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G:\共有ドライブ\JP Well-Being\R4年度(2022-2023)\02.R4 Job\MHLW_社援_社会福祉推進事業\W1-03_無料低額宿泊所\42_アンケート調査\5_確報値集計\"/>
    </mc:Choice>
  </mc:AlternateContent>
  <xr:revisionPtr revIDLastSave="0" documentId="13_ncr:1_{526A5099-7E21-4B1C-8D62-3FDBB8DD7B36}" xr6:coauthVersionLast="47" xr6:coauthVersionMax="47" xr10:uidLastSave="{00000000-0000-0000-0000-000000000000}"/>
  <bookViews>
    <workbookView xWindow="-120" yWindow="-120" windowWidth="29040" windowHeight="15840" xr2:uid="{00000000-000D-0000-FFFF-FFFF00000000}"/>
  </bookViews>
  <sheets>
    <sheet name="単純集計" sheetId="1" r:id="rId1"/>
  </sheets>
  <definedNames>
    <definedName name="_xlnm._FilterDatabase" localSheetId="0" hidden="1">単純集計!#REF!</definedName>
    <definedName name="_xlnm.Print_Area" localSheetId="0">単純集計!$A$1:$AB$556</definedName>
  </definedNames>
  <calcPr calcId="145621"/>
</workbook>
</file>

<file path=xl/calcChain.xml><?xml version="1.0" encoding="utf-8"?>
<calcChain xmlns="http://schemas.openxmlformats.org/spreadsheetml/2006/main">
  <c r="T444" i="1" l="1"/>
  <c r="T445" i="1"/>
  <c r="T446" i="1"/>
  <c r="T443" i="1"/>
  <c r="T442" i="1"/>
  <c r="P449" i="1"/>
  <c r="P448" i="1"/>
  <c r="L449" i="1"/>
  <c r="L448" i="1"/>
  <c r="P303" i="1"/>
  <c r="L303" i="1"/>
  <c r="P284" i="1"/>
  <c r="L284" i="1"/>
  <c r="P265" i="1"/>
  <c r="L265" i="1"/>
  <c r="P246" i="1"/>
  <c r="L246" i="1"/>
  <c r="P107" i="1"/>
  <c r="L107" i="1"/>
  <c r="P90" i="1"/>
  <c r="L90" i="1"/>
  <c r="T88" i="1"/>
  <c r="T224" i="1" l="1"/>
  <c r="T74" i="1"/>
  <c r="S204" i="1"/>
  <c r="AB199" i="1" s="1"/>
  <c r="R204" i="1"/>
  <c r="AA199" i="1" s="1"/>
  <c r="Q204" i="1"/>
  <c r="Z199" i="1" s="1"/>
  <c r="P204" i="1"/>
  <c r="Y199" i="1" s="1"/>
  <c r="O204" i="1"/>
  <c r="X199" i="1" s="1"/>
  <c r="N204" i="1"/>
  <c r="W199" i="1" s="1"/>
  <c r="W200" i="1" s="1"/>
  <c r="M204" i="1"/>
  <c r="V199" i="1" s="1"/>
  <c r="V201" i="1" s="1"/>
  <c r="L204" i="1"/>
  <c r="U199" i="1" s="1"/>
  <c r="M193" i="1"/>
  <c r="N193" i="1"/>
  <c r="O193" i="1"/>
  <c r="P193" i="1"/>
  <c r="Q193" i="1"/>
  <c r="R193" i="1"/>
  <c r="S193" i="1"/>
  <c r="L193" i="1"/>
  <c r="T201" i="1" l="1"/>
  <c r="T202" i="1"/>
  <c r="T200" i="1"/>
  <c r="T203" i="1"/>
  <c r="T199" i="1"/>
  <c r="AB201" i="1"/>
  <c r="AB200" i="1"/>
  <c r="AB202" i="1"/>
  <c r="U201" i="1"/>
  <c r="U203" i="1"/>
  <c r="Y202" i="1"/>
  <c r="Y200" i="1"/>
  <c r="Y201" i="1"/>
  <c r="Y203" i="1"/>
  <c r="V200" i="1"/>
  <c r="W202" i="1"/>
  <c r="AB203" i="1"/>
  <c r="V202" i="1"/>
  <c r="U202" i="1"/>
  <c r="W203" i="1"/>
  <c r="U200" i="1"/>
  <c r="V203" i="1"/>
  <c r="W201" i="1"/>
  <c r="U443" i="1"/>
  <c r="U444" i="1"/>
  <c r="V444" i="1"/>
  <c r="W444" i="1"/>
  <c r="X444" i="1"/>
  <c r="Y444" i="1"/>
  <c r="U445" i="1"/>
  <c r="V445" i="1"/>
  <c r="W445" i="1"/>
  <c r="X445" i="1"/>
  <c r="Y445" i="1"/>
  <c r="U446" i="1"/>
  <c r="V446" i="1"/>
  <c r="W446" i="1"/>
  <c r="X446" i="1"/>
  <c r="Y446" i="1"/>
  <c r="V443" i="1"/>
  <c r="W443" i="1"/>
  <c r="X443" i="1"/>
  <c r="Z444" i="1"/>
  <c r="AA444" i="1"/>
  <c r="AB444" i="1"/>
  <c r="Z445" i="1"/>
  <c r="AA445" i="1"/>
  <c r="AB445" i="1"/>
  <c r="Z446" i="1"/>
  <c r="AA446" i="1"/>
  <c r="AB446" i="1"/>
  <c r="Z443" i="1"/>
  <c r="AA443" i="1"/>
  <c r="AB443" i="1"/>
  <c r="Y443" i="1"/>
  <c r="L447" i="1"/>
  <c r="W408" i="1"/>
  <c r="W407" i="1"/>
  <c r="W406" i="1"/>
  <c r="W405" i="1"/>
  <c r="W404" i="1"/>
  <c r="W403" i="1"/>
  <c r="W402" i="1"/>
  <c r="X408" i="1"/>
  <c r="X407" i="1"/>
  <c r="X406" i="1"/>
  <c r="X405" i="1"/>
  <c r="X404" i="1"/>
  <c r="X403" i="1"/>
  <c r="X402" i="1"/>
  <c r="L154" i="1"/>
  <c r="U187" i="1"/>
  <c r="U204" i="1" l="1"/>
  <c r="T204" i="1"/>
  <c r="U188" i="1"/>
  <c r="U191" i="1"/>
  <c r="U192" i="1"/>
  <c r="S512" i="1"/>
  <c r="R512" i="1"/>
  <c r="Q512" i="1"/>
  <c r="P512" i="1"/>
  <c r="O512" i="1"/>
  <c r="N512" i="1"/>
  <c r="M512" i="1"/>
  <c r="L512" i="1"/>
  <c r="S494" i="1"/>
  <c r="R494" i="1"/>
  <c r="Q494" i="1"/>
  <c r="P494" i="1"/>
  <c r="O494" i="1"/>
  <c r="N494" i="1"/>
  <c r="M494" i="1"/>
  <c r="L494" i="1"/>
  <c r="O477" i="1"/>
  <c r="N477" i="1"/>
  <c r="M477" i="1"/>
  <c r="L477" i="1"/>
  <c r="O460" i="1"/>
  <c r="N460" i="1"/>
  <c r="M460" i="1"/>
  <c r="L460" i="1"/>
  <c r="O447" i="1"/>
  <c r="N447" i="1"/>
  <c r="M447" i="1"/>
  <c r="O38" i="1"/>
  <c r="N38" i="1"/>
  <c r="M38" i="1"/>
  <c r="L38" i="1"/>
  <c r="R447" i="1" l="1"/>
  <c r="P447" i="1"/>
  <c r="Q447" i="1"/>
  <c r="O7" i="1" l="1"/>
  <c r="N7" i="1"/>
  <c r="M7" i="1"/>
  <c r="L7" i="1"/>
  <c r="Z554" i="1" l="1"/>
  <c r="Z553" i="1"/>
  <c r="Z552" i="1"/>
  <c r="Z551" i="1"/>
  <c r="Z550" i="1"/>
  <c r="Z549" i="1"/>
  <c r="W554" i="1"/>
  <c r="W553" i="1"/>
  <c r="W552" i="1"/>
  <c r="W551" i="1"/>
  <c r="W550" i="1"/>
  <c r="W549" i="1"/>
  <c r="L51" i="1" l="1"/>
  <c r="M51" i="1"/>
  <c r="N51" i="1"/>
  <c r="O51" i="1"/>
  <c r="P51" i="1"/>
  <c r="Q51" i="1"/>
  <c r="R51" i="1"/>
  <c r="S51" i="1"/>
  <c r="W489" i="1" l="1"/>
  <c r="W492" i="1" s="1"/>
  <c r="W507" i="1"/>
  <c r="V489" i="1"/>
  <c r="V490" i="1" s="1"/>
  <c r="V507" i="1"/>
  <c r="AA489" i="1"/>
  <c r="AA492" i="1" s="1"/>
  <c r="AA507" i="1"/>
  <c r="U489" i="1"/>
  <c r="U493" i="1" s="1"/>
  <c r="U507" i="1"/>
  <c r="Z489" i="1"/>
  <c r="Z491" i="1" s="1"/>
  <c r="Z507" i="1"/>
  <c r="Y489" i="1"/>
  <c r="Y493" i="1" s="1"/>
  <c r="Y507" i="1"/>
  <c r="X489" i="1"/>
  <c r="X492" i="1" s="1"/>
  <c r="X507" i="1"/>
  <c r="T489" i="1"/>
  <c r="T491" i="1" s="1"/>
  <c r="T507" i="1"/>
  <c r="L21" i="1"/>
  <c r="M21" i="1"/>
  <c r="N21" i="1"/>
  <c r="O21" i="1"/>
  <c r="W491" i="1" l="1"/>
  <c r="V492" i="1"/>
  <c r="T492" i="1"/>
  <c r="X493" i="1"/>
  <c r="Y492" i="1"/>
  <c r="V493" i="1"/>
  <c r="V491" i="1"/>
  <c r="AA491" i="1"/>
  <c r="T493" i="1"/>
  <c r="X491" i="1"/>
  <c r="AA490" i="1"/>
  <c r="X490" i="1"/>
  <c r="AA493" i="1"/>
  <c r="T490" i="1"/>
  <c r="Z493" i="1"/>
  <c r="Z490" i="1"/>
  <c r="Z492" i="1"/>
  <c r="W490" i="1"/>
  <c r="W493" i="1"/>
  <c r="Y491" i="1"/>
  <c r="Y490" i="1"/>
  <c r="U492" i="1"/>
  <c r="U491" i="1"/>
  <c r="U490" i="1"/>
  <c r="T511" i="1"/>
  <c r="T510" i="1"/>
  <c r="T509" i="1"/>
  <c r="T508" i="1"/>
  <c r="Y511" i="1"/>
  <c r="Y510" i="1"/>
  <c r="Y509" i="1"/>
  <c r="Y508" i="1"/>
  <c r="U511" i="1"/>
  <c r="U510" i="1"/>
  <c r="U509" i="1"/>
  <c r="U508" i="1"/>
  <c r="V511" i="1"/>
  <c r="V510" i="1"/>
  <c r="V509" i="1"/>
  <c r="V508" i="1"/>
  <c r="X511" i="1"/>
  <c r="X510" i="1"/>
  <c r="X509" i="1"/>
  <c r="X508" i="1"/>
  <c r="Z511" i="1"/>
  <c r="Z510" i="1"/>
  <c r="Z509" i="1"/>
  <c r="Z508" i="1"/>
  <c r="AA511" i="1"/>
  <c r="AA510" i="1"/>
  <c r="AA509" i="1"/>
  <c r="AA508" i="1"/>
  <c r="W511" i="1"/>
  <c r="W510" i="1"/>
  <c r="W509" i="1"/>
  <c r="W508" i="1"/>
  <c r="M6" i="1"/>
  <c r="O6" i="1"/>
  <c r="N6" i="1"/>
  <c r="L6" i="1"/>
  <c r="X549" i="1"/>
  <c r="X550" i="1"/>
  <c r="X551" i="1"/>
  <c r="X552" i="1"/>
  <c r="X553" i="1"/>
  <c r="X554" i="1"/>
  <c r="P555" i="1"/>
  <c r="X536" i="1"/>
  <c r="X537" i="1" s="1"/>
  <c r="P539" i="1"/>
  <c r="P529" i="1"/>
  <c r="X431" i="1"/>
  <c r="X434" i="1" s="1"/>
  <c r="P435" i="1"/>
  <c r="P423" i="1"/>
  <c r="P409" i="1"/>
  <c r="X389" i="1"/>
  <c r="P394" i="1"/>
  <c r="X377" i="1"/>
  <c r="X378" i="1" s="1"/>
  <c r="P382" i="1"/>
  <c r="P370" i="1"/>
  <c r="P350" i="1"/>
  <c r="P334" i="1"/>
  <c r="P302" i="1"/>
  <c r="P283" i="1"/>
  <c r="P264" i="1"/>
  <c r="P245" i="1"/>
  <c r="P225" i="1"/>
  <c r="P213" i="1"/>
  <c r="X210" i="1" s="1"/>
  <c r="X211" i="1" s="1"/>
  <c r="Y187" i="1"/>
  <c r="P181" i="1"/>
  <c r="P168" i="1"/>
  <c r="P154" i="1"/>
  <c r="P138" i="1"/>
  <c r="P122" i="1"/>
  <c r="Y100" i="1"/>
  <c r="Y103" i="1" s="1"/>
  <c r="P106" i="1"/>
  <c r="Y82" i="1"/>
  <c r="P89" i="1"/>
  <c r="Q89" i="1"/>
  <c r="P75" i="1"/>
  <c r="X59" i="1"/>
  <c r="X60" i="1" s="1"/>
  <c r="Y59" i="1"/>
  <c r="Y61" i="1" s="1"/>
  <c r="Z59" i="1"/>
  <c r="Z61" i="1" s="1"/>
  <c r="AA59" i="1"/>
  <c r="AA60" i="1" s="1"/>
  <c r="P63" i="1"/>
  <c r="X47" i="1"/>
  <c r="X415" i="1" s="1"/>
  <c r="T191" i="1" l="1"/>
  <c r="T188" i="1"/>
  <c r="T187" i="1"/>
  <c r="T190" i="1"/>
  <c r="T192" i="1"/>
  <c r="T189" i="1"/>
  <c r="Y494" i="1"/>
  <c r="Z494" i="1"/>
  <c r="W512" i="1"/>
  <c r="AA512" i="1"/>
  <c r="Z512" i="1"/>
  <c r="X512" i="1"/>
  <c r="V512" i="1"/>
  <c r="U512" i="1"/>
  <c r="Y512" i="1"/>
  <c r="T512" i="1"/>
  <c r="P31" i="1"/>
  <c r="P33" i="1" s="1"/>
  <c r="P472" i="1"/>
  <c r="P455" i="1"/>
  <c r="R31" i="1"/>
  <c r="R37" i="1" s="1"/>
  <c r="R472" i="1"/>
  <c r="R455" i="1"/>
  <c r="Y83" i="1"/>
  <c r="S31" i="1"/>
  <c r="S37" i="1" s="1"/>
  <c r="S472" i="1"/>
  <c r="S455" i="1"/>
  <c r="Q31" i="1"/>
  <c r="Q37" i="1" s="1"/>
  <c r="Q472" i="1"/>
  <c r="Q455" i="1"/>
  <c r="X555" i="1"/>
  <c r="L8" i="1"/>
  <c r="P5" i="1" s="1"/>
  <c r="P7" i="1" s="1"/>
  <c r="O8" i="1"/>
  <c r="S5" i="1" s="1"/>
  <c r="N8" i="1"/>
  <c r="R5" i="1" s="1"/>
  <c r="R7" i="1" s="1"/>
  <c r="M8" i="1"/>
  <c r="Q5" i="1" s="1"/>
  <c r="Q7" i="1" s="1"/>
  <c r="X538" i="1"/>
  <c r="X539" i="1" s="1"/>
  <c r="X390" i="1"/>
  <c r="X391" i="1"/>
  <c r="X392" i="1"/>
  <c r="X393" i="1"/>
  <c r="Y105" i="1"/>
  <c r="X524" i="1"/>
  <c r="X528" i="1" s="1"/>
  <c r="X418" i="1"/>
  <c r="X420" i="1"/>
  <c r="X416" i="1"/>
  <c r="X421" i="1"/>
  <c r="X417" i="1"/>
  <c r="X419" i="1"/>
  <c r="X381" i="1"/>
  <c r="X380" i="1"/>
  <c r="X433" i="1"/>
  <c r="X379" i="1"/>
  <c r="X432" i="1"/>
  <c r="X422" i="1"/>
  <c r="AA62" i="1"/>
  <c r="Z60" i="1"/>
  <c r="Y88" i="1"/>
  <c r="Y84" i="1"/>
  <c r="Z62" i="1"/>
  <c r="AA61" i="1"/>
  <c r="Y60" i="1"/>
  <c r="Y62" i="1"/>
  <c r="X62" i="1"/>
  <c r="Y188" i="1"/>
  <c r="Y191" i="1"/>
  <c r="Y189" i="1"/>
  <c r="Y190" i="1"/>
  <c r="X61" i="1"/>
  <c r="Y104" i="1"/>
  <c r="X128" i="1"/>
  <c r="X135" i="1" s="1"/>
  <c r="Y86" i="1"/>
  <c r="Y102" i="1"/>
  <c r="X160" i="1"/>
  <c r="X165" i="1" s="1"/>
  <c r="Y219" i="1"/>
  <c r="Y85" i="1"/>
  <c r="Y101" i="1"/>
  <c r="X116" i="1"/>
  <c r="X144" i="1"/>
  <c r="Y69" i="1"/>
  <c r="X174" i="1"/>
  <c r="X175" i="1" s="1"/>
  <c r="Y87" i="1"/>
  <c r="X212" i="1"/>
  <c r="X213" i="1" s="1"/>
  <c r="X48" i="1"/>
  <c r="X49" i="1"/>
  <c r="X50" i="1"/>
  <c r="T193" i="1" l="1"/>
  <c r="Y204" i="1"/>
  <c r="Y193" i="1"/>
  <c r="S36" i="1"/>
  <c r="R36" i="1"/>
  <c r="R32" i="1"/>
  <c r="S32" i="1"/>
  <c r="S33" i="1"/>
  <c r="S34" i="1"/>
  <c r="S35" i="1"/>
  <c r="R33" i="1"/>
  <c r="Q34" i="1"/>
  <c r="R34" i="1"/>
  <c r="R35" i="1"/>
  <c r="P32" i="1"/>
  <c r="P35" i="1"/>
  <c r="P36" i="1"/>
  <c r="P37" i="1"/>
  <c r="Q35" i="1"/>
  <c r="Q32" i="1"/>
  <c r="Q36" i="1"/>
  <c r="Q33" i="1"/>
  <c r="P34" i="1"/>
  <c r="S7" i="1"/>
  <c r="Q476" i="1"/>
  <c r="Q473" i="1"/>
  <c r="Q474" i="1"/>
  <c r="Q475" i="1"/>
  <c r="S476" i="1"/>
  <c r="S475" i="1"/>
  <c r="S473" i="1"/>
  <c r="S474" i="1"/>
  <c r="R459" i="1"/>
  <c r="R457" i="1"/>
  <c r="R458" i="1"/>
  <c r="R456" i="1"/>
  <c r="P457" i="1"/>
  <c r="P458" i="1"/>
  <c r="P456" i="1"/>
  <c r="P459" i="1"/>
  <c r="R476" i="1"/>
  <c r="R474" i="1"/>
  <c r="R475" i="1"/>
  <c r="R473" i="1"/>
  <c r="P474" i="1"/>
  <c r="P473" i="1"/>
  <c r="P476" i="1"/>
  <c r="P475" i="1"/>
  <c r="Q459" i="1"/>
  <c r="Q457" i="1"/>
  <c r="Q458" i="1"/>
  <c r="Q456" i="1"/>
  <c r="S459" i="1"/>
  <c r="S457" i="1"/>
  <c r="S458" i="1"/>
  <c r="S456" i="1"/>
  <c r="X494" i="1"/>
  <c r="X63" i="1"/>
  <c r="R6" i="1"/>
  <c r="R8" i="1" s="1"/>
  <c r="Q6" i="1"/>
  <c r="Q8" i="1" s="1"/>
  <c r="S6" i="1"/>
  <c r="P6" i="1"/>
  <c r="P8" i="1" s="1"/>
  <c r="X382" i="1"/>
  <c r="Y89" i="1"/>
  <c r="Y106" i="1"/>
  <c r="X435" i="1"/>
  <c r="X527" i="1"/>
  <c r="X526" i="1"/>
  <c r="X525" i="1"/>
  <c r="X51" i="1"/>
  <c r="X423" i="1"/>
  <c r="X296" i="1"/>
  <c r="X345" i="1"/>
  <c r="X329" i="1"/>
  <c r="AA63" i="1"/>
  <c r="Z63" i="1"/>
  <c r="X239" i="1"/>
  <c r="X240" i="1" s="1"/>
  <c r="X277" i="1"/>
  <c r="X258" i="1"/>
  <c r="X362" i="1" s="1"/>
  <c r="Y63" i="1"/>
  <c r="X177" i="1"/>
  <c r="X179" i="1"/>
  <c r="X178" i="1"/>
  <c r="Y72" i="1"/>
  <c r="Y73" i="1"/>
  <c r="Y70" i="1"/>
  <c r="Y74" i="1"/>
  <c r="Y71" i="1"/>
  <c r="X176" i="1"/>
  <c r="X147" i="1"/>
  <c r="X146" i="1"/>
  <c r="X152" i="1"/>
  <c r="X148" i="1"/>
  <c r="X153" i="1"/>
  <c r="X149" i="1"/>
  <c r="X145" i="1"/>
  <c r="X150" i="1"/>
  <c r="Y222" i="1"/>
  <c r="Y220" i="1"/>
  <c r="Y221" i="1"/>
  <c r="Y223" i="1"/>
  <c r="Y224" i="1"/>
  <c r="X131" i="1"/>
  <c r="X137" i="1"/>
  <c r="X133" i="1"/>
  <c r="X129" i="1"/>
  <c r="X134" i="1"/>
  <c r="X130" i="1"/>
  <c r="X136" i="1"/>
  <c r="X132" i="1"/>
  <c r="X151" i="1"/>
  <c r="X180" i="1"/>
  <c r="X119" i="1"/>
  <c r="X118" i="1"/>
  <c r="X120" i="1"/>
  <c r="X121" i="1"/>
  <c r="X117" i="1"/>
  <c r="X161" i="1"/>
  <c r="X162" i="1"/>
  <c r="X167" i="1"/>
  <c r="X163" i="1"/>
  <c r="X164" i="1"/>
  <c r="X166" i="1"/>
  <c r="S8" i="1" l="1"/>
  <c r="S477" i="1"/>
  <c r="S460" i="1"/>
  <c r="Q460" i="1"/>
  <c r="R477" i="1"/>
  <c r="R460" i="1"/>
  <c r="P477" i="1"/>
  <c r="P460" i="1"/>
  <c r="Q477" i="1"/>
  <c r="X529" i="1"/>
  <c r="Y75" i="1"/>
  <c r="Y225" i="1"/>
  <c r="X181" i="1"/>
  <c r="X168" i="1"/>
  <c r="X138" i="1"/>
  <c r="X122" i="1"/>
  <c r="X154" i="1"/>
  <c r="X346" i="1"/>
  <c r="X349" i="1"/>
  <c r="X347" i="1"/>
  <c r="X348" i="1"/>
  <c r="X365" i="1"/>
  <c r="X366" i="1"/>
  <c r="X367" i="1"/>
  <c r="X363" i="1"/>
  <c r="X368" i="1"/>
  <c r="X364" i="1"/>
  <c r="X369" i="1"/>
  <c r="X332" i="1"/>
  <c r="X330" i="1"/>
  <c r="X331" i="1"/>
  <c r="X333" i="1"/>
  <c r="X243" i="1"/>
  <c r="X300" i="1"/>
  <c r="X297" i="1"/>
  <c r="X301" i="1"/>
  <c r="X298" i="1"/>
  <c r="X299" i="1"/>
  <c r="X241" i="1"/>
  <c r="X242" i="1"/>
  <c r="X244" i="1"/>
  <c r="X260" i="1"/>
  <c r="X279" i="1"/>
  <c r="X280" i="1"/>
  <c r="X261" i="1"/>
  <c r="X281" i="1"/>
  <c r="X262" i="1"/>
  <c r="X278" i="1"/>
  <c r="X282" i="1"/>
  <c r="X259" i="1"/>
  <c r="X263" i="1"/>
  <c r="X245" i="1" l="1"/>
  <c r="X302" i="1"/>
  <c r="X350" i="1"/>
  <c r="X264" i="1"/>
  <c r="X334" i="1"/>
  <c r="X283" i="1"/>
  <c r="AA554" i="1"/>
  <c r="Y554" i="1"/>
  <c r="V554" i="1"/>
  <c r="AA553" i="1"/>
  <c r="Y553" i="1"/>
  <c r="V553" i="1"/>
  <c r="AA552" i="1"/>
  <c r="Y552" i="1"/>
  <c r="V552" i="1"/>
  <c r="AA551" i="1"/>
  <c r="Y551" i="1"/>
  <c r="V551" i="1"/>
  <c r="AA550" i="1"/>
  <c r="Y550" i="1"/>
  <c r="V550" i="1"/>
  <c r="AA549" i="1"/>
  <c r="Y549" i="1"/>
  <c r="V549" i="1"/>
  <c r="S555" i="1"/>
  <c r="R555" i="1"/>
  <c r="Q555" i="1"/>
  <c r="O555" i="1"/>
  <c r="S539" i="1"/>
  <c r="R539" i="1"/>
  <c r="Q539" i="1"/>
  <c r="O539" i="1"/>
  <c r="AA536" i="1"/>
  <c r="AA537" i="1" s="1"/>
  <c r="Z536" i="1"/>
  <c r="Y536" i="1"/>
  <c r="Y538" i="1" s="1"/>
  <c r="W536" i="1"/>
  <c r="V536" i="1"/>
  <c r="V537" i="1" s="1"/>
  <c r="U536" i="1"/>
  <c r="S529" i="1"/>
  <c r="R529" i="1"/>
  <c r="Q529" i="1"/>
  <c r="O529" i="1"/>
  <c r="S435" i="1"/>
  <c r="R435" i="1"/>
  <c r="Q435" i="1"/>
  <c r="O435" i="1"/>
  <c r="AA431" i="1"/>
  <c r="AA433" i="1" s="1"/>
  <c r="Z431" i="1"/>
  <c r="Z433" i="1" s="1"/>
  <c r="Y431" i="1"/>
  <c r="Y432" i="1" s="1"/>
  <c r="W431" i="1"/>
  <c r="W433" i="1" s="1"/>
  <c r="V431" i="1"/>
  <c r="V433" i="1" s="1"/>
  <c r="U431" i="1"/>
  <c r="U433" i="1" s="1"/>
  <c r="S423" i="1"/>
  <c r="R423" i="1"/>
  <c r="Q423" i="1"/>
  <c r="O423" i="1"/>
  <c r="S409" i="1"/>
  <c r="R409" i="1"/>
  <c r="Q409" i="1"/>
  <c r="O409" i="1"/>
  <c r="S394" i="1"/>
  <c r="R394" i="1"/>
  <c r="Q394" i="1"/>
  <c r="O394" i="1"/>
  <c r="AA389" i="1"/>
  <c r="Z389" i="1"/>
  <c r="Y389" i="1"/>
  <c r="W389" i="1"/>
  <c r="V389" i="1"/>
  <c r="V393" i="1" s="1"/>
  <c r="U389" i="1"/>
  <c r="U393" i="1" s="1"/>
  <c r="S382" i="1"/>
  <c r="R382" i="1"/>
  <c r="Q382" i="1"/>
  <c r="O382" i="1"/>
  <c r="AA377" i="1"/>
  <c r="AA381" i="1" s="1"/>
  <c r="Z377" i="1"/>
  <c r="Y377" i="1"/>
  <c r="W377" i="1"/>
  <c r="V377" i="1"/>
  <c r="U377" i="1"/>
  <c r="S370" i="1"/>
  <c r="R370" i="1"/>
  <c r="Q370" i="1"/>
  <c r="O370" i="1"/>
  <c r="S350" i="1"/>
  <c r="R350" i="1"/>
  <c r="Q350" i="1"/>
  <c r="O350" i="1"/>
  <c r="S334" i="1"/>
  <c r="R334" i="1"/>
  <c r="Q334" i="1"/>
  <c r="O334" i="1"/>
  <c r="S302" i="1"/>
  <c r="R302" i="1"/>
  <c r="Q302" i="1"/>
  <c r="O302" i="1"/>
  <c r="S283" i="1"/>
  <c r="R283" i="1"/>
  <c r="Q283" i="1"/>
  <c r="O283" i="1"/>
  <c r="S264" i="1"/>
  <c r="R264" i="1"/>
  <c r="Q264" i="1"/>
  <c r="O264" i="1"/>
  <c r="S245" i="1"/>
  <c r="R245" i="1"/>
  <c r="Q245" i="1"/>
  <c r="O245" i="1"/>
  <c r="S225" i="1"/>
  <c r="R225" i="1"/>
  <c r="Q225" i="1"/>
  <c r="O225" i="1"/>
  <c r="S213" i="1"/>
  <c r="AA210" i="1" s="1"/>
  <c r="AA212" i="1" s="1"/>
  <c r="R213" i="1"/>
  <c r="Z210" i="1" s="1"/>
  <c r="Q213" i="1"/>
  <c r="Y210" i="1" s="1"/>
  <c r="O213" i="1"/>
  <c r="W210" i="1" s="1"/>
  <c r="AB187" i="1"/>
  <c r="AA187" i="1"/>
  <c r="Z187" i="1"/>
  <c r="X187" i="1"/>
  <c r="X192" i="1" s="1"/>
  <c r="X193" i="1" s="1"/>
  <c r="S181" i="1"/>
  <c r="R181" i="1"/>
  <c r="Q181" i="1"/>
  <c r="O181" i="1"/>
  <c r="S168" i="1"/>
  <c r="R168" i="1"/>
  <c r="Q168" i="1"/>
  <c r="O168" i="1"/>
  <c r="S154" i="1"/>
  <c r="R154" i="1"/>
  <c r="Q154" i="1"/>
  <c r="O154" i="1"/>
  <c r="S138" i="1"/>
  <c r="R138" i="1"/>
  <c r="Q138" i="1"/>
  <c r="O138" i="1"/>
  <c r="S122" i="1"/>
  <c r="R122" i="1"/>
  <c r="Q122" i="1"/>
  <c r="O122" i="1"/>
  <c r="AB100" i="1"/>
  <c r="AA100" i="1"/>
  <c r="Z100" i="1"/>
  <c r="X100" i="1"/>
  <c r="W100" i="1"/>
  <c r="S106" i="1"/>
  <c r="R106" i="1"/>
  <c r="Q106" i="1"/>
  <c r="O106" i="1"/>
  <c r="V100" i="1"/>
  <c r="AB82" i="1"/>
  <c r="AA82" i="1"/>
  <c r="Z82" i="1"/>
  <c r="X82" i="1"/>
  <c r="W82" i="1"/>
  <c r="V82" i="1"/>
  <c r="S89" i="1"/>
  <c r="R89" i="1"/>
  <c r="O89" i="1"/>
  <c r="S75" i="1"/>
  <c r="R75" i="1"/>
  <c r="Q75" i="1"/>
  <c r="O75" i="1"/>
  <c r="N75" i="1"/>
  <c r="M75" i="1"/>
  <c r="W59" i="1"/>
  <c r="W62" i="1" s="1"/>
  <c r="V59" i="1"/>
  <c r="V60" i="1" s="1"/>
  <c r="U59" i="1"/>
  <c r="S63" i="1"/>
  <c r="R63" i="1"/>
  <c r="Q63" i="1"/>
  <c r="O63" i="1"/>
  <c r="N63" i="1"/>
  <c r="M63" i="1"/>
  <c r="T59" i="1"/>
  <c r="AB191" i="1" l="1"/>
  <c r="AB87" i="1"/>
  <c r="X86" i="1"/>
  <c r="Z538" i="1"/>
  <c r="Z537" i="1"/>
  <c r="W538" i="1"/>
  <c r="W537" i="1"/>
  <c r="V555" i="1"/>
  <c r="Y555" i="1"/>
  <c r="AA555" i="1"/>
  <c r="AA105" i="1"/>
  <c r="AA101" i="1"/>
  <c r="AA104" i="1"/>
  <c r="AA103" i="1"/>
  <c r="AA102" i="1"/>
  <c r="W379" i="1"/>
  <c r="W378" i="1"/>
  <c r="W381" i="1"/>
  <c r="W380" i="1"/>
  <c r="Z390" i="1"/>
  <c r="Z391" i="1"/>
  <c r="Z392" i="1"/>
  <c r="Z393" i="1"/>
  <c r="Z88" i="1"/>
  <c r="Z86" i="1"/>
  <c r="Z84" i="1"/>
  <c r="Z87" i="1"/>
  <c r="Z83" i="1"/>
  <c r="Z85" i="1"/>
  <c r="Y379" i="1"/>
  <c r="Y378" i="1"/>
  <c r="Y381" i="1"/>
  <c r="Y380" i="1"/>
  <c r="AA390" i="1"/>
  <c r="AA391" i="1"/>
  <c r="AA392" i="1"/>
  <c r="AA393" i="1"/>
  <c r="U379" i="1"/>
  <c r="U378" i="1"/>
  <c r="U381" i="1"/>
  <c r="U380" i="1"/>
  <c r="Z379" i="1"/>
  <c r="Z378" i="1"/>
  <c r="Z381" i="1"/>
  <c r="Z380" i="1"/>
  <c r="W391" i="1"/>
  <c r="W390" i="1"/>
  <c r="W393" i="1"/>
  <c r="W392" i="1"/>
  <c r="AA87" i="1"/>
  <c r="AA85" i="1"/>
  <c r="AA83" i="1"/>
  <c r="AA86" i="1"/>
  <c r="AA88" i="1"/>
  <c r="AA84" i="1"/>
  <c r="X103" i="1"/>
  <c r="X102" i="1"/>
  <c r="X105" i="1"/>
  <c r="X104" i="1"/>
  <c r="X101" i="1"/>
  <c r="Z102" i="1"/>
  <c r="Z105" i="1"/>
  <c r="Z101" i="1"/>
  <c r="Z104" i="1"/>
  <c r="Z103" i="1"/>
  <c r="Y390" i="1"/>
  <c r="Y393" i="1"/>
  <c r="Y391" i="1"/>
  <c r="Y392" i="1"/>
  <c r="V103" i="1"/>
  <c r="V102" i="1"/>
  <c r="V105" i="1"/>
  <c r="V101" i="1"/>
  <c r="V104" i="1"/>
  <c r="W102" i="1"/>
  <c r="W105" i="1"/>
  <c r="W101" i="1"/>
  <c r="W104" i="1"/>
  <c r="W103" i="1"/>
  <c r="AB104" i="1"/>
  <c r="AB103" i="1"/>
  <c r="AB102" i="1"/>
  <c r="AB105" i="1"/>
  <c r="AB101" i="1"/>
  <c r="V86" i="1"/>
  <c r="V83" i="1"/>
  <c r="V85" i="1"/>
  <c r="V88" i="1"/>
  <c r="V84" i="1"/>
  <c r="V87" i="1"/>
  <c r="W83" i="1"/>
  <c r="W87" i="1"/>
  <c r="W84" i="1"/>
  <c r="W88" i="1"/>
  <c r="W85" i="1"/>
  <c r="W86" i="1"/>
  <c r="V538" i="1"/>
  <c r="V539" i="1" s="1"/>
  <c r="AA538" i="1"/>
  <c r="AA539" i="1" s="1"/>
  <c r="AA434" i="1"/>
  <c r="Y537" i="1"/>
  <c r="Y539" i="1" s="1"/>
  <c r="U390" i="1"/>
  <c r="U392" i="1"/>
  <c r="AA432" i="1"/>
  <c r="AA378" i="1"/>
  <c r="AA379" i="1"/>
  <c r="AA380" i="1"/>
  <c r="V390" i="1"/>
  <c r="V392" i="1"/>
  <c r="V434" i="1"/>
  <c r="V432" i="1"/>
  <c r="W434" i="1"/>
  <c r="W432" i="1"/>
  <c r="Y434" i="1"/>
  <c r="U432" i="1"/>
  <c r="Z432" i="1"/>
  <c r="U434" i="1"/>
  <c r="Z434" i="1"/>
  <c r="Y433" i="1"/>
  <c r="U391" i="1"/>
  <c r="V391" i="1"/>
  <c r="X88" i="1"/>
  <c r="AA211" i="1"/>
  <c r="AA213" i="1" s="1"/>
  <c r="AB188" i="1"/>
  <c r="AB189" i="1"/>
  <c r="AB190" i="1"/>
  <c r="X84" i="1"/>
  <c r="X85" i="1"/>
  <c r="AB84" i="1"/>
  <c r="AB85" i="1"/>
  <c r="AB88" i="1"/>
  <c r="X83" i="1"/>
  <c r="X87" i="1"/>
  <c r="AB86" i="1"/>
  <c r="AB83" i="1"/>
  <c r="V62" i="1"/>
  <c r="W61" i="1"/>
  <c r="V61" i="1"/>
  <c r="W60" i="1"/>
  <c r="AB204" i="1" l="1"/>
  <c r="AB193" i="1"/>
  <c r="V494" i="1"/>
  <c r="U494" i="1"/>
  <c r="W494" i="1"/>
  <c r="AA494" i="1"/>
  <c r="W106" i="1"/>
  <c r="V106" i="1"/>
  <c r="V89" i="1"/>
  <c r="AB106" i="1"/>
  <c r="W89" i="1"/>
  <c r="AA382" i="1"/>
  <c r="X89" i="1"/>
  <c r="U435" i="1"/>
  <c r="V435" i="1"/>
  <c r="AA435" i="1"/>
  <c r="U394" i="1"/>
  <c r="V394" i="1"/>
  <c r="Y435" i="1"/>
  <c r="W435" i="1"/>
  <c r="Z435" i="1"/>
  <c r="AB89" i="1"/>
  <c r="V63" i="1"/>
  <c r="W63" i="1"/>
  <c r="AA524" i="1" l="1"/>
  <c r="AA527" i="1" s="1"/>
  <c r="AA47" i="1"/>
  <c r="AA415" i="1" s="1"/>
  <c r="Y524" i="1"/>
  <c r="Y525" i="1" s="1"/>
  <c r="Y47" i="1"/>
  <c r="Y415" i="1" s="1"/>
  <c r="Z524" i="1"/>
  <c r="Z528" i="1" s="1"/>
  <c r="Z47" i="1"/>
  <c r="Z415" i="1" s="1"/>
  <c r="Y160" i="1"/>
  <c r="Y144" i="1"/>
  <c r="Y128" i="1"/>
  <c r="Y116" i="1"/>
  <c r="Y174" i="1"/>
  <c r="Z219" i="1"/>
  <c r="Z128" i="1"/>
  <c r="Z174" i="1"/>
  <c r="AA219" i="1"/>
  <c r="Z160" i="1"/>
  <c r="Z144" i="1"/>
  <c r="Z116" i="1"/>
  <c r="AA174" i="1"/>
  <c r="AB219" i="1"/>
  <c r="AA160" i="1"/>
  <c r="AA144" i="1"/>
  <c r="AA128" i="1"/>
  <c r="AA116" i="1"/>
  <c r="AA69" i="1"/>
  <c r="Z69" i="1"/>
  <c r="AB69" i="1"/>
  <c r="Y528" i="1" l="1"/>
  <c r="Z525" i="1"/>
  <c r="Y526" i="1"/>
  <c r="Y527" i="1"/>
  <c r="AA528" i="1"/>
  <c r="Z526" i="1"/>
  <c r="AA525" i="1"/>
  <c r="Z527" i="1"/>
  <c r="AA526" i="1"/>
  <c r="Z421" i="1"/>
  <c r="Z422" i="1"/>
  <c r="Z416" i="1"/>
  <c r="Z418" i="1"/>
  <c r="Z420" i="1"/>
  <c r="Z417" i="1"/>
  <c r="Z419" i="1"/>
  <c r="AA421" i="1"/>
  <c r="AA420" i="1"/>
  <c r="AA417" i="1"/>
  <c r="AA418" i="1"/>
  <c r="AA416" i="1"/>
  <c r="AA422" i="1"/>
  <c r="AA419" i="1"/>
  <c r="AA329" i="1"/>
  <c r="AA345" i="1"/>
  <c r="Y329" i="1"/>
  <c r="Y345" i="1"/>
  <c r="Y421" i="1"/>
  <c r="Y420" i="1"/>
  <c r="Y422" i="1"/>
  <c r="Y416" i="1"/>
  <c r="Y418" i="1"/>
  <c r="Y417" i="1"/>
  <c r="Y419" i="1"/>
  <c r="Z329" i="1"/>
  <c r="Z345" i="1"/>
  <c r="AA277" i="1"/>
  <c r="AA401" i="1" s="1"/>
  <c r="AA258" i="1"/>
  <c r="AA362" i="1" s="1"/>
  <c r="AA239" i="1"/>
  <c r="AA296" i="1"/>
  <c r="Y277" i="1"/>
  <c r="Y258" i="1"/>
  <c r="Y239" i="1"/>
  <c r="Y296" i="1"/>
  <c r="Z277" i="1"/>
  <c r="Z258" i="1"/>
  <c r="Z239" i="1"/>
  <c r="Z296" i="1"/>
  <c r="AA178" i="1"/>
  <c r="AA177" i="1"/>
  <c r="AA180" i="1"/>
  <c r="AA176" i="1"/>
  <c r="AA179" i="1"/>
  <c r="AA175" i="1"/>
  <c r="AA150" i="1"/>
  <c r="AA146" i="1"/>
  <c r="AA153" i="1"/>
  <c r="AA149" i="1"/>
  <c r="AA145" i="1"/>
  <c r="AA152" i="1"/>
  <c r="AA148" i="1"/>
  <c r="AA151" i="1"/>
  <c r="AA147" i="1"/>
  <c r="Z119" i="1"/>
  <c r="Z118" i="1"/>
  <c r="Z121" i="1"/>
  <c r="Z117" i="1"/>
  <c r="Z120" i="1"/>
  <c r="Z179" i="1"/>
  <c r="Z175" i="1"/>
  <c r="Z178" i="1"/>
  <c r="Z177" i="1"/>
  <c r="Z180" i="1"/>
  <c r="Z176" i="1"/>
  <c r="Y120" i="1"/>
  <c r="Y119" i="1"/>
  <c r="Y118" i="1"/>
  <c r="Y121" i="1"/>
  <c r="Y117" i="1"/>
  <c r="Y180" i="1"/>
  <c r="Y176" i="1"/>
  <c r="Y179" i="1"/>
  <c r="Y175" i="1"/>
  <c r="Y178" i="1"/>
  <c r="Y177" i="1"/>
  <c r="AA166" i="1"/>
  <c r="AA162" i="1"/>
  <c r="AA165" i="1"/>
  <c r="AA161" i="1"/>
  <c r="AA164" i="1"/>
  <c r="AA167" i="1"/>
  <c r="AA163" i="1"/>
  <c r="Z151" i="1"/>
  <c r="Z150" i="1"/>
  <c r="Z146" i="1"/>
  <c r="Z153" i="1"/>
  <c r="Z149" i="1"/>
  <c r="Z145" i="1"/>
  <c r="Z152" i="1"/>
  <c r="Z148" i="1"/>
  <c r="Z147" i="1"/>
  <c r="Z136" i="1"/>
  <c r="Z137" i="1"/>
  <c r="Z134" i="1"/>
  <c r="Z131" i="1"/>
  <c r="Z135" i="1"/>
  <c r="Z129" i="1"/>
  <c r="Z133" i="1"/>
  <c r="Z130" i="1"/>
  <c r="Z132" i="1"/>
  <c r="Y137" i="1"/>
  <c r="Y130" i="1"/>
  <c r="Y134" i="1"/>
  <c r="Y131" i="1"/>
  <c r="Y135" i="1"/>
  <c r="Y132" i="1"/>
  <c r="Y136" i="1"/>
  <c r="Y129" i="1"/>
  <c r="Y133" i="1"/>
  <c r="AA135" i="1"/>
  <c r="AA132" i="1"/>
  <c r="AA136" i="1"/>
  <c r="AA137" i="1"/>
  <c r="AA133" i="1"/>
  <c r="AA131" i="1"/>
  <c r="AA129" i="1"/>
  <c r="AA130" i="1"/>
  <c r="AA134" i="1"/>
  <c r="AA221" i="1"/>
  <c r="AA224" i="1"/>
  <c r="AA220" i="1"/>
  <c r="AA223" i="1"/>
  <c r="AA222" i="1"/>
  <c r="Y164" i="1"/>
  <c r="Y167" i="1"/>
  <c r="Y163" i="1"/>
  <c r="Y166" i="1"/>
  <c r="Y162" i="1"/>
  <c r="Y165" i="1"/>
  <c r="Y161" i="1"/>
  <c r="AA119" i="1"/>
  <c r="AA118" i="1"/>
  <c r="AA121" i="1"/>
  <c r="AA117" i="1"/>
  <c r="AA120" i="1"/>
  <c r="AB224" i="1"/>
  <c r="AB220" i="1"/>
  <c r="AB223" i="1"/>
  <c r="AB222" i="1"/>
  <c r="AB221" i="1"/>
  <c r="Z167" i="1"/>
  <c r="Z163" i="1"/>
  <c r="Z166" i="1"/>
  <c r="Z162" i="1"/>
  <c r="Z165" i="1"/>
  <c r="Z161" i="1"/>
  <c r="Z164" i="1"/>
  <c r="Z222" i="1"/>
  <c r="Z221" i="1"/>
  <c r="Z224" i="1"/>
  <c r="Z220" i="1"/>
  <c r="Z223" i="1"/>
  <c r="Y148" i="1"/>
  <c r="Y151" i="1"/>
  <c r="Y147" i="1"/>
  <c r="Y150" i="1"/>
  <c r="Y146" i="1"/>
  <c r="Y153" i="1"/>
  <c r="Y149" i="1"/>
  <c r="Y145" i="1"/>
  <c r="Y152" i="1"/>
  <c r="Z72" i="1"/>
  <c r="Z71" i="1"/>
  <c r="Z74" i="1"/>
  <c r="Z70" i="1"/>
  <c r="Z73" i="1"/>
  <c r="AB74" i="1"/>
  <c r="AB70" i="1"/>
  <c r="AB73" i="1"/>
  <c r="AB72" i="1"/>
  <c r="AB71" i="1"/>
  <c r="AA71" i="1"/>
  <c r="AA74" i="1"/>
  <c r="AA70" i="1"/>
  <c r="AA73" i="1"/>
  <c r="AA72" i="1"/>
  <c r="N350" i="1"/>
  <c r="M350" i="1"/>
  <c r="L350" i="1"/>
  <c r="U537" i="1"/>
  <c r="T536" i="1"/>
  <c r="T538" i="1" s="1"/>
  <c r="N539" i="1"/>
  <c r="M539" i="1"/>
  <c r="L539" i="1"/>
  <c r="AA529" i="1" l="1"/>
  <c r="Z75" i="1"/>
  <c r="Z138" i="1"/>
  <c r="Y529" i="1"/>
  <c r="Z529" i="1"/>
  <c r="AA75" i="1"/>
  <c r="Z301" i="1"/>
  <c r="Z299" i="1"/>
  <c r="Z297" i="1"/>
  <c r="Z300" i="1"/>
  <c r="Z298" i="1"/>
  <c r="Y301" i="1"/>
  <c r="Y299" i="1"/>
  <c r="Y297" i="1"/>
  <c r="Y300" i="1"/>
  <c r="Y298" i="1"/>
  <c r="Z349" i="1"/>
  <c r="Z347" i="1"/>
  <c r="Z348" i="1"/>
  <c r="Z346" i="1"/>
  <c r="Z122" i="1"/>
  <c r="Z243" i="1"/>
  <c r="Z241" i="1"/>
  <c r="Z242" i="1"/>
  <c r="Z244" i="1"/>
  <c r="Z240" i="1"/>
  <c r="Y243" i="1"/>
  <c r="Y241" i="1"/>
  <c r="Y242" i="1"/>
  <c r="Y244" i="1"/>
  <c r="Y240" i="1"/>
  <c r="Z333" i="1"/>
  <c r="Z331" i="1"/>
  <c r="Z332" i="1"/>
  <c r="Z330" i="1"/>
  <c r="Y349" i="1"/>
  <c r="Y347" i="1"/>
  <c r="Y348" i="1"/>
  <c r="Y346" i="1"/>
  <c r="AB75" i="1"/>
  <c r="Z154" i="1"/>
  <c r="Z362" i="1"/>
  <c r="Z263" i="1"/>
  <c r="Z261" i="1"/>
  <c r="Z259" i="1"/>
  <c r="Z260" i="1"/>
  <c r="Z262" i="1"/>
  <c r="Y362" i="1"/>
  <c r="Y263" i="1"/>
  <c r="Y261" i="1"/>
  <c r="Y259" i="1"/>
  <c r="Y260" i="1"/>
  <c r="Y262" i="1"/>
  <c r="Y333" i="1"/>
  <c r="Y331" i="1"/>
  <c r="Y332" i="1"/>
  <c r="Y330" i="1"/>
  <c r="Z401" i="1"/>
  <c r="Z281" i="1"/>
  <c r="Z279" i="1"/>
  <c r="Z282" i="1"/>
  <c r="Z278" i="1"/>
  <c r="Z280" i="1"/>
  <c r="Y401" i="1"/>
  <c r="Y281" i="1"/>
  <c r="Y279" i="1"/>
  <c r="Y282" i="1"/>
  <c r="Y278" i="1"/>
  <c r="Y280" i="1"/>
  <c r="AA168" i="1"/>
  <c r="AA423" i="1"/>
  <c r="AA403" i="1"/>
  <c r="AA407" i="1"/>
  <c r="AA402" i="1"/>
  <c r="AA406" i="1"/>
  <c r="AA404" i="1"/>
  <c r="AA408" i="1"/>
  <c r="AA405" i="1"/>
  <c r="AA346" i="1"/>
  <c r="AA349" i="1"/>
  <c r="AA348" i="1"/>
  <c r="AA347" i="1"/>
  <c r="AA333" i="1"/>
  <c r="AA332" i="1"/>
  <c r="AA331" i="1"/>
  <c r="AA330" i="1"/>
  <c r="Z423" i="1"/>
  <c r="AA369" i="1"/>
  <c r="AA365" i="1"/>
  <c r="AA368" i="1"/>
  <c r="AA364" i="1"/>
  <c r="AA367" i="1"/>
  <c r="AA363" i="1"/>
  <c r="AA366" i="1"/>
  <c r="Y423" i="1"/>
  <c r="AA243" i="1"/>
  <c r="AA301" i="1"/>
  <c r="AA297" i="1"/>
  <c r="AA279" i="1"/>
  <c r="AA263" i="1"/>
  <c r="AA259" i="1"/>
  <c r="AA300" i="1"/>
  <c r="AA282" i="1"/>
  <c r="AA278" i="1"/>
  <c r="AA262" i="1"/>
  <c r="AA299" i="1"/>
  <c r="AA281" i="1"/>
  <c r="AA261" i="1"/>
  <c r="AA240" i="1"/>
  <c r="AA298" i="1"/>
  <c r="AA280" i="1"/>
  <c r="AA260" i="1"/>
  <c r="AA242" i="1"/>
  <c r="AA244" i="1"/>
  <c r="AA241" i="1"/>
  <c r="Y122" i="1"/>
  <c r="Z168" i="1"/>
  <c r="AA122" i="1"/>
  <c r="Y168" i="1"/>
  <c r="Y154" i="1"/>
  <c r="Z225" i="1"/>
  <c r="AB225" i="1"/>
  <c r="AA225" i="1"/>
  <c r="Y181" i="1"/>
  <c r="AA154" i="1"/>
  <c r="AA138" i="1"/>
  <c r="Y138" i="1"/>
  <c r="Z181" i="1"/>
  <c r="AA181" i="1"/>
  <c r="U538" i="1"/>
  <c r="T537" i="1"/>
  <c r="Y408" i="1" l="1"/>
  <c r="Y406" i="1"/>
  <c r="Y404" i="1"/>
  <c r="Y402" i="1"/>
  <c r="Y403" i="1"/>
  <c r="Y407" i="1"/>
  <c r="Y405" i="1"/>
  <c r="Y368" i="1"/>
  <c r="Y366" i="1"/>
  <c r="Y364" i="1"/>
  <c r="Y369" i="1"/>
  <c r="Y365" i="1"/>
  <c r="Y367" i="1"/>
  <c r="Y363" i="1"/>
  <c r="Z405" i="1"/>
  <c r="Z403" i="1"/>
  <c r="Z408" i="1"/>
  <c r="Z406" i="1"/>
  <c r="Z404" i="1"/>
  <c r="Z402" i="1"/>
  <c r="Z407" i="1"/>
  <c r="Z368" i="1"/>
  <c r="Z366" i="1"/>
  <c r="Z364" i="1"/>
  <c r="Z369" i="1"/>
  <c r="Z365" i="1"/>
  <c r="Z367" i="1"/>
  <c r="Z363" i="1"/>
  <c r="AA350" i="1"/>
  <c r="AA334" i="1"/>
  <c r="AA409" i="1"/>
  <c r="AA245" i="1"/>
  <c r="AA283" i="1"/>
  <c r="AA302" i="1"/>
  <c r="AA264" i="1"/>
  <c r="T431" i="1" l="1"/>
  <c r="T389" i="1"/>
  <c r="T377" i="1"/>
  <c r="N302" i="1"/>
  <c r="M302" i="1"/>
  <c r="L302" i="1"/>
  <c r="N283" i="1"/>
  <c r="M283" i="1"/>
  <c r="L283" i="1"/>
  <c r="N264" i="1"/>
  <c r="M264" i="1"/>
  <c r="L264" i="1"/>
  <c r="T390" i="1" l="1"/>
  <c r="T392" i="1"/>
  <c r="T391" i="1"/>
  <c r="T393" i="1"/>
  <c r="T394" i="1" l="1"/>
  <c r="N245" i="1" l="1"/>
  <c r="M245" i="1"/>
  <c r="L245" i="1"/>
  <c r="N225" i="1" l="1"/>
  <c r="M225" i="1"/>
  <c r="L225" i="1"/>
  <c r="N213" i="1" l="1"/>
  <c r="V210" i="1" s="1"/>
  <c r="M213" i="1"/>
  <c r="U210" i="1" s="1"/>
  <c r="U212" i="1" s="1"/>
  <c r="L213" i="1"/>
  <c r="T210" i="1" s="1"/>
  <c r="T212" i="1" s="1"/>
  <c r="W187" i="1"/>
  <c r="V187" i="1"/>
  <c r="V192" i="1" l="1"/>
  <c r="W192" i="1"/>
  <c r="W204" i="1"/>
  <c r="V211" i="1"/>
  <c r="V212" i="1"/>
  <c r="T211" i="1"/>
  <c r="U211" i="1"/>
  <c r="U213" i="1" s="1"/>
  <c r="V191" i="1"/>
  <c r="V190" i="1"/>
  <c r="V189" i="1"/>
  <c r="V188" i="1"/>
  <c r="W191" i="1"/>
  <c r="W190" i="1"/>
  <c r="W189" i="1"/>
  <c r="W188" i="1"/>
  <c r="U190" i="1"/>
  <c r="U189" i="1"/>
  <c r="V204" i="1" l="1"/>
  <c r="U193" i="1"/>
  <c r="W193" i="1"/>
  <c r="V193" i="1"/>
  <c r="V213" i="1"/>
  <c r="T213" i="1"/>
  <c r="U552" i="1" l="1"/>
  <c r="T553" i="1"/>
  <c r="N555" i="1"/>
  <c r="M555" i="1"/>
  <c r="L555" i="1"/>
  <c r="N529" i="1"/>
  <c r="M529" i="1"/>
  <c r="N435" i="1"/>
  <c r="M435" i="1"/>
  <c r="N423" i="1"/>
  <c r="M423" i="1"/>
  <c r="N409" i="1"/>
  <c r="M409" i="1"/>
  <c r="L409" i="1"/>
  <c r="N394" i="1"/>
  <c r="M394" i="1"/>
  <c r="L394" i="1"/>
  <c r="M382" i="1"/>
  <c r="N382" i="1"/>
  <c r="M370" i="1"/>
  <c r="N370" i="1"/>
  <c r="M334" i="1"/>
  <c r="N334" i="1"/>
  <c r="M181" i="1"/>
  <c r="N181" i="1"/>
  <c r="M89" i="1"/>
  <c r="N89" i="1"/>
  <c r="M106" i="1"/>
  <c r="N106" i="1"/>
  <c r="M122" i="1"/>
  <c r="N122" i="1"/>
  <c r="M138" i="1"/>
  <c r="N138" i="1"/>
  <c r="M168" i="1"/>
  <c r="N168" i="1"/>
  <c r="M154" i="1"/>
  <c r="N154" i="1"/>
  <c r="U553" i="1" l="1"/>
  <c r="U549" i="1"/>
  <c r="U554" i="1"/>
  <c r="U550" i="1"/>
  <c r="U551" i="1"/>
  <c r="T552" i="1"/>
  <c r="T554" i="1"/>
  <c r="T549" i="1"/>
  <c r="T550" i="1"/>
  <c r="T551" i="1"/>
  <c r="T555" i="1" l="1"/>
  <c r="U555" i="1"/>
  <c r="U100" i="1" l="1"/>
  <c r="U82" i="1"/>
  <c r="T105" i="1" l="1"/>
  <c r="T86" i="1"/>
  <c r="T104" i="1"/>
  <c r="T85" i="1"/>
  <c r="T87" i="1"/>
  <c r="T103" i="1"/>
  <c r="T84" i="1"/>
  <c r="T102" i="1"/>
  <c r="T83" i="1"/>
  <c r="T101" i="1"/>
  <c r="U102" i="1"/>
  <c r="T100" i="1"/>
  <c r="T82" i="1"/>
  <c r="T494" i="1"/>
  <c r="V524" i="1"/>
  <c r="V527" i="1" s="1"/>
  <c r="V47" i="1"/>
  <c r="V415" i="1" s="1"/>
  <c r="U524" i="1"/>
  <c r="U47" i="1"/>
  <c r="U415" i="1" s="1"/>
  <c r="W524" i="1"/>
  <c r="W526" i="1" s="1"/>
  <c r="W47" i="1"/>
  <c r="W48" i="1" s="1"/>
  <c r="V174" i="1"/>
  <c r="W219" i="1"/>
  <c r="V160" i="1"/>
  <c r="V144" i="1"/>
  <c r="V128" i="1"/>
  <c r="V116" i="1"/>
  <c r="U128" i="1"/>
  <c r="U116" i="1"/>
  <c r="U174" i="1"/>
  <c r="V219" i="1"/>
  <c r="V223" i="1" s="1"/>
  <c r="U160" i="1"/>
  <c r="U144" i="1"/>
  <c r="X219" i="1"/>
  <c r="W160" i="1"/>
  <c r="W144" i="1"/>
  <c r="W128" i="1"/>
  <c r="W116" i="1"/>
  <c r="W174" i="1"/>
  <c r="X69" i="1"/>
  <c r="W69" i="1"/>
  <c r="V69" i="1"/>
  <c r="V71" i="1" s="1"/>
  <c r="R13" i="1"/>
  <c r="U104" i="1"/>
  <c r="U103" i="1"/>
  <c r="Q13" i="1"/>
  <c r="U60" i="1"/>
  <c r="U61" i="1"/>
  <c r="S13" i="1"/>
  <c r="U62" i="1"/>
  <c r="L435" i="1"/>
  <c r="L423" i="1"/>
  <c r="L382" i="1"/>
  <c r="L181" i="1"/>
  <c r="L529" i="1"/>
  <c r="L334" i="1"/>
  <c r="L370" i="1"/>
  <c r="L168" i="1"/>
  <c r="L138" i="1"/>
  <c r="L122" i="1"/>
  <c r="L106" i="1"/>
  <c r="L89" i="1"/>
  <c r="L75" i="1"/>
  <c r="L63" i="1"/>
  <c r="T524" i="1"/>
  <c r="T106" i="1" l="1"/>
  <c r="T89" i="1"/>
  <c r="S38" i="1"/>
  <c r="T528" i="1"/>
  <c r="T525" i="1"/>
  <c r="T526" i="1"/>
  <c r="T527" i="1"/>
  <c r="U50" i="1"/>
  <c r="W527" i="1"/>
  <c r="V528" i="1"/>
  <c r="W528" i="1"/>
  <c r="V525" i="1"/>
  <c r="W525" i="1"/>
  <c r="V526" i="1"/>
  <c r="V224" i="1"/>
  <c r="V73" i="1"/>
  <c r="V220" i="1"/>
  <c r="U49" i="1"/>
  <c r="V221" i="1"/>
  <c r="V222" i="1"/>
  <c r="U421" i="1"/>
  <c r="U418" i="1"/>
  <c r="U420" i="1"/>
  <c r="U422" i="1"/>
  <c r="U416" i="1"/>
  <c r="U419" i="1"/>
  <c r="U417" i="1"/>
  <c r="W49" i="1"/>
  <c r="W415" i="1"/>
  <c r="U329" i="1"/>
  <c r="U345" i="1"/>
  <c r="U348" i="1" s="1"/>
  <c r="V329" i="1"/>
  <c r="V345" i="1"/>
  <c r="U48" i="1"/>
  <c r="V421" i="1"/>
  <c r="V420" i="1"/>
  <c r="V417" i="1"/>
  <c r="V416" i="1"/>
  <c r="V422" i="1"/>
  <c r="V418" i="1"/>
  <c r="V419" i="1"/>
  <c r="W345" i="1"/>
  <c r="W329" i="1"/>
  <c r="U277" i="1"/>
  <c r="U258" i="1"/>
  <c r="U363" i="1" s="1"/>
  <c r="U239" i="1"/>
  <c r="U296" i="1"/>
  <c r="V277" i="1"/>
  <c r="V401" i="1" s="1"/>
  <c r="V258" i="1"/>
  <c r="V239" i="1"/>
  <c r="V296" i="1"/>
  <c r="W258" i="1"/>
  <c r="W362" i="1" s="1"/>
  <c r="W296" i="1"/>
  <c r="W277" i="1"/>
  <c r="W239" i="1"/>
  <c r="W134" i="1"/>
  <c r="W131" i="1"/>
  <c r="W135" i="1"/>
  <c r="W129" i="1"/>
  <c r="W133" i="1"/>
  <c r="W137" i="1"/>
  <c r="W136" i="1"/>
  <c r="W132" i="1"/>
  <c r="W130" i="1"/>
  <c r="U149" i="1"/>
  <c r="U148" i="1"/>
  <c r="V150" i="1"/>
  <c r="V153" i="1"/>
  <c r="V149" i="1"/>
  <c r="V145" i="1"/>
  <c r="V152" i="1"/>
  <c r="V148" i="1"/>
  <c r="V151" i="1"/>
  <c r="V147" i="1"/>
  <c r="V146" i="1"/>
  <c r="W153" i="1"/>
  <c r="W149" i="1"/>
  <c r="W145" i="1"/>
  <c r="W152" i="1"/>
  <c r="W148" i="1"/>
  <c r="W151" i="1"/>
  <c r="W147" i="1"/>
  <c r="W150" i="1"/>
  <c r="W146" i="1"/>
  <c r="U136" i="1"/>
  <c r="U137" i="1"/>
  <c r="U135" i="1"/>
  <c r="U133" i="1"/>
  <c r="U129" i="1"/>
  <c r="U132" i="1"/>
  <c r="U131" i="1"/>
  <c r="U130" i="1"/>
  <c r="U134" i="1"/>
  <c r="V166" i="1"/>
  <c r="V162" i="1"/>
  <c r="V165" i="1"/>
  <c r="V161" i="1"/>
  <c r="V164" i="1"/>
  <c r="V167" i="1"/>
  <c r="V163" i="1"/>
  <c r="W177" i="1"/>
  <c r="W180" i="1"/>
  <c r="W176" i="1"/>
  <c r="W179" i="1"/>
  <c r="W175" i="1"/>
  <c r="W178" i="1"/>
  <c r="W165" i="1"/>
  <c r="W161" i="1"/>
  <c r="W164" i="1"/>
  <c r="W167" i="1"/>
  <c r="W163" i="1"/>
  <c r="W166" i="1"/>
  <c r="W162" i="1"/>
  <c r="V118" i="1"/>
  <c r="V121" i="1"/>
  <c r="V117" i="1"/>
  <c r="V120" i="1"/>
  <c r="V119" i="1"/>
  <c r="W224" i="1"/>
  <c r="W220" i="1"/>
  <c r="W223" i="1"/>
  <c r="W222" i="1"/>
  <c r="W221" i="1"/>
  <c r="T160" i="1"/>
  <c r="T144" i="1"/>
  <c r="T128" i="1"/>
  <c r="T116" i="1"/>
  <c r="T174" i="1"/>
  <c r="U219" i="1"/>
  <c r="T221" i="1" s="1"/>
  <c r="W118" i="1"/>
  <c r="W121" i="1"/>
  <c r="W117" i="1"/>
  <c r="W120" i="1"/>
  <c r="W119" i="1"/>
  <c r="X223" i="1"/>
  <c r="X222" i="1"/>
  <c r="X221" i="1"/>
  <c r="X224" i="1"/>
  <c r="X220" i="1"/>
  <c r="V132" i="1"/>
  <c r="V133" i="1"/>
  <c r="V131" i="1"/>
  <c r="V135" i="1"/>
  <c r="V129" i="1"/>
  <c r="V130" i="1"/>
  <c r="V134" i="1"/>
  <c r="V136" i="1"/>
  <c r="V137" i="1"/>
  <c r="V178" i="1"/>
  <c r="V177" i="1"/>
  <c r="V180" i="1"/>
  <c r="V176" i="1"/>
  <c r="V179" i="1"/>
  <c r="V175" i="1"/>
  <c r="W50" i="1"/>
  <c r="T47" i="1"/>
  <c r="U69" i="1"/>
  <c r="W74" i="1"/>
  <c r="W70" i="1"/>
  <c r="W73" i="1"/>
  <c r="W72" i="1"/>
  <c r="W71" i="1"/>
  <c r="X73" i="1"/>
  <c r="X72" i="1"/>
  <c r="X71" i="1"/>
  <c r="X74" i="1"/>
  <c r="X70" i="1"/>
  <c r="U63" i="1"/>
  <c r="U539" i="1"/>
  <c r="Q16" i="1"/>
  <c r="R15" i="1"/>
  <c r="U526" i="1"/>
  <c r="U528" i="1"/>
  <c r="U527" i="1"/>
  <c r="U525" i="1"/>
  <c r="R20" i="1"/>
  <c r="R17" i="1"/>
  <c r="Q17" i="1"/>
  <c r="R14" i="1"/>
  <c r="R19" i="1"/>
  <c r="R18" i="1"/>
  <c r="U177" i="1"/>
  <c r="U178" i="1"/>
  <c r="U180" i="1"/>
  <c r="U175" i="1"/>
  <c r="U176" i="1"/>
  <c r="U179" i="1"/>
  <c r="R16" i="1"/>
  <c r="U146" i="1"/>
  <c r="U150" i="1"/>
  <c r="U153" i="1"/>
  <c r="U152" i="1"/>
  <c r="U145" i="1"/>
  <c r="U151" i="1"/>
  <c r="U147" i="1"/>
  <c r="U163" i="1"/>
  <c r="U167" i="1"/>
  <c r="U164" i="1"/>
  <c r="U165" i="1"/>
  <c r="U162" i="1"/>
  <c r="U161" i="1"/>
  <c r="U166" i="1"/>
  <c r="V379" i="1"/>
  <c r="V378" i="1"/>
  <c r="V380" i="1"/>
  <c r="V381" i="1"/>
  <c r="U365" i="1"/>
  <c r="U366" i="1"/>
  <c r="Q14" i="1"/>
  <c r="Q20" i="1"/>
  <c r="S14" i="1"/>
  <c r="Q18" i="1"/>
  <c r="Q15" i="1"/>
  <c r="U119" i="1"/>
  <c r="U117" i="1"/>
  <c r="V70" i="1"/>
  <c r="S18" i="1"/>
  <c r="V74" i="1"/>
  <c r="S19" i="1"/>
  <c r="Q19" i="1"/>
  <c r="V72" i="1"/>
  <c r="S15" i="1"/>
  <c r="V49" i="1"/>
  <c r="V50" i="1"/>
  <c r="S16" i="1"/>
  <c r="V48" i="1"/>
  <c r="U118" i="1"/>
  <c r="U121" i="1"/>
  <c r="U120" i="1"/>
  <c r="S20" i="1"/>
  <c r="S17" i="1"/>
  <c r="P13" i="1"/>
  <c r="U222" i="1" l="1"/>
  <c r="T222" i="1"/>
  <c r="T223" i="1"/>
  <c r="T220" i="1"/>
  <c r="T219" i="1"/>
  <c r="T71" i="1"/>
  <c r="T72" i="1"/>
  <c r="T69" i="1"/>
  <c r="T73" i="1"/>
  <c r="T70" i="1"/>
  <c r="U221" i="1"/>
  <c r="T415" i="1"/>
  <c r="T421" i="1" s="1"/>
  <c r="U51" i="1"/>
  <c r="W529" i="1"/>
  <c r="R38" i="1"/>
  <c r="Q38" i="1"/>
  <c r="U331" i="1"/>
  <c r="U333" i="1"/>
  <c r="U330" i="1"/>
  <c r="U332" i="1"/>
  <c r="X75" i="1"/>
  <c r="V138" i="1"/>
  <c r="V122" i="1"/>
  <c r="U364" i="1"/>
  <c r="U368" i="1"/>
  <c r="U223" i="1"/>
  <c r="U367" i="1"/>
  <c r="U220" i="1"/>
  <c r="U224" i="1"/>
  <c r="U369" i="1"/>
  <c r="V529" i="1"/>
  <c r="W51" i="1"/>
  <c r="U347" i="1"/>
  <c r="V225" i="1"/>
  <c r="U346" i="1"/>
  <c r="U349" i="1"/>
  <c r="W368" i="1"/>
  <c r="W364" i="1"/>
  <c r="W367" i="1"/>
  <c r="W363" i="1"/>
  <c r="W366" i="1"/>
  <c r="W369" i="1"/>
  <c r="W365" i="1"/>
  <c r="V408" i="1"/>
  <c r="V403" i="1"/>
  <c r="V404" i="1"/>
  <c r="V405" i="1"/>
  <c r="V406" i="1"/>
  <c r="V407" i="1"/>
  <c r="V402" i="1"/>
  <c r="U407" i="1"/>
  <c r="U404" i="1"/>
  <c r="U403" i="1"/>
  <c r="U402" i="1"/>
  <c r="U408" i="1"/>
  <c r="U406" i="1"/>
  <c r="U405" i="1"/>
  <c r="V333" i="1"/>
  <c r="V332" i="1"/>
  <c r="V331" i="1"/>
  <c r="V330" i="1"/>
  <c r="W332" i="1"/>
  <c r="W331" i="1"/>
  <c r="W330" i="1"/>
  <c r="W333" i="1"/>
  <c r="W349" i="1"/>
  <c r="W348" i="1"/>
  <c r="W347" i="1"/>
  <c r="W346" i="1"/>
  <c r="V423" i="1"/>
  <c r="T329" i="1"/>
  <c r="T345" i="1"/>
  <c r="T348" i="1" s="1"/>
  <c r="W168" i="1"/>
  <c r="W181" i="1"/>
  <c r="V168" i="1"/>
  <c r="V369" i="1"/>
  <c r="V365" i="1"/>
  <c r="V368" i="1"/>
  <c r="V364" i="1"/>
  <c r="V367" i="1"/>
  <c r="V363" i="1"/>
  <c r="V366" i="1"/>
  <c r="V346" i="1"/>
  <c r="V349" i="1"/>
  <c r="V348" i="1"/>
  <c r="V347" i="1"/>
  <c r="W419" i="1"/>
  <c r="W417" i="1"/>
  <c r="W416" i="1"/>
  <c r="W420" i="1"/>
  <c r="W421" i="1"/>
  <c r="W418" i="1"/>
  <c r="W422" i="1"/>
  <c r="U423" i="1"/>
  <c r="W243" i="1"/>
  <c r="W300" i="1"/>
  <c r="W242" i="1"/>
  <c r="W299" i="1"/>
  <c r="W281" i="1"/>
  <c r="W261" i="1"/>
  <c r="W244" i="1"/>
  <c r="W298" i="1"/>
  <c r="W280" i="1"/>
  <c r="W260" i="1"/>
  <c r="W301" i="1"/>
  <c r="W297" i="1"/>
  <c r="W279" i="1"/>
  <c r="W263" i="1"/>
  <c r="W259" i="1"/>
  <c r="W240" i="1"/>
  <c r="W282" i="1"/>
  <c r="W278" i="1"/>
  <c r="W262" i="1"/>
  <c r="W241" i="1"/>
  <c r="T296" i="1"/>
  <c r="T277" i="1"/>
  <c r="T258" i="1"/>
  <c r="T362" i="1" s="1"/>
  <c r="T239" i="1"/>
  <c r="T241" i="1" s="1"/>
  <c r="V243" i="1"/>
  <c r="V301" i="1"/>
  <c r="V297" i="1"/>
  <c r="V279" i="1"/>
  <c r="V300" i="1"/>
  <c r="V282" i="1"/>
  <c r="V278" i="1"/>
  <c r="V262" i="1"/>
  <c r="V242" i="1"/>
  <c r="V299" i="1"/>
  <c r="V281" i="1"/>
  <c r="V261" i="1"/>
  <c r="V244" i="1"/>
  <c r="V298" i="1"/>
  <c r="V280" i="1"/>
  <c r="V260" i="1"/>
  <c r="V263" i="1"/>
  <c r="V259" i="1"/>
  <c r="V240" i="1"/>
  <c r="V241" i="1"/>
  <c r="U243" i="1"/>
  <c r="U242" i="1"/>
  <c r="U241" i="1"/>
  <c r="U240" i="1"/>
  <c r="U244" i="1"/>
  <c r="V181" i="1"/>
  <c r="W154" i="1"/>
  <c r="V154" i="1"/>
  <c r="T149" i="1"/>
  <c r="T148" i="1"/>
  <c r="U262" i="1"/>
  <c r="U259" i="1"/>
  <c r="U282" i="1"/>
  <c r="U279" i="1"/>
  <c r="U278" i="1"/>
  <c r="U297" i="1"/>
  <c r="U298" i="1"/>
  <c r="U261" i="1"/>
  <c r="U280" i="1"/>
  <c r="U299" i="1"/>
  <c r="U260" i="1"/>
  <c r="U300" i="1"/>
  <c r="U281" i="1"/>
  <c r="U263" i="1"/>
  <c r="U301" i="1"/>
  <c r="U138" i="1"/>
  <c r="W122" i="1"/>
  <c r="W225" i="1"/>
  <c r="X225" i="1"/>
  <c r="W138" i="1"/>
  <c r="W75" i="1"/>
  <c r="V382" i="1"/>
  <c r="T539" i="1"/>
  <c r="U154" i="1"/>
  <c r="U529" i="1"/>
  <c r="V51" i="1"/>
  <c r="U181" i="1"/>
  <c r="U122" i="1"/>
  <c r="S21" i="1"/>
  <c r="R21" i="1"/>
  <c r="U168" i="1"/>
  <c r="V75" i="1"/>
  <c r="Q21" i="1"/>
  <c r="P17" i="1"/>
  <c r="T434" i="1"/>
  <c r="T432" i="1"/>
  <c r="T433" i="1"/>
  <c r="T130" i="1"/>
  <c r="T133" i="1"/>
  <c r="T132" i="1"/>
  <c r="T131" i="1"/>
  <c r="T380" i="1"/>
  <c r="T379" i="1"/>
  <c r="T381" i="1"/>
  <c r="T378" i="1"/>
  <c r="T145" i="1"/>
  <c r="T150" i="1"/>
  <c r="T152" i="1"/>
  <c r="T151" i="1"/>
  <c r="T146" i="1"/>
  <c r="T147" i="1"/>
  <c r="T153" i="1"/>
  <c r="T137" i="1"/>
  <c r="T135" i="1"/>
  <c r="T134" i="1"/>
  <c r="T136" i="1"/>
  <c r="T129" i="1"/>
  <c r="T178" i="1"/>
  <c r="T180" i="1"/>
  <c r="T176" i="1"/>
  <c r="T175" i="1"/>
  <c r="T179" i="1"/>
  <c r="T177" i="1"/>
  <c r="T164" i="1"/>
  <c r="T162" i="1"/>
  <c r="T163" i="1"/>
  <c r="T166" i="1"/>
  <c r="T161" i="1"/>
  <c r="T167" i="1"/>
  <c r="T165" i="1"/>
  <c r="U86" i="1"/>
  <c r="U85" i="1"/>
  <c r="P16" i="1"/>
  <c r="P18" i="1"/>
  <c r="P19" i="1"/>
  <c r="T119" i="1"/>
  <c r="T118" i="1"/>
  <c r="T120" i="1"/>
  <c r="T117" i="1"/>
  <c r="T121" i="1"/>
  <c r="T49" i="1"/>
  <c r="T48" i="1"/>
  <c r="T50" i="1"/>
  <c r="T62" i="1"/>
  <c r="T60" i="1"/>
  <c r="T61" i="1"/>
  <c r="U70" i="1"/>
  <c r="U74" i="1"/>
  <c r="U72" i="1"/>
  <c r="U71" i="1"/>
  <c r="U73" i="1"/>
  <c r="U101" i="1"/>
  <c r="U105" i="1"/>
  <c r="U88" i="1"/>
  <c r="U87" i="1"/>
  <c r="U84" i="1"/>
  <c r="U83" i="1"/>
  <c r="P20" i="1"/>
  <c r="P14" i="1"/>
  <c r="P15" i="1"/>
  <c r="T225" i="1" l="1"/>
  <c r="T75" i="1"/>
  <c r="T417" i="1"/>
  <c r="T418" i="1"/>
  <c r="T422" i="1"/>
  <c r="T349" i="1"/>
  <c r="T420" i="1"/>
  <c r="T416" i="1"/>
  <c r="T419" i="1"/>
  <c r="U350" i="1"/>
  <c r="T346" i="1"/>
  <c r="T347" i="1"/>
  <c r="U225" i="1"/>
  <c r="U334" i="1"/>
  <c r="T330" i="1"/>
  <c r="T332" i="1"/>
  <c r="T333" i="1"/>
  <c r="T331" i="1"/>
  <c r="P38" i="1"/>
  <c r="V409" i="1"/>
  <c r="W350" i="1"/>
  <c r="W334" i="1"/>
  <c r="V350" i="1"/>
  <c r="W245" i="1"/>
  <c r="W423" i="1"/>
  <c r="W283" i="1"/>
  <c r="U409" i="1"/>
  <c r="V334" i="1"/>
  <c r="V245" i="1"/>
  <c r="T368" i="1"/>
  <c r="T366" i="1"/>
  <c r="T363" i="1"/>
  <c r="T365" i="1"/>
  <c r="T369" i="1"/>
  <c r="T364" i="1"/>
  <c r="T367" i="1"/>
  <c r="V302" i="1"/>
  <c r="U245" i="1"/>
  <c r="V283" i="1"/>
  <c r="W302" i="1"/>
  <c r="W264" i="1"/>
  <c r="V264" i="1"/>
  <c r="U302" i="1"/>
  <c r="U283" i="1"/>
  <c r="T301" i="1"/>
  <c r="T242" i="1"/>
  <c r="T260" i="1"/>
  <c r="T278" i="1"/>
  <c r="T282" i="1"/>
  <c r="T300" i="1"/>
  <c r="T243" i="1"/>
  <c r="T261" i="1"/>
  <c r="T279" i="1"/>
  <c r="T297" i="1"/>
  <c r="T240" i="1"/>
  <c r="T244" i="1"/>
  <c r="T262" i="1"/>
  <c r="T280" i="1"/>
  <c r="T298" i="1"/>
  <c r="T259" i="1"/>
  <c r="T263" i="1"/>
  <c r="T281" i="1"/>
  <c r="T299" i="1"/>
  <c r="U264" i="1"/>
  <c r="T408" i="1"/>
  <c r="T407" i="1"/>
  <c r="T406" i="1"/>
  <c r="T405" i="1"/>
  <c r="T404" i="1"/>
  <c r="T403" i="1"/>
  <c r="T402" i="1"/>
  <c r="Z50" i="1"/>
  <c r="Z49" i="1"/>
  <c r="Z48" i="1"/>
  <c r="AA50" i="1"/>
  <c r="AA48" i="1"/>
  <c r="AA49" i="1"/>
  <c r="Y50" i="1"/>
  <c r="Y48" i="1"/>
  <c r="Y49" i="1"/>
  <c r="T382" i="1"/>
  <c r="T154" i="1"/>
  <c r="U89" i="1"/>
  <c r="U106" i="1"/>
  <c r="T63" i="1"/>
  <c r="P21" i="1"/>
  <c r="T122" i="1"/>
  <c r="T529" i="1"/>
  <c r="U75" i="1"/>
  <c r="T51" i="1"/>
  <c r="T181" i="1"/>
  <c r="T138" i="1"/>
  <c r="T435" i="1"/>
  <c r="T168" i="1"/>
  <c r="T350" i="1" l="1"/>
  <c r="T423" i="1"/>
  <c r="S447" i="1"/>
  <c r="T334" i="1"/>
  <c r="T409" i="1"/>
  <c r="T283" i="1"/>
  <c r="T245" i="1"/>
  <c r="T302" i="1"/>
  <c r="T264" i="1"/>
  <c r="Z51" i="1"/>
  <c r="Y51" i="1"/>
  <c r="AA51" i="1"/>
</calcChain>
</file>

<file path=xl/sharedStrings.xml><?xml version="1.0" encoding="utf-8"?>
<sst xmlns="http://schemas.openxmlformats.org/spreadsheetml/2006/main" count="1387" uniqueCount="195">
  <si>
    <t>無回答</t>
    <rPh sb="0" eb="3">
      <t>ムカイトウ</t>
    </rPh>
    <phoneticPr fontId="1"/>
  </si>
  <si>
    <t>全　　体</t>
    <rPh sb="0" eb="1">
      <t>ゼン</t>
    </rPh>
    <rPh sb="3" eb="4">
      <t>カラダ</t>
    </rPh>
    <phoneticPr fontId="1"/>
  </si>
  <si>
    <t>件数</t>
    <rPh sb="0" eb="2">
      <t>ケンスウ</t>
    </rPh>
    <phoneticPr fontId="1"/>
  </si>
  <si>
    <t>割合</t>
    <rPh sb="0" eb="2">
      <t>ワリアイ</t>
    </rPh>
    <phoneticPr fontId="1"/>
  </si>
  <si>
    <t>全体</t>
    <rPh sb="0" eb="2">
      <t>ゼンタイ</t>
    </rPh>
    <phoneticPr fontId="1"/>
  </si>
  <si>
    <t>Ⅰ．貴自治体について</t>
    <rPh sb="2" eb="3">
      <t>キ</t>
    </rPh>
    <rPh sb="3" eb="6">
      <t>ジチタイ</t>
    </rPh>
    <phoneticPr fontId="1"/>
  </si>
  <si>
    <t>全体</t>
    <rPh sb="0" eb="2">
      <t>ゼンタイ</t>
    </rPh>
    <phoneticPr fontId="1"/>
  </si>
  <si>
    <t>都道府県</t>
    <rPh sb="0" eb="4">
      <t>トドウフケン</t>
    </rPh>
    <phoneticPr fontId="1"/>
  </si>
  <si>
    <t>中核市</t>
    <rPh sb="0" eb="3">
      <t>チュウカクシ</t>
    </rPh>
    <phoneticPr fontId="1"/>
  </si>
  <si>
    <t>件数</t>
    <rPh sb="0" eb="2">
      <t>ケンスウ</t>
    </rPh>
    <phoneticPr fontId="1"/>
  </si>
  <si>
    <t>割合</t>
    <rPh sb="0" eb="2">
      <t>ワリアイ</t>
    </rPh>
    <phoneticPr fontId="1"/>
  </si>
  <si>
    <t>あり</t>
    <phoneticPr fontId="1"/>
  </si>
  <si>
    <t>平均(件)</t>
    <rPh sb="0" eb="1">
      <t>ヒラ</t>
    </rPh>
    <rPh sb="1" eb="2">
      <t>ヒトシ</t>
    </rPh>
    <rPh sb="3" eb="4">
      <t>ケン</t>
    </rPh>
    <phoneticPr fontId="1"/>
  </si>
  <si>
    <t>最大(件)</t>
    <rPh sb="0" eb="2">
      <t>サイダイ</t>
    </rPh>
    <rPh sb="3" eb="4">
      <t>ケン</t>
    </rPh>
    <phoneticPr fontId="1"/>
  </si>
  <si>
    <t>０件</t>
    <rPh sb="1" eb="2">
      <t>ケン</t>
    </rPh>
    <phoneticPr fontId="1"/>
  </si>
  <si>
    <t>なし</t>
    <phoneticPr fontId="1"/>
  </si>
  <si>
    <t>Ⅱ．無料低額宿泊所の届出について</t>
    <rPh sb="2" eb="4">
      <t>ムリョウ</t>
    </rPh>
    <rPh sb="4" eb="6">
      <t>テイガク</t>
    </rPh>
    <rPh sb="6" eb="9">
      <t>シュクハクショ</t>
    </rPh>
    <rPh sb="10" eb="12">
      <t>トドケデ</t>
    </rPh>
    <phoneticPr fontId="1"/>
  </si>
  <si>
    <t>問１(1)　無料低額宿泊所の届出数（令和４年９月１日時点）</t>
    <rPh sb="0" eb="1">
      <t>トイ</t>
    </rPh>
    <rPh sb="6" eb="8">
      <t>ムリョウ</t>
    </rPh>
    <rPh sb="8" eb="10">
      <t>テイガク</t>
    </rPh>
    <rPh sb="10" eb="13">
      <t>シュクハクショ</t>
    </rPh>
    <rPh sb="14" eb="17">
      <t>トドケデスウ</t>
    </rPh>
    <rPh sb="18" eb="20">
      <t>レイワ</t>
    </rPh>
    <rPh sb="21" eb="22">
      <t>ネン</t>
    </rPh>
    <rPh sb="23" eb="24">
      <t>ガツ</t>
    </rPh>
    <rPh sb="25" eb="26">
      <t>ニチ</t>
    </rPh>
    <rPh sb="26" eb="28">
      <t>ジテン</t>
    </rPh>
    <phoneticPr fontId="1"/>
  </si>
  <si>
    <t>問１(3)　無料低額宿泊所に関する条例等の有無</t>
    <rPh sb="0" eb="1">
      <t>トイ</t>
    </rPh>
    <rPh sb="6" eb="8">
      <t>ムリョウ</t>
    </rPh>
    <rPh sb="8" eb="10">
      <t>テイガク</t>
    </rPh>
    <rPh sb="10" eb="13">
      <t>シュクハクショ</t>
    </rPh>
    <rPh sb="14" eb="15">
      <t>カン</t>
    </rPh>
    <rPh sb="17" eb="19">
      <t>ジョウレイ</t>
    </rPh>
    <rPh sb="19" eb="20">
      <t>トウ</t>
    </rPh>
    <rPh sb="21" eb="23">
      <t>ウム</t>
    </rPh>
    <phoneticPr fontId="1"/>
  </si>
  <si>
    <t>問２　条例等における無料低額宿泊所の届出に関する規程</t>
    <rPh sb="0" eb="1">
      <t>トイ</t>
    </rPh>
    <rPh sb="3" eb="5">
      <t>ジョウレイ</t>
    </rPh>
    <rPh sb="5" eb="6">
      <t>トウ</t>
    </rPh>
    <rPh sb="10" eb="17">
      <t>ムテ</t>
    </rPh>
    <rPh sb="18" eb="20">
      <t>トドケデ</t>
    </rPh>
    <rPh sb="21" eb="22">
      <t>カン</t>
    </rPh>
    <rPh sb="24" eb="26">
      <t>キテイ</t>
    </rPh>
    <phoneticPr fontId="1"/>
  </si>
  <si>
    <t>条例等で規定している</t>
    <rPh sb="0" eb="2">
      <t>ジョウレイ</t>
    </rPh>
    <rPh sb="2" eb="3">
      <t>トウ</t>
    </rPh>
    <rPh sb="4" eb="6">
      <t>キテイ</t>
    </rPh>
    <phoneticPr fontId="1"/>
  </si>
  <si>
    <t>条例等では特に規定していない</t>
    <rPh sb="0" eb="2">
      <t>ジョウレイ</t>
    </rPh>
    <rPh sb="2" eb="3">
      <t>トウ</t>
    </rPh>
    <rPh sb="5" eb="6">
      <t>トク</t>
    </rPh>
    <rPh sb="7" eb="9">
      <t>キテイ</t>
    </rPh>
    <phoneticPr fontId="1"/>
  </si>
  <si>
    <t>問３(1)　「無届施設」あるいは「『無届施設』の疑いがある施設」の有無（複数回答）</t>
    <rPh sb="0" eb="1">
      <t>トイ</t>
    </rPh>
    <rPh sb="7" eb="9">
      <t>ムトド</t>
    </rPh>
    <rPh sb="9" eb="11">
      <t>シセツ</t>
    </rPh>
    <rPh sb="18" eb="20">
      <t>ムトド</t>
    </rPh>
    <rPh sb="20" eb="22">
      <t>シセツ</t>
    </rPh>
    <rPh sb="24" eb="25">
      <t>ウタガ</t>
    </rPh>
    <rPh sb="29" eb="31">
      <t>シセツ</t>
    </rPh>
    <rPh sb="33" eb="35">
      <t>ウム</t>
    </rPh>
    <rPh sb="35" eb="41">
      <t>フカ</t>
    </rPh>
    <phoneticPr fontId="1"/>
  </si>
  <si>
    <t>「無届施設」がある</t>
    <rPh sb="1" eb="3">
      <t>ムトドケ</t>
    </rPh>
    <rPh sb="3" eb="5">
      <t>シセツ</t>
    </rPh>
    <phoneticPr fontId="1"/>
  </si>
  <si>
    <t>「無届施設」であることが疑わしい施設がある</t>
    <rPh sb="1" eb="3">
      <t>ムトドケ</t>
    </rPh>
    <rPh sb="3" eb="5">
      <t>シセツ</t>
    </rPh>
    <rPh sb="12" eb="13">
      <t>ウタガ</t>
    </rPh>
    <rPh sb="16" eb="18">
      <t>シセツ</t>
    </rPh>
    <phoneticPr fontId="1"/>
  </si>
  <si>
    <t>上記のいずれも存在しない</t>
    <rPh sb="0" eb="2">
      <t>ジョウキ</t>
    </rPh>
    <rPh sb="7" eb="9">
      <t>ソンザイ</t>
    </rPh>
    <phoneticPr fontId="1"/>
  </si>
  <si>
    <t>把握していない</t>
    <rPh sb="0" eb="2">
      <t>ハアク</t>
    </rPh>
    <phoneticPr fontId="1"/>
  </si>
  <si>
    <t>問３(1)SQ1　「無届施設」の数</t>
    <rPh sb="0" eb="1">
      <t>トイ</t>
    </rPh>
    <rPh sb="10" eb="12">
      <t>ムトドケ</t>
    </rPh>
    <rPh sb="12" eb="14">
      <t>シセツ</t>
    </rPh>
    <rPh sb="16" eb="17">
      <t>スウ</t>
    </rPh>
    <phoneticPr fontId="1"/>
  </si>
  <si>
    <t>問３(1)SQ2　「『無届施設』の疑いがある施設」の数</t>
    <rPh sb="0" eb="1">
      <t>トイ</t>
    </rPh>
    <rPh sb="11" eb="13">
      <t>ムトドケ</t>
    </rPh>
    <rPh sb="13" eb="15">
      <t>シセツ</t>
    </rPh>
    <rPh sb="17" eb="18">
      <t>ウタガ</t>
    </rPh>
    <rPh sb="22" eb="24">
      <t>シセツ</t>
    </rPh>
    <rPh sb="26" eb="27">
      <t>スウ</t>
    </rPh>
    <phoneticPr fontId="1"/>
  </si>
  <si>
    <t>問３(2)　「無届施設」や「『無届施設』の疑いがある施設」に関する情報収集の実施状況（複数回答）</t>
    <rPh sb="0" eb="1">
      <t>トイ</t>
    </rPh>
    <rPh sb="42" eb="48">
      <t>フカ</t>
    </rPh>
    <phoneticPr fontId="1"/>
  </si>
  <si>
    <t>関係部局・関係機関からの情報提供を受け付けている</t>
  </si>
  <si>
    <t>その他</t>
  </si>
  <si>
    <t>特に実施していることはない</t>
  </si>
  <si>
    <t>問３(3)①　「無届施設」や「『無届施設』の疑いがある施設」に関する情報提供を依頼している関係部署・関係機関（複数回答）</t>
    <rPh sb="0" eb="1">
      <t>トイ</t>
    </rPh>
    <rPh sb="54" eb="60">
      <t>フカ</t>
    </rPh>
    <phoneticPr fontId="1"/>
  </si>
  <si>
    <t>福祉事務所・ケースワーカー</t>
  </si>
  <si>
    <t>生活困窮関連部局</t>
  </si>
  <si>
    <t>居住支援関連部局</t>
  </si>
  <si>
    <t>高齢関連部局</t>
  </si>
  <si>
    <t>障害関連部局</t>
    <rPh sb="0" eb="2">
      <t>ショウガイ</t>
    </rPh>
    <rPh sb="2" eb="4">
      <t>カンレン</t>
    </rPh>
    <rPh sb="4" eb="6">
      <t>ブキョク</t>
    </rPh>
    <phoneticPr fontId="1"/>
  </si>
  <si>
    <t>無料低額宿泊所の運営事業者</t>
  </si>
  <si>
    <t>その他</t>
    <rPh sb="2" eb="3">
      <t>タ</t>
    </rPh>
    <phoneticPr fontId="1"/>
  </si>
  <si>
    <t>情報提供を依頼している関係部署・関係機関はない</t>
    <rPh sb="0" eb="2">
      <t>ジョウホウ</t>
    </rPh>
    <rPh sb="2" eb="4">
      <t>テイキョウ</t>
    </rPh>
    <rPh sb="5" eb="7">
      <t>イライ</t>
    </rPh>
    <rPh sb="11" eb="13">
      <t>カンケイ</t>
    </rPh>
    <rPh sb="13" eb="15">
      <t>ブショ</t>
    </rPh>
    <rPh sb="16" eb="18">
      <t>カンケイ</t>
    </rPh>
    <rPh sb="18" eb="20">
      <t>キカン</t>
    </rPh>
    <phoneticPr fontId="1"/>
  </si>
  <si>
    <t>問３(3)②　「無届施設」や「『無届施設』の疑いがある施設」に関する情報提供を受けた実績がある関係部署・関係機関</t>
    <rPh sb="0" eb="1">
      <t>トイ</t>
    </rPh>
    <rPh sb="34" eb="36">
      <t>ジョウホウ</t>
    </rPh>
    <rPh sb="36" eb="38">
      <t>テイキョウ</t>
    </rPh>
    <rPh sb="39" eb="40">
      <t>ウ</t>
    </rPh>
    <rPh sb="42" eb="44">
      <t>ジッセキ</t>
    </rPh>
    <rPh sb="47" eb="49">
      <t>カンケイ</t>
    </rPh>
    <rPh sb="49" eb="51">
      <t>ブショ</t>
    </rPh>
    <rPh sb="52" eb="54">
      <t>カンケイ</t>
    </rPh>
    <rPh sb="54" eb="56">
      <t>キカン</t>
    </rPh>
    <phoneticPr fontId="1"/>
  </si>
  <si>
    <t>問３(4)　「無届施設」あるいは「『無届施設』の疑いがある施設」の情報を入手した場合の対応方法（複数回答）</t>
    <rPh sb="0" eb="1">
      <t>トイ</t>
    </rPh>
    <rPh sb="47" eb="53">
      <t>フカ</t>
    </rPh>
    <phoneticPr fontId="1"/>
  </si>
  <si>
    <t>当該施設に訪問し、状況を調査する</t>
  </si>
  <si>
    <t>WEB等で当該施設に関する公表情報を調査する</t>
  </si>
  <si>
    <t>入居者の情報を照会する</t>
  </si>
  <si>
    <t>当該施設への電話や呼び出しを行い、状況を確認する</t>
  </si>
  <si>
    <t>福祉事務所やケースワーカー、その他関連部局の職員等に既知の情報が無いかを尋ねたり、情報提供を依頼したりする</t>
    <rPh sb="24" eb="25">
      <t>トウ</t>
    </rPh>
    <phoneticPr fontId="1"/>
  </si>
  <si>
    <t>問３(5)　「無届施設」に対する届出勧奨の実施方法（複数回答）</t>
    <rPh sb="0" eb="1">
      <t>トイ</t>
    </rPh>
    <rPh sb="25" eb="31">
      <t>フカ</t>
    </rPh>
    <phoneticPr fontId="1"/>
  </si>
  <si>
    <t>現地に訪問する</t>
  </si>
  <si>
    <t>書面で連絡する</t>
  </si>
  <si>
    <t>電話をかける</t>
  </si>
  <si>
    <t>呼び出しを行う</t>
    <rPh sb="0" eb="1">
      <t>ヨ</t>
    </rPh>
    <rPh sb="2" eb="3">
      <t>ダ</t>
    </rPh>
    <rPh sb="5" eb="6">
      <t>オコナ</t>
    </rPh>
    <phoneticPr fontId="1"/>
  </si>
  <si>
    <t>【問4③で「届出勧奨を実施したが、現時点で届出に至っていない施設」が１件以上あると回答された自治体のみ】</t>
    <rPh sb="46" eb="49">
      <t>ジチタイ</t>
    </rPh>
    <phoneticPr fontId="1"/>
  </si>
  <si>
    <t>問６　無料低額宿泊所に該当する可能性が高いと判断し、届出勧奨を実施したものの届出に至っていない施設がある理由（複数回答）</t>
    <rPh sb="0" eb="1">
      <t>トイ</t>
    </rPh>
    <rPh sb="54" eb="60">
      <t>フカ</t>
    </rPh>
    <phoneticPr fontId="1"/>
  </si>
  <si>
    <t>運営事業者が「被保護者が入居者の半分以下であるため、当施設は無料低額宿泊所には該当しない」と言っているため</t>
    <phoneticPr fontId="1"/>
  </si>
  <si>
    <t>その他</t>
    <rPh sb="2" eb="3">
      <t>タ</t>
    </rPh>
    <phoneticPr fontId="1"/>
  </si>
  <si>
    <t>運営事業者が「定員が５人未満のため、当施設は無料低額宿泊所には該当しない」と言っているため</t>
    <phoneticPr fontId="1"/>
  </si>
  <si>
    <t>運営事業者が「入居者を生活困窮者に限定していないため、当施設は無料低額宿泊所には該当しない」と言っているため</t>
    <phoneticPr fontId="1"/>
  </si>
  <si>
    <t>問６SQ1　運営事業者が「当施設は無料低額宿泊所に該当しない」と言っている理由（複数回答）</t>
    <rPh sb="0" eb="1">
      <t>トイ</t>
    </rPh>
    <rPh sb="39" eb="45">
      <t>フカ</t>
    </rPh>
    <phoneticPr fontId="1"/>
  </si>
  <si>
    <t>設備基準を満たしていないため</t>
    <phoneticPr fontId="1"/>
  </si>
  <si>
    <t>職員要件を満たしていないため</t>
    <rPh sb="0" eb="2">
      <t>ショクイン</t>
    </rPh>
    <rPh sb="2" eb="4">
      <t>ヨウケン</t>
    </rPh>
    <phoneticPr fontId="1"/>
  </si>
  <si>
    <t>問６SQ2　運営事業者が当該施設は無料低額宿泊所に該当することを認めているものの、届出がされない理由（運営事業者が届出をしない理由）（複数回答）</t>
    <rPh sb="0" eb="1">
      <t>トイ</t>
    </rPh>
    <rPh sb="66" eb="72">
      <t>フカ</t>
    </rPh>
    <phoneticPr fontId="1"/>
  </si>
  <si>
    <t>設備基準を満たしていないため（満たすことが難しいため）</t>
    <rPh sb="0" eb="2">
      <t>セツビ</t>
    </rPh>
    <rPh sb="2" eb="4">
      <t>キジュン</t>
    </rPh>
    <rPh sb="5" eb="6">
      <t>ミ</t>
    </rPh>
    <rPh sb="15" eb="16">
      <t>ミ</t>
    </rPh>
    <rPh sb="21" eb="22">
      <t>ムズカ</t>
    </rPh>
    <phoneticPr fontId="1"/>
  </si>
  <si>
    <t>職員要件を満たしていないため（満たすことが難しいため）</t>
  </si>
  <si>
    <t>【問4④で「無料低額宿泊所に該当しない可能性が高いと判断したため、届出勧奨の対象外とした施設」が１件以上あると回答された自治体のみ】</t>
    <rPh sb="60" eb="63">
      <t>ジチタイ</t>
    </rPh>
    <phoneticPr fontId="1"/>
  </si>
  <si>
    <t>問７　「無料低額宿泊所に該当しない可能性が高いと判断したため、届出勧奨の対象外とした施設」について、無料低額宿泊所に該当しない可能性が高いと判断した理由（複数回答）</t>
    <rPh sb="0" eb="1">
      <t>トイ</t>
    </rPh>
    <rPh sb="76" eb="82">
      <t>フカ</t>
    </rPh>
    <phoneticPr fontId="1"/>
  </si>
  <si>
    <t>当該施設の定員が５人未満であるため</t>
    <rPh sb="10" eb="12">
      <t>ミマン</t>
    </rPh>
    <phoneticPr fontId="1"/>
  </si>
  <si>
    <t>入居者と運営事業者の間でサービス提供に係る契約を締結していることを確認できないため</t>
  </si>
  <si>
    <t>生活保護受給者が入居者の半分以下であるため</t>
  </si>
  <si>
    <t>入居者を生活困窮者に限定していないため</t>
  </si>
  <si>
    <t>有料老人ホームなど他制度の施設に該当する可能性があるため</t>
  </si>
  <si>
    <t>「無届施設」や「『無届施設』の疑いがある施設」に関する情報を収集することが難しい</t>
  </si>
  <si>
    <t>「無届施設」や「『無届施設』の疑いがある施設」の調査の際に当該施設の協力を得ることが難しい</t>
  </si>
  <si>
    <t>届出制度に強制力（罰則等）がないため届出勧奨が難しい</t>
  </si>
  <si>
    <t>届出するメリットを感じてもらいにくい</t>
  </si>
  <si>
    <t>特に課題はない</t>
    <rPh sb="0" eb="1">
      <t>トク</t>
    </rPh>
    <rPh sb="2" eb="4">
      <t>カダイ</t>
    </rPh>
    <phoneticPr fontId="1"/>
  </si>
  <si>
    <t>Ⅲ．無料低額宿泊所のサテライト型住居について</t>
    <phoneticPr fontId="1"/>
  </si>
  <si>
    <t>問10　条例等における無料低額宿泊所のサテライト型住居に関する規定</t>
    <rPh sb="0" eb="1">
      <t>トイ</t>
    </rPh>
    <phoneticPr fontId="1"/>
  </si>
  <si>
    <t>条例等で規定している</t>
    <phoneticPr fontId="1"/>
  </si>
  <si>
    <t>条例等では特に規定していない</t>
    <phoneticPr fontId="1"/>
  </si>
  <si>
    <t>サテライト型無料低額宿泊所の設置に関する問い合わせがあった</t>
    <phoneticPr fontId="1"/>
  </si>
  <si>
    <t>上記のいずれも受けていない</t>
    <phoneticPr fontId="1"/>
  </si>
  <si>
    <t>【問11(2)で「サテライト型住居の設置に関する問い合わせまたは相談を受けた（受けている）」と回答された自治体のみ】</t>
    <rPh sb="1" eb="2">
      <t>トイ</t>
    </rPh>
    <rPh sb="47" eb="49">
      <t>カイトウ</t>
    </rPh>
    <rPh sb="52" eb="55">
      <t>ジチタイ</t>
    </rPh>
    <phoneticPr fontId="1"/>
  </si>
  <si>
    <t>本体施設から20分以内で移動できる距離に設置することが難しい</t>
  </si>
  <si>
    <t>職員配置の要件を満たすことが難しい</t>
  </si>
  <si>
    <t>本体施設の入居者にサテライト型住居の対象となるような方（居宅移行に近い方）がいない</t>
    <rPh sb="15" eb="17">
      <t>ジュウキョ</t>
    </rPh>
    <phoneticPr fontId="1"/>
  </si>
  <si>
    <t>特に無し（把握していない）</t>
    <rPh sb="0" eb="1">
      <t>トク</t>
    </rPh>
    <rPh sb="2" eb="3">
      <t>ナ</t>
    </rPh>
    <rPh sb="5" eb="7">
      <t>ハアク</t>
    </rPh>
    <phoneticPr fontId="1"/>
  </si>
  <si>
    <t>【問３(1)で「「無届施設」がある」と回答された自治体のみ】</t>
    <rPh sb="1" eb="2">
      <t>トイ</t>
    </rPh>
    <rPh sb="19" eb="21">
      <t>カイトウ</t>
    </rPh>
    <rPh sb="24" eb="27">
      <t>ジチタイ</t>
    </rPh>
    <phoneticPr fontId="1"/>
  </si>
  <si>
    <t>【問３(1)で「「無届施設」であることが疑わしい施設がある」と回答された自治体のみ】</t>
    <rPh sb="1" eb="2">
      <t>トイ</t>
    </rPh>
    <rPh sb="20" eb="21">
      <t>ウタガ</t>
    </rPh>
    <rPh sb="24" eb="26">
      <t>シセツ</t>
    </rPh>
    <rPh sb="31" eb="33">
      <t>カイトウ</t>
    </rPh>
    <rPh sb="36" eb="39">
      <t>ジチタイ</t>
    </rPh>
    <phoneticPr fontId="1"/>
  </si>
  <si>
    <t>0を除く平均(件)</t>
    <rPh sb="2" eb="3">
      <t>ノゾ</t>
    </rPh>
    <rPh sb="4" eb="6">
      <t>ヘイキン</t>
    </rPh>
    <rPh sb="7" eb="8">
      <t>ケン</t>
    </rPh>
    <phoneticPr fontId="1"/>
  </si>
  <si>
    <t>中央(件)</t>
    <rPh sb="0" eb="2">
      <t>チュウオウ</t>
    </rPh>
    <rPh sb="3" eb="4">
      <t>ケン</t>
    </rPh>
    <phoneticPr fontId="1"/>
  </si>
  <si>
    <t>0を除く中央(件)</t>
    <rPh sb="2" eb="3">
      <t>ノゾ</t>
    </rPh>
    <rPh sb="4" eb="6">
      <t>チュウオウ</t>
    </rPh>
    <rPh sb="7" eb="8">
      <t>ケン</t>
    </rPh>
    <phoneticPr fontId="1"/>
  </si>
  <si>
    <t>最大(件)</t>
    <rPh sb="0" eb="2">
      <t>サイダイ</t>
    </rPh>
    <rPh sb="3" eb="4">
      <t>ケン</t>
    </rPh>
    <phoneticPr fontId="1"/>
  </si>
  <si>
    <t>１件</t>
    <rPh sb="1" eb="2">
      <t>ケン</t>
    </rPh>
    <phoneticPr fontId="1"/>
  </si>
  <si>
    <t>２件</t>
    <rPh sb="1" eb="2">
      <t>ケン</t>
    </rPh>
    <phoneticPr fontId="1"/>
  </si>
  <si>
    <t>３件</t>
    <rPh sb="1" eb="2">
      <t>ケン</t>
    </rPh>
    <phoneticPr fontId="1"/>
  </si>
  <si>
    <t>４～10件未満</t>
    <rPh sb="4" eb="5">
      <t>ケン</t>
    </rPh>
    <rPh sb="5" eb="7">
      <t>ミマン</t>
    </rPh>
    <phoneticPr fontId="1"/>
  </si>
  <si>
    <t>10～30件未満</t>
    <rPh sb="5" eb="6">
      <t>ケン</t>
    </rPh>
    <rPh sb="6" eb="8">
      <t>ミマン</t>
    </rPh>
    <phoneticPr fontId="1"/>
  </si>
  <si>
    <t>30件以上</t>
    <rPh sb="2" eb="3">
      <t>ケン</t>
    </rPh>
    <rPh sb="3" eb="5">
      <t>イジョウ</t>
    </rPh>
    <phoneticPr fontId="1"/>
  </si>
  <si>
    <t>【問１(3)で「あり」と回答した自治体のみ】</t>
    <rPh sb="1" eb="2">
      <t>トイ</t>
    </rPh>
    <rPh sb="12" eb="14">
      <t>カイトウ</t>
    </rPh>
    <rPh sb="16" eb="19">
      <t>ジチタイ</t>
    </rPh>
    <phoneticPr fontId="1"/>
  </si>
  <si>
    <t>－</t>
  </si>
  <si>
    <t>関係部局・関係機関に情報提供を依頼している</t>
    <phoneticPr fontId="1"/>
  </si>
  <si>
    <t>届出勧奨を実施し、届出に至った施設</t>
    <rPh sb="0" eb="2">
      <t>トドケデ</t>
    </rPh>
    <rPh sb="2" eb="4">
      <t>カンショウ</t>
    </rPh>
    <rPh sb="5" eb="7">
      <t>ジッシ</t>
    </rPh>
    <rPh sb="9" eb="11">
      <t>トドケデ</t>
    </rPh>
    <rPh sb="12" eb="13">
      <t>イタ</t>
    </rPh>
    <rPh sb="15" eb="17">
      <t>シセツ</t>
    </rPh>
    <phoneticPr fontId="1"/>
  </si>
  <si>
    <t>届出勧奨を実施したが、届出に至っていない施設</t>
    <rPh sb="0" eb="2">
      <t>トドケデ</t>
    </rPh>
    <rPh sb="2" eb="4">
      <t>カンショウ</t>
    </rPh>
    <rPh sb="5" eb="7">
      <t>ジッシ</t>
    </rPh>
    <rPh sb="11" eb="13">
      <t>トドケデ</t>
    </rPh>
    <rPh sb="14" eb="15">
      <t>イタ</t>
    </rPh>
    <rPh sb="20" eb="22">
      <t>シセツ</t>
    </rPh>
    <phoneticPr fontId="1"/>
  </si>
  <si>
    <t>無料低額宿泊所に該当しないと判断した施設</t>
    <rPh sb="0" eb="7">
      <t>ムリョウテイガクシュクハクジョ</t>
    </rPh>
    <rPh sb="8" eb="10">
      <t>ガイトウ</t>
    </rPh>
    <rPh sb="14" eb="16">
      <t>ハンダン</t>
    </rPh>
    <rPh sb="18" eb="20">
      <t>シセツ</t>
    </rPh>
    <phoneticPr fontId="1"/>
  </si>
  <si>
    <t>無料低額宿泊所該当するか否かの判断がついていない施設</t>
    <rPh sb="0" eb="7">
      <t>ムリョウテイガクシュクハクジョ</t>
    </rPh>
    <rPh sb="7" eb="9">
      <t>ガイトウ</t>
    </rPh>
    <rPh sb="12" eb="13">
      <t>イナ</t>
    </rPh>
    <rPh sb="15" eb="17">
      <t>ハンダン</t>
    </rPh>
    <rPh sb="24" eb="26">
      <t>シセツ</t>
    </rPh>
    <phoneticPr fontId="1"/>
  </si>
  <si>
    <t>政令指定
都市</t>
    <rPh sb="0" eb="2">
      <t>セイレイ</t>
    </rPh>
    <rPh sb="2" eb="4">
      <t>シテイ</t>
    </rPh>
    <rPh sb="5" eb="7">
      <t>トシ</t>
    </rPh>
    <phoneticPr fontId="1"/>
  </si>
  <si>
    <t>【以下問４②～⑤は、問４①で「１件以上」と回答された自治体のみ】</t>
    <rPh sb="1" eb="3">
      <t>イカ</t>
    </rPh>
    <rPh sb="3" eb="4">
      <t>トイ</t>
    </rPh>
    <rPh sb="10" eb="11">
      <t>トイ</t>
    </rPh>
    <rPh sb="16" eb="17">
      <t>ケン</t>
    </rPh>
    <rPh sb="17" eb="19">
      <t>イジョウ</t>
    </rPh>
    <rPh sb="21" eb="23">
      <t>カイトウ</t>
    </rPh>
    <rPh sb="26" eb="29">
      <t>ジチタイ</t>
    </rPh>
    <phoneticPr fontId="1"/>
  </si>
  <si>
    <t>問４⑤　令和２年度以降に調査や届出勧奨を実施した「無届施設」あるいは「『無届施設』の疑いがある施設」のうち、無料低額宿泊所するか否かの判断がついていない施設の数</t>
    <rPh sb="0" eb="1">
      <t>トイ</t>
    </rPh>
    <rPh sb="4" eb="6">
      <t>レイワ</t>
    </rPh>
    <rPh sb="7" eb="9">
      <t>ネンド</t>
    </rPh>
    <rPh sb="9" eb="11">
      <t>イコウ</t>
    </rPh>
    <rPh sb="12" eb="14">
      <t>チョウサ</t>
    </rPh>
    <rPh sb="15" eb="17">
      <t>トドケデ</t>
    </rPh>
    <rPh sb="17" eb="19">
      <t>カンショウ</t>
    </rPh>
    <rPh sb="20" eb="22">
      <t>ジッシ</t>
    </rPh>
    <rPh sb="25" eb="27">
      <t>ムトドケ</t>
    </rPh>
    <rPh sb="27" eb="29">
      <t>シセツ</t>
    </rPh>
    <rPh sb="36" eb="38">
      <t>ムトドケ</t>
    </rPh>
    <rPh sb="38" eb="40">
      <t>シセツ</t>
    </rPh>
    <rPh sb="42" eb="43">
      <t>ウタガ</t>
    </rPh>
    <rPh sb="47" eb="49">
      <t>シセツ</t>
    </rPh>
    <rPh sb="54" eb="56">
      <t>ムリョウ</t>
    </rPh>
    <rPh sb="56" eb="58">
      <t>テイガク</t>
    </rPh>
    <rPh sb="58" eb="60">
      <t>シュクハク</t>
    </rPh>
    <rPh sb="60" eb="61">
      <t>ジョ</t>
    </rPh>
    <rPh sb="64" eb="65">
      <t>イナ</t>
    </rPh>
    <rPh sb="67" eb="69">
      <t>ハンダン</t>
    </rPh>
    <rPh sb="76" eb="78">
      <t>シセツ</t>
    </rPh>
    <rPh sb="79" eb="80">
      <t>スウ</t>
    </rPh>
    <phoneticPr fontId="1"/>
  </si>
  <si>
    <t>問４①　令和２年度以降に調査や届出勧奨を実施した「無届施設」あるいは「『無届施設』の疑いがある施設」の数</t>
    <rPh sb="0" eb="1">
      <t>トイ</t>
    </rPh>
    <rPh sb="4" eb="6">
      <t>レイワ</t>
    </rPh>
    <rPh sb="7" eb="9">
      <t>ネンド</t>
    </rPh>
    <rPh sb="9" eb="11">
      <t>イコウ</t>
    </rPh>
    <rPh sb="12" eb="14">
      <t>チョウサ</t>
    </rPh>
    <rPh sb="15" eb="17">
      <t>トドケデ</t>
    </rPh>
    <rPh sb="17" eb="19">
      <t>カンショウ</t>
    </rPh>
    <rPh sb="20" eb="22">
      <t>ジッシ</t>
    </rPh>
    <rPh sb="25" eb="27">
      <t>ムトドケ</t>
    </rPh>
    <rPh sb="27" eb="29">
      <t>シセツ</t>
    </rPh>
    <rPh sb="36" eb="38">
      <t>ムトドケ</t>
    </rPh>
    <rPh sb="38" eb="40">
      <t>シセツ</t>
    </rPh>
    <rPh sb="42" eb="43">
      <t>ウタガ</t>
    </rPh>
    <rPh sb="47" eb="49">
      <t>シセツ</t>
    </rPh>
    <rPh sb="51" eb="52">
      <t>スウ</t>
    </rPh>
    <phoneticPr fontId="1"/>
  </si>
  <si>
    <t>【問4①で「「無届施設」あるいは「『無届施設』の疑いがある施設」が１件以上あると回答された自治体のみ】</t>
    <rPh sb="45" eb="48">
      <t>ジチタイ</t>
    </rPh>
    <phoneticPr fontId="1"/>
  </si>
  <si>
    <t>運営事業者が、上記以外の何らかの理由で、「当施設は無料低額宿泊所には該当しない」と言っているため</t>
    <rPh sb="7" eb="9">
      <t>ジョウキ</t>
    </rPh>
    <phoneticPr fontId="1"/>
  </si>
  <si>
    <t>【問６で「 運営事業者が、上記以外の何らかの理由で、「当施設は無料低額宿泊所には該当しない」と言っているため」と回答された自治体のみ】</t>
    <rPh sb="1" eb="2">
      <t>トイ</t>
    </rPh>
    <rPh sb="13" eb="15">
      <t>ジョウキ</t>
    </rPh>
    <rPh sb="61" eb="64">
      <t>ジチタイ</t>
    </rPh>
    <phoneticPr fontId="1"/>
  </si>
  <si>
    <t>運営事業者が当該施設は無料低額宿泊所に該当することを認めているものの、何らかの理由で届出がされないため</t>
    <phoneticPr fontId="1"/>
  </si>
  <si>
    <t>【問６で「 運営事業者が当該施設は無料低額宿泊所に該当することを認めているものの、何らかの理由で届出がされないため」と回答された自治体のみ】</t>
    <rPh sb="1" eb="2">
      <t>トイ</t>
    </rPh>
    <rPh sb="64" eb="67">
      <t>ジチタイ</t>
    </rPh>
    <phoneticPr fontId="1"/>
  </si>
  <si>
    <t>【問１(1)で「１以上」と回答された自治体のみ】</t>
    <rPh sb="1" eb="2">
      <t>トイ</t>
    </rPh>
    <rPh sb="9" eb="11">
      <t>イジョウ</t>
    </rPh>
    <rPh sb="13" eb="15">
      <t>カイトウ</t>
    </rPh>
    <rPh sb="18" eb="21">
      <t>ジチタイ</t>
    </rPh>
    <phoneticPr fontId="1"/>
  </si>
  <si>
    <t>問12　サテライト型無料低額宿泊所の設置に向けて事業者が懸念しているポイント（複数回答）</t>
    <rPh sb="0" eb="1">
      <t>トイ</t>
    </rPh>
    <rPh sb="9" eb="10">
      <t>カタ</t>
    </rPh>
    <rPh sb="10" eb="12">
      <t>ムリョウ</t>
    </rPh>
    <rPh sb="12" eb="17">
      <t>テイガクシュクハクショ</t>
    </rPh>
    <rPh sb="18" eb="20">
      <t>セッチ</t>
    </rPh>
    <rPh sb="21" eb="22">
      <t>ム</t>
    </rPh>
    <rPh sb="24" eb="27">
      <t>ジギョウシャ</t>
    </rPh>
    <rPh sb="28" eb="30">
      <t>ケネン</t>
    </rPh>
    <rPh sb="38" eb="44">
      <t>フカ</t>
    </rPh>
    <phoneticPr fontId="1"/>
  </si>
  <si>
    <t>サテライト型無料低額宿泊所の設置に向けた相談を受けた（受けている）</t>
    <phoneticPr fontId="1"/>
  </si>
  <si>
    <t>５件</t>
    <rPh sb="1" eb="2">
      <t>ケン</t>
    </rPh>
    <phoneticPr fontId="1"/>
  </si>
  <si>
    <t>問４①②③④⑤　令和２年度以降に調査や届出勧奨を実施した「無届施設」あるいは「『無届施設』の疑いがある施設」の合計数</t>
    <rPh sb="0" eb="1">
      <t>トイ</t>
    </rPh>
    <rPh sb="8" eb="10">
      <t>レイワ</t>
    </rPh>
    <rPh sb="11" eb="13">
      <t>ネンド</t>
    </rPh>
    <rPh sb="13" eb="15">
      <t>イコウ</t>
    </rPh>
    <rPh sb="16" eb="18">
      <t>チョウサ</t>
    </rPh>
    <rPh sb="19" eb="21">
      <t>トドケデ</t>
    </rPh>
    <rPh sb="21" eb="23">
      <t>カンショウ</t>
    </rPh>
    <rPh sb="24" eb="26">
      <t>ジッシ</t>
    </rPh>
    <rPh sb="29" eb="31">
      <t>ムトドケ</t>
    </rPh>
    <rPh sb="31" eb="33">
      <t>シセツ</t>
    </rPh>
    <rPh sb="40" eb="42">
      <t>ムトドケ</t>
    </rPh>
    <rPh sb="42" eb="44">
      <t>シセツ</t>
    </rPh>
    <rPh sb="46" eb="47">
      <t>ウタガ</t>
    </rPh>
    <rPh sb="51" eb="53">
      <t>シセツ</t>
    </rPh>
    <rPh sb="55" eb="57">
      <t>ゴウケイ</t>
    </rPh>
    <rPh sb="57" eb="58">
      <t>スウ</t>
    </rPh>
    <phoneticPr fontId="1"/>
  </si>
  <si>
    <t>問５①②③　令和２年度以降に調査や届出勧奨を実施した「無届施設」あるいは「『無届施設』の疑いがある施設」の部屋数および定員数を把握している施設の数</t>
    <rPh sb="0" eb="1">
      <t>トイ</t>
    </rPh>
    <phoneticPr fontId="1"/>
  </si>
  <si>
    <t>定員数（計）</t>
    <rPh sb="0" eb="3">
      <t>テイインスウ</t>
    </rPh>
    <rPh sb="4" eb="5">
      <t>ケイ</t>
    </rPh>
    <phoneticPr fontId="1"/>
  </si>
  <si>
    <t>定員数（１施設あたり）</t>
    <rPh sb="0" eb="3">
      <t>テイインスウ</t>
    </rPh>
    <rPh sb="5" eb="7">
      <t>シセツ</t>
    </rPh>
    <phoneticPr fontId="1"/>
  </si>
  <si>
    <t>部屋数（計）</t>
    <rPh sb="0" eb="2">
      <t>ヘヤ</t>
    </rPh>
    <rPh sb="2" eb="3">
      <t>カズ</t>
    </rPh>
    <rPh sb="4" eb="5">
      <t>ケイ</t>
    </rPh>
    <phoneticPr fontId="1"/>
  </si>
  <si>
    <t>部屋数（１施設あたり）</t>
    <rPh sb="0" eb="2">
      <t>ヘヤ</t>
    </rPh>
    <rPh sb="2" eb="3">
      <t>カズ</t>
    </rPh>
    <rPh sb="5" eb="7">
      <t>シセツ</t>
    </rPh>
    <phoneticPr fontId="1"/>
  </si>
  <si>
    <t>問５①　令和２年度以降に調査や届出勧奨を実施した「無届施設」あいは「『無届施設』の疑いがある施設」のうち、部屋数および定員数を把握指定）施設の割合</t>
    <rPh sb="0" eb="1">
      <t>トイ</t>
    </rPh>
    <rPh sb="4" eb="6">
      <t>レイワ</t>
    </rPh>
    <rPh sb="6" eb="9">
      <t>ニネンド</t>
    </rPh>
    <rPh sb="9" eb="11">
      <t>イコウ</t>
    </rPh>
    <rPh sb="12" eb="14">
      <t>チョウサ</t>
    </rPh>
    <rPh sb="15" eb="17">
      <t>トドケデ</t>
    </rPh>
    <rPh sb="17" eb="19">
      <t>カンショウ</t>
    </rPh>
    <rPh sb="20" eb="22">
      <t>ジッシ</t>
    </rPh>
    <rPh sb="25" eb="27">
      <t>ムトドケ</t>
    </rPh>
    <rPh sb="27" eb="29">
      <t>シセツ</t>
    </rPh>
    <rPh sb="35" eb="37">
      <t>ムトドケ</t>
    </rPh>
    <rPh sb="37" eb="39">
      <t>シセツ</t>
    </rPh>
    <rPh sb="41" eb="42">
      <t>ウタガ</t>
    </rPh>
    <rPh sb="46" eb="48">
      <t>シセツ</t>
    </rPh>
    <rPh sb="53" eb="56">
      <t>ヘヤスウ</t>
    </rPh>
    <rPh sb="59" eb="62">
      <t>テイインスウ</t>
    </rPh>
    <rPh sb="63" eb="68">
      <t>ハアクシテイル</t>
    </rPh>
    <rPh sb="68" eb="70">
      <t>シセツ</t>
    </rPh>
    <rPh sb="71" eb="73">
      <t>ワリアイ</t>
    </rPh>
    <phoneticPr fontId="1"/>
  </si>
  <si>
    <t>０％</t>
    <phoneticPr fontId="1"/>
  </si>
  <si>
    <t>100％未満</t>
    <rPh sb="4" eb="6">
      <t>ミマン</t>
    </rPh>
    <phoneticPr fontId="1"/>
  </si>
  <si>
    <t>100％</t>
    <phoneticPr fontId="1"/>
  </si>
  <si>
    <t>平均(％)</t>
    <rPh sb="0" eb="1">
      <t>ヒラ</t>
    </rPh>
    <rPh sb="1" eb="2">
      <t>ヒトシ</t>
    </rPh>
    <phoneticPr fontId="1"/>
  </si>
  <si>
    <t>0を除く平均(％)</t>
    <rPh sb="2" eb="3">
      <t>ノゾ</t>
    </rPh>
    <rPh sb="4" eb="6">
      <t>ヘイキン</t>
    </rPh>
    <phoneticPr fontId="1"/>
  </si>
  <si>
    <t>中央(％)</t>
    <rPh sb="0" eb="2">
      <t>チュウオウ</t>
    </rPh>
    <phoneticPr fontId="1"/>
  </si>
  <si>
    <t>0を除く中央(％)</t>
    <rPh sb="2" eb="3">
      <t>ノゾ</t>
    </rPh>
    <rPh sb="4" eb="6">
      <t>チュウオウ</t>
    </rPh>
    <phoneticPr fontId="1"/>
  </si>
  <si>
    <t>無回答</t>
    <rPh sb="0" eb="3">
      <t>ムカイトウ</t>
    </rPh>
    <phoneticPr fontId="1"/>
  </si>
  <si>
    <t>－</t>
    <phoneticPr fontId="1"/>
  </si>
  <si>
    <t>0を除く最小(％)</t>
    <rPh sb="2" eb="3">
      <t>ノゾ</t>
    </rPh>
    <rPh sb="4" eb="6">
      <t>サイショウ</t>
    </rPh>
    <phoneticPr fontId="1"/>
  </si>
  <si>
    <t>問11(2)　サテライト型無料低額宿泊所の設置に関する事前相談の受付状況（複数回答）</t>
    <rPh sb="0" eb="1">
      <t>トイ</t>
    </rPh>
    <rPh sb="36" eb="42">
      <t>フカ</t>
    </rPh>
    <phoneticPr fontId="1"/>
  </si>
  <si>
    <t>【問11(2)で「サテライト型住居の設置に関する問い合わせがあった」または「相談を受けた（受けている）」と回答された自治体のみ】</t>
    <rPh sb="1" eb="2">
      <t>トイ</t>
    </rPh>
    <rPh sb="53" eb="55">
      <t>カイトウ</t>
    </rPh>
    <rPh sb="58" eb="61">
      <t>ジチタイ</t>
    </rPh>
    <phoneticPr fontId="1"/>
  </si>
  <si>
    <t>問４②③　令和２年度以降に調査や届出勧奨を実施した「無届施設」あるいは「『無届施設』の疑いがある施設」の数</t>
    <rPh sb="0" eb="1">
      <t>トイ</t>
    </rPh>
    <rPh sb="5" eb="7">
      <t>レイワ</t>
    </rPh>
    <rPh sb="8" eb="10">
      <t>ネンド</t>
    </rPh>
    <rPh sb="10" eb="12">
      <t>イコウ</t>
    </rPh>
    <rPh sb="13" eb="15">
      <t>チョウサ</t>
    </rPh>
    <rPh sb="16" eb="18">
      <t>トドケデ</t>
    </rPh>
    <rPh sb="18" eb="20">
      <t>カンショウ</t>
    </rPh>
    <rPh sb="21" eb="23">
      <t>ジッシ</t>
    </rPh>
    <rPh sb="26" eb="28">
      <t>ムトドケ</t>
    </rPh>
    <rPh sb="28" eb="30">
      <t>シセツ</t>
    </rPh>
    <rPh sb="37" eb="39">
      <t>ムトドケ</t>
    </rPh>
    <rPh sb="39" eb="41">
      <t>シセツ</t>
    </rPh>
    <rPh sb="43" eb="44">
      <t>ウタガ</t>
    </rPh>
    <rPh sb="48" eb="50">
      <t>シセツ</t>
    </rPh>
    <rPh sb="52" eb="53">
      <t>スウ</t>
    </rPh>
    <phoneticPr fontId="1"/>
  </si>
  <si>
    <t>定員数および部屋数を把握している施設数</t>
    <rPh sb="0" eb="2">
      <t>テイイン</t>
    </rPh>
    <rPh sb="2" eb="3">
      <t>スウ</t>
    </rPh>
    <rPh sb="6" eb="9">
      <t>ヘヤスウ</t>
    </rPh>
    <rPh sb="10" eb="12">
      <t>ハアク</t>
    </rPh>
    <rPh sb="16" eb="18">
      <t>シセツ</t>
    </rPh>
    <rPh sb="18" eb="19">
      <t>スウ</t>
    </rPh>
    <phoneticPr fontId="1"/>
  </si>
  <si>
    <t>定員数および部屋数を把握していない施設数</t>
    <rPh sb="0" eb="2">
      <t>テイイン</t>
    </rPh>
    <rPh sb="2" eb="3">
      <t>スウ</t>
    </rPh>
    <rPh sb="6" eb="9">
      <t>ヘヤスウ</t>
    </rPh>
    <rPh sb="10" eb="12">
      <t>ハアク</t>
    </rPh>
    <rPh sb="17" eb="19">
      <t>シセツ</t>
    </rPh>
    <rPh sb="19" eb="20">
      <t>スウ</t>
    </rPh>
    <phoneticPr fontId="1"/>
  </si>
  <si>
    <t>無料低額宿泊所あり</t>
    <rPh sb="0" eb="7">
      <t>ムテ</t>
    </rPh>
    <phoneticPr fontId="1"/>
  </si>
  <si>
    <t>無料低額宿泊所なし</t>
    <rPh sb="0" eb="7">
      <t>ムテ</t>
    </rPh>
    <phoneticPr fontId="1"/>
  </si>
  <si>
    <t>問１1(2)2　相談を受けた（受けている）事業所の数</t>
    <rPh sb="0" eb="1">
      <t>トイ</t>
    </rPh>
    <rPh sb="8" eb="10">
      <t>ソウダン</t>
    </rPh>
    <rPh sb="11" eb="12">
      <t>ウ</t>
    </rPh>
    <rPh sb="15" eb="16">
      <t>ウ</t>
    </rPh>
    <rPh sb="21" eb="24">
      <t>ジギョウショ</t>
    </rPh>
    <rPh sb="25" eb="26">
      <t>カズ</t>
    </rPh>
    <phoneticPr fontId="1"/>
  </si>
  <si>
    <t>－</t>
    <phoneticPr fontId="1"/>
  </si>
  <si>
    <t>－</t>
    <phoneticPr fontId="1"/>
  </si>
  <si>
    <t>問１(1)　無料低額宿泊所の届出数（令和４年９月１日時点） ※届出の有無</t>
    <rPh sb="0" eb="1">
      <t>トイ</t>
    </rPh>
    <rPh sb="6" eb="8">
      <t>ムリョウ</t>
    </rPh>
    <rPh sb="8" eb="10">
      <t>テイガク</t>
    </rPh>
    <rPh sb="10" eb="13">
      <t>シュクハクショ</t>
    </rPh>
    <rPh sb="14" eb="17">
      <t>トドケデスウ</t>
    </rPh>
    <rPh sb="18" eb="20">
      <t>レイワ</t>
    </rPh>
    <rPh sb="21" eb="22">
      <t>ネン</t>
    </rPh>
    <rPh sb="23" eb="24">
      <t>ガツ</t>
    </rPh>
    <rPh sb="25" eb="26">
      <t>ニチ</t>
    </rPh>
    <rPh sb="26" eb="28">
      <t>ジテン</t>
    </rPh>
    <rPh sb="31" eb="33">
      <t>トドケデ</t>
    </rPh>
    <rPh sb="34" eb="36">
      <t>ウム</t>
    </rPh>
    <phoneticPr fontId="1"/>
  </si>
  <si>
    <t>届出あり</t>
    <rPh sb="0" eb="2">
      <t>トドケデ</t>
    </rPh>
    <phoneticPr fontId="1"/>
  </si>
  <si>
    <t>届出なし</t>
    <rPh sb="0" eb="2">
      <t>トドケデ</t>
    </rPh>
    <phoneticPr fontId="1"/>
  </si>
  <si>
    <t>問１(1)　無料低額宿泊所の届出数（令和４年９月１日時点）　※届出が１件以上ある自治体のみ</t>
    <rPh sb="0" eb="1">
      <t>トイ</t>
    </rPh>
    <rPh sb="6" eb="8">
      <t>ムリョウ</t>
    </rPh>
    <rPh sb="8" eb="10">
      <t>テイガク</t>
    </rPh>
    <rPh sb="10" eb="13">
      <t>シュクハクショ</t>
    </rPh>
    <rPh sb="14" eb="17">
      <t>トドケデスウ</t>
    </rPh>
    <rPh sb="18" eb="20">
      <t>レイワ</t>
    </rPh>
    <rPh sb="21" eb="22">
      <t>ネン</t>
    </rPh>
    <rPh sb="23" eb="24">
      <t>ガツ</t>
    </rPh>
    <rPh sb="25" eb="26">
      <t>ニチ</t>
    </rPh>
    <rPh sb="26" eb="28">
      <t>ジテン</t>
    </rPh>
    <rPh sb="31" eb="33">
      <t>トドケデ</t>
    </rPh>
    <rPh sb="35" eb="36">
      <t>ケン</t>
    </rPh>
    <rPh sb="36" eb="38">
      <t>イジョウ</t>
    </rPh>
    <rPh sb="40" eb="43">
      <t>ジチタイ</t>
    </rPh>
    <phoneticPr fontId="1"/>
  </si>
  <si>
    <t>情報提供を受けたことがある関係部署・関係機関はない</t>
    <rPh sb="0" eb="2">
      <t>ジョウホウ</t>
    </rPh>
    <rPh sb="2" eb="4">
      <t>テイキョウ</t>
    </rPh>
    <rPh sb="5" eb="6">
      <t>ウ</t>
    </rPh>
    <rPh sb="13" eb="15">
      <t>カンケイ</t>
    </rPh>
    <rPh sb="15" eb="17">
      <t>ブショ</t>
    </rPh>
    <rPh sb="18" eb="20">
      <t>カンケイ</t>
    </rPh>
    <rPh sb="20" eb="22">
      <t>キカン</t>
    </rPh>
    <phoneticPr fontId="1"/>
  </si>
  <si>
    <t>問４②　令和２年度以降に調査や届出勧奨を実施した「無届施設」あるいは「『無届施設』の疑いがある施設」のうち、無料低額宿泊所に該当する可能性が高いと判断して届出勧奨を実施し、届出に至った施設の数</t>
    <rPh sb="0" eb="1">
      <t>トイ</t>
    </rPh>
    <rPh sb="4" eb="6">
      <t>レイワ</t>
    </rPh>
    <rPh sb="7" eb="9">
      <t>ネンド</t>
    </rPh>
    <rPh sb="9" eb="11">
      <t>イコウ</t>
    </rPh>
    <rPh sb="12" eb="14">
      <t>チョウサ</t>
    </rPh>
    <rPh sb="15" eb="17">
      <t>トドケデ</t>
    </rPh>
    <rPh sb="17" eb="19">
      <t>カンショウ</t>
    </rPh>
    <rPh sb="20" eb="22">
      <t>ジッシ</t>
    </rPh>
    <rPh sb="25" eb="27">
      <t>ムトドケ</t>
    </rPh>
    <rPh sb="27" eb="29">
      <t>シセツ</t>
    </rPh>
    <rPh sb="36" eb="38">
      <t>ムトドケ</t>
    </rPh>
    <rPh sb="38" eb="40">
      <t>シセツ</t>
    </rPh>
    <rPh sb="42" eb="43">
      <t>ウタガ</t>
    </rPh>
    <rPh sb="47" eb="49">
      <t>シセツ</t>
    </rPh>
    <rPh sb="54" eb="56">
      <t>ムリョウ</t>
    </rPh>
    <rPh sb="56" eb="58">
      <t>テイガク</t>
    </rPh>
    <rPh sb="58" eb="61">
      <t>シュクハクショ</t>
    </rPh>
    <rPh sb="62" eb="64">
      <t>ガイトウ</t>
    </rPh>
    <rPh sb="66" eb="69">
      <t>カノウセイ</t>
    </rPh>
    <rPh sb="70" eb="71">
      <t>タカ</t>
    </rPh>
    <rPh sb="73" eb="75">
      <t>ハンダン</t>
    </rPh>
    <rPh sb="77" eb="78">
      <t>トド</t>
    </rPh>
    <rPh sb="78" eb="79">
      <t>デ</t>
    </rPh>
    <rPh sb="79" eb="81">
      <t>カンショウ</t>
    </rPh>
    <phoneticPr fontId="1"/>
  </si>
  <si>
    <t>問４③　令和２年度以降に調査や届出勧奨を実施した「無届施設」あるいは「『無届施設』の疑いがある施設」のうち、無料低額宿泊所に該当する可能性が高いと判断して届出勧奨を実施したが、現時点で届出に至っていない施設の数</t>
    <rPh sb="0" eb="1">
      <t>トイ</t>
    </rPh>
    <rPh sb="4" eb="6">
      <t>レイワ</t>
    </rPh>
    <rPh sb="7" eb="9">
      <t>ネンド</t>
    </rPh>
    <rPh sb="9" eb="11">
      <t>イコウ</t>
    </rPh>
    <rPh sb="12" eb="14">
      <t>チョウサ</t>
    </rPh>
    <rPh sb="15" eb="17">
      <t>トドケデ</t>
    </rPh>
    <rPh sb="17" eb="19">
      <t>カンショウ</t>
    </rPh>
    <rPh sb="20" eb="22">
      <t>ジッシ</t>
    </rPh>
    <rPh sb="25" eb="27">
      <t>ムトドケ</t>
    </rPh>
    <rPh sb="27" eb="29">
      <t>シセツ</t>
    </rPh>
    <rPh sb="36" eb="38">
      <t>ムトドケ</t>
    </rPh>
    <rPh sb="38" eb="40">
      <t>シセツ</t>
    </rPh>
    <rPh sb="42" eb="43">
      <t>ウタガ</t>
    </rPh>
    <rPh sb="47" eb="49">
      <t>シセツ</t>
    </rPh>
    <rPh sb="54" eb="56">
      <t>ムリョウ</t>
    </rPh>
    <rPh sb="56" eb="58">
      <t>テイガク</t>
    </rPh>
    <rPh sb="58" eb="60">
      <t>シュクハク</t>
    </rPh>
    <rPh sb="60" eb="61">
      <t>ジョ</t>
    </rPh>
    <rPh sb="62" eb="64">
      <t>ガイトウ</t>
    </rPh>
    <rPh sb="66" eb="69">
      <t>カノウセイ</t>
    </rPh>
    <rPh sb="70" eb="71">
      <t>タカ</t>
    </rPh>
    <rPh sb="73" eb="75">
      <t>ハンダン</t>
    </rPh>
    <rPh sb="77" eb="78">
      <t>トド</t>
    </rPh>
    <rPh sb="78" eb="79">
      <t>デ</t>
    </rPh>
    <rPh sb="79" eb="81">
      <t>カンショウ</t>
    </rPh>
    <phoneticPr fontId="1"/>
  </si>
  <si>
    <t>問４④　令和２年度以降に調査や届出勧奨を実施した「無届施設」あるいは「『無届施設』の疑いがある施設」のうち、無料低額宿泊所に該当しない可能性が高いと判断したため、届出勧奨の対象外とした施設の数</t>
    <rPh sb="0" eb="1">
      <t>トイ</t>
    </rPh>
    <rPh sb="4" eb="6">
      <t>レイワ</t>
    </rPh>
    <rPh sb="7" eb="9">
      <t>ネンド</t>
    </rPh>
    <rPh sb="9" eb="11">
      <t>イコウ</t>
    </rPh>
    <rPh sb="12" eb="14">
      <t>チョウサ</t>
    </rPh>
    <rPh sb="15" eb="17">
      <t>トドケデ</t>
    </rPh>
    <rPh sb="17" eb="19">
      <t>カンショウ</t>
    </rPh>
    <rPh sb="20" eb="22">
      <t>ジッシ</t>
    </rPh>
    <rPh sb="25" eb="27">
      <t>ムトドケ</t>
    </rPh>
    <rPh sb="27" eb="29">
      <t>シセツ</t>
    </rPh>
    <rPh sb="36" eb="38">
      <t>ムトドケ</t>
    </rPh>
    <rPh sb="38" eb="40">
      <t>シセツ</t>
    </rPh>
    <rPh sb="42" eb="43">
      <t>ウタガ</t>
    </rPh>
    <rPh sb="47" eb="49">
      <t>シセツ</t>
    </rPh>
    <rPh sb="54" eb="56">
      <t>ムリョウ</t>
    </rPh>
    <rPh sb="56" eb="58">
      <t>テイガク</t>
    </rPh>
    <rPh sb="58" eb="60">
      <t>シュクハク</t>
    </rPh>
    <rPh sb="60" eb="61">
      <t>ジョ</t>
    </rPh>
    <rPh sb="62" eb="64">
      <t>ガイトウ</t>
    </rPh>
    <rPh sb="67" eb="69">
      <t>カノウ</t>
    </rPh>
    <rPh sb="69" eb="70">
      <t>セイ</t>
    </rPh>
    <rPh sb="71" eb="72">
      <t>タカ</t>
    </rPh>
    <rPh sb="74" eb="76">
      <t>ハンダン</t>
    </rPh>
    <phoneticPr fontId="1"/>
  </si>
  <si>
    <t>エラー・無回答</t>
    <rPh sb="4" eb="7">
      <t>ムカイトウ</t>
    </rPh>
    <phoneticPr fontId="1"/>
  </si>
  <si>
    <t>設置予定なしの自治体</t>
    <rPh sb="0" eb="2">
      <t>セッチ</t>
    </rPh>
    <rPh sb="2" eb="4">
      <t>ヨテイ</t>
    </rPh>
    <rPh sb="7" eb="10">
      <t>ジチタイ</t>
    </rPh>
    <phoneticPr fontId="1"/>
  </si>
  <si>
    <t>－</t>
    <phoneticPr fontId="1"/>
  </si>
  <si>
    <t>サテライト型住居の設置予定がある自治体</t>
    <rPh sb="5" eb="6">
      <t>カタ</t>
    </rPh>
    <rPh sb="6" eb="8">
      <t>ジュウキョ</t>
    </rPh>
    <rPh sb="9" eb="11">
      <t>セッチ</t>
    </rPh>
    <rPh sb="11" eb="13">
      <t>ヨテイ</t>
    </rPh>
    <rPh sb="16" eb="19">
      <t>ジチタイ</t>
    </rPh>
    <phoneticPr fontId="1"/>
  </si>
  <si>
    <t>既にサテライト型住居の設置がある自治体</t>
    <rPh sb="0" eb="1">
      <t>スデ</t>
    </rPh>
    <rPh sb="7" eb="8">
      <t>カタ</t>
    </rPh>
    <rPh sb="8" eb="10">
      <t>ジュウキョ</t>
    </rPh>
    <rPh sb="11" eb="13">
      <t>セッチ</t>
    </rPh>
    <rPh sb="16" eb="19">
      <t>ジチタイ</t>
    </rPh>
    <phoneticPr fontId="1"/>
  </si>
  <si>
    <t>問11(1)①②　サテライト型住居の設置有無（複数回答）</t>
    <rPh sb="0" eb="1">
      <t>トイ</t>
    </rPh>
    <rPh sb="14" eb="15">
      <t>ガタ</t>
    </rPh>
    <rPh sb="15" eb="17">
      <t>ジュウキョ</t>
    </rPh>
    <rPh sb="18" eb="20">
      <t>セッチ</t>
    </rPh>
    <rPh sb="20" eb="22">
      <t>ウム</t>
    </rPh>
    <rPh sb="23" eb="25">
      <t>フクスウ</t>
    </rPh>
    <rPh sb="25" eb="27">
      <t>カイトウ</t>
    </rPh>
    <phoneticPr fontId="1"/>
  </si>
  <si>
    <t>問11(1)①a　サテライト型住居を設置している本体施設の数</t>
    <rPh sb="0" eb="1">
      <t>トイ</t>
    </rPh>
    <rPh sb="14" eb="15">
      <t>カタ</t>
    </rPh>
    <rPh sb="15" eb="17">
      <t>ジュウキョ</t>
    </rPh>
    <rPh sb="18" eb="20">
      <t>セッチ</t>
    </rPh>
    <rPh sb="24" eb="26">
      <t>ホンタイ</t>
    </rPh>
    <rPh sb="26" eb="28">
      <t>シセツ</t>
    </rPh>
    <rPh sb="29" eb="30">
      <t>スウ</t>
    </rPh>
    <phoneticPr fontId="1"/>
  </si>
  <si>
    <t>問11(1)①b　サテライト型住居の数</t>
    <rPh sb="0" eb="1">
      <t>トイ</t>
    </rPh>
    <rPh sb="14" eb="15">
      <t>カタ</t>
    </rPh>
    <rPh sb="15" eb="17">
      <t>ジュウキョ</t>
    </rPh>
    <rPh sb="18" eb="19">
      <t>スウ</t>
    </rPh>
    <phoneticPr fontId="1"/>
  </si>
  <si>
    <t>問11(1)②a　今後、サテライト型住居を設置予定の本体施設の数</t>
    <rPh sb="0" eb="1">
      <t>トイ</t>
    </rPh>
    <rPh sb="9" eb="11">
      <t>コンゴ</t>
    </rPh>
    <rPh sb="17" eb="18">
      <t>カタ</t>
    </rPh>
    <rPh sb="18" eb="20">
      <t>ジュウキョ</t>
    </rPh>
    <rPh sb="21" eb="23">
      <t>セッチ</t>
    </rPh>
    <rPh sb="23" eb="25">
      <t>ヨテイ</t>
    </rPh>
    <rPh sb="26" eb="28">
      <t>ホンタイ</t>
    </rPh>
    <rPh sb="28" eb="30">
      <t>シセツ</t>
    </rPh>
    <rPh sb="31" eb="32">
      <t>スウ</t>
    </rPh>
    <phoneticPr fontId="1"/>
  </si>
  <si>
    <t>問11(1)②b　今後設置予定のサテライト型住居の数</t>
    <rPh sb="0" eb="1">
      <t>トイ</t>
    </rPh>
    <rPh sb="9" eb="11">
      <t>コンゴ</t>
    </rPh>
    <rPh sb="11" eb="13">
      <t>セッチ</t>
    </rPh>
    <rPh sb="13" eb="15">
      <t>ヨテイ</t>
    </rPh>
    <rPh sb="21" eb="22">
      <t>カタ</t>
    </rPh>
    <rPh sb="22" eb="24">
      <t>ジュウキョ</t>
    </rPh>
    <rPh sb="25" eb="26">
      <t>スウ</t>
    </rPh>
    <phoneticPr fontId="1"/>
  </si>
  <si>
    <t>問９　「無届施設」や「『無届施設』の疑いがある施設」に関する情報収集や届出勧奨を実施する上での課題（複数回答）</t>
    <rPh sb="0" eb="1">
      <t>トイ</t>
    </rPh>
    <rPh sb="49" eb="55">
      <t>フカ</t>
    </rPh>
    <phoneticPr fontId="1"/>
  </si>
  <si>
    <t>－</t>
    <phoneticPr fontId="1"/>
  </si>
  <si>
    <t>全体</t>
    <rPh sb="0" eb="2">
      <t>ゼンタイ</t>
    </rPh>
    <phoneticPr fontId="1"/>
  </si>
  <si>
    <t>合計(施設)</t>
    <rPh sb="0" eb="2">
      <t>ゴウケイ</t>
    </rPh>
    <phoneticPr fontId="1"/>
  </si>
  <si>
    <t>平均(施設)</t>
    <rPh sb="0" eb="1">
      <t>ヒラ</t>
    </rPh>
    <rPh sb="1" eb="2">
      <t>ヒトシ</t>
    </rPh>
    <phoneticPr fontId="1"/>
  </si>
  <si>
    <t>0を除く平均(施設)</t>
    <rPh sb="2" eb="3">
      <t>ノゾ</t>
    </rPh>
    <rPh sb="4" eb="6">
      <t>ヘイキン</t>
    </rPh>
    <phoneticPr fontId="1"/>
  </si>
  <si>
    <t>中央(施設)</t>
    <rPh sb="0" eb="2">
      <t>チュウオウ</t>
    </rPh>
    <phoneticPr fontId="1"/>
  </si>
  <si>
    <t>0を除く中央(施設)</t>
    <rPh sb="2" eb="3">
      <t>ノゾ</t>
    </rPh>
    <rPh sb="4" eb="6">
      <t>チュウオウ</t>
    </rPh>
    <phoneticPr fontId="1"/>
  </si>
  <si>
    <t>最大(施設)</t>
    <rPh sb="0" eb="2">
      <t>サイダイ</t>
    </rPh>
    <phoneticPr fontId="1"/>
  </si>
  <si>
    <t>0を除く最小(施設)</t>
    <rPh sb="2" eb="3">
      <t>ノゾ</t>
    </rPh>
    <rPh sb="4" eb="6">
      <t>サイショウ</t>
    </rPh>
    <phoneticPr fontId="1"/>
  </si>
  <si>
    <t>０施設</t>
    <rPh sb="1" eb="3">
      <t>シセツ</t>
    </rPh>
    <phoneticPr fontId="1"/>
  </si>
  <si>
    <t>１施設</t>
    <rPh sb="1" eb="3">
      <t>シセツ</t>
    </rPh>
    <phoneticPr fontId="1"/>
  </si>
  <si>
    <t>２～９施設</t>
    <rPh sb="3" eb="5">
      <t>シセツ</t>
    </rPh>
    <phoneticPr fontId="1"/>
  </si>
  <si>
    <t>10施設以上</t>
    <rPh sb="2" eb="4">
      <t>シセツ</t>
    </rPh>
    <rPh sb="4" eb="6">
      <t>イジョウ</t>
    </rPh>
    <phoneticPr fontId="1"/>
  </si>
  <si>
    <t>１施設</t>
    <phoneticPr fontId="1"/>
  </si>
  <si>
    <t>２施設</t>
    <phoneticPr fontId="1"/>
  </si>
  <si>
    <t>３施設</t>
    <phoneticPr fontId="1"/>
  </si>
  <si>
    <t>４～５施設</t>
    <phoneticPr fontId="1"/>
  </si>
  <si>
    <t>６施設以上</t>
    <rPh sb="3" eb="5">
      <t>イジョウ</t>
    </rPh>
    <phoneticPr fontId="1"/>
  </si>
  <si>
    <t>２～４施設</t>
    <phoneticPr fontId="1"/>
  </si>
  <si>
    <t>５～９施設</t>
    <phoneticPr fontId="1"/>
  </si>
  <si>
    <t>10施設以上</t>
    <rPh sb="4" eb="6">
      <t>イジョウ</t>
    </rPh>
    <phoneticPr fontId="1"/>
  </si>
  <si>
    <t>０施設</t>
    <phoneticPr fontId="1"/>
  </si>
  <si>
    <t>２～９施設</t>
    <phoneticPr fontId="1"/>
  </si>
  <si>
    <t>２施設以上</t>
    <rPh sb="3" eb="5">
      <t>イジョウ</t>
    </rPh>
    <phoneticPr fontId="1"/>
  </si>
  <si>
    <t>合計(施設)</t>
    <phoneticPr fontId="1"/>
  </si>
  <si>
    <t>設置済みのサテライト型住居の数（施設）</t>
    <rPh sb="0" eb="2">
      <t>セッチ</t>
    </rPh>
    <rPh sb="2" eb="3">
      <t>ス</t>
    </rPh>
    <rPh sb="10" eb="11">
      <t>ガタ</t>
    </rPh>
    <rPh sb="11" eb="13">
      <t>ジュウキョ</t>
    </rPh>
    <rPh sb="14" eb="15">
      <t>カズ</t>
    </rPh>
    <rPh sb="16" eb="18">
      <t>シセツ</t>
    </rPh>
    <phoneticPr fontId="1"/>
  </si>
  <si>
    <t>設置予定のサテライト型住居の数（施設）</t>
    <rPh sb="0" eb="2">
      <t>セッチ</t>
    </rPh>
    <rPh sb="2" eb="4">
      <t>ヨテイ</t>
    </rPh>
    <rPh sb="10" eb="11">
      <t>ガタ</t>
    </rPh>
    <rPh sb="11" eb="13">
      <t>ジュウキョ</t>
    </rPh>
    <rPh sb="14" eb="15">
      <t>カズ</t>
    </rPh>
    <rPh sb="16" eb="18">
      <t>シセツ</t>
    </rPh>
    <phoneticPr fontId="1"/>
  </si>
  <si>
    <t>※無回答を除いた集計</t>
    <rPh sb="1" eb="4">
      <t>ムカイトウ</t>
    </rPh>
    <rPh sb="5" eb="6">
      <t>ノゾ</t>
    </rPh>
    <rPh sb="8" eb="10">
      <t>シュウケイ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</si>
</sst>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N\=#,##0"/>
    <numFmt numFmtId="177" formatCode="0.0"/>
    <numFmt numFmtId="178" formatCode="#,##0.0&quot;円&quot;"/>
    <numFmt numFmtId="179" formatCode="#,##0.0"/>
    <numFmt numFmtId="180" formatCode="#,##0.0&quot;か月&quot;"/>
    <numFmt numFmtId="181" formatCode="\n\=#,##0"/>
  </numFmts>
  <fonts count="13" x14ac:knownFonts="1">
    <font>
      <sz val="10"/>
      <name val="ＭＳ 明朝"/>
      <family val="1"/>
      <charset val="128"/>
    </font>
    <font>
      <sz val="6"/>
      <name val="ＭＳ 明朝"/>
      <family val="1"/>
      <charset val="128"/>
    </font>
    <font>
      <sz val="9"/>
      <name val="ＭＳ 明朝"/>
      <family val="1"/>
      <charset val="128"/>
    </font>
    <font>
      <sz val="10"/>
      <name val="ＭＳ ゴシック"/>
      <family val="3"/>
      <charset val="128"/>
    </font>
    <font>
      <sz val="9"/>
      <name val="ＭＳ ゴシック"/>
      <family val="3"/>
      <charset val="128"/>
    </font>
    <font>
      <sz val="8"/>
      <name val="ＭＳ Ｐ明朝"/>
      <family val="1"/>
      <charset val="128"/>
    </font>
    <font>
      <sz val="7"/>
      <name val="ＭＳ Ｐ明朝"/>
      <family val="1"/>
      <charset val="128"/>
    </font>
    <font>
      <sz val="9"/>
      <name val="ＭＳ Ｐ明朝"/>
      <family val="1"/>
      <charset val="128"/>
    </font>
    <font>
      <sz val="9"/>
      <color theme="1"/>
      <name val="ＭＳ ゴシック"/>
      <family val="3"/>
      <charset val="128"/>
    </font>
    <font>
      <sz val="9"/>
      <color rgb="FFFF0000"/>
      <name val="ＭＳ ゴシック"/>
      <family val="3"/>
      <charset val="128"/>
    </font>
    <font>
      <b/>
      <sz val="9"/>
      <color rgb="FFFF0000"/>
      <name val="ＭＳ ゴシック"/>
      <family val="3"/>
      <charset val="128"/>
    </font>
    <font>
      <b/>
      <sz val="9"/>
      <color rgb="FFFF0000"/>
      <name val="ＭＳ 明朝"/>
      <family val="1"/>
      <charset val="128"/>
    </font>
    <font>
      <sz val="10"/>
      <name val="ＭＳ 明朝"/>
      <family val="1"/>
      <charset val="128"/>
    </font>
  </fonts>
  <fills count="2">
    <fill>
      <patternFill patternType="none"/>
    </fill>
    <fill>
      <patternFill patternType="gray125"/>
    </fill>
  </fills>
  <borders count="3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hair">
        <color indexed="64"/>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bottom/>
      <diagonal/>
    </border>
    <border>
      <left style="double">
        <color indexed="64"/>
      </left>
      <right/>
      <top/>
      <bottom style="thin">
        <color indexed="64"/>
      </bottom>
      <diagonal/>
    </border>
    <border>
      <left/>
      <right style="double">
        <color indexed="64"/>
      </right>
      <top style="thin">
        <color indexed="64"/>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205">
    <xf numFmtId="0" fontId="0" fillId="0" borderId="0" xfId="0">
      <alignment vertical="center"/>
    </xf>
    <xf numFmtId="0" fontId="2" fillId="0" borderId="0" xfId="0" applyFont="1">
      <alignment vertical="center"/>
    </xf>
    <xf numFmtId="0" fontId="3"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9" xfId="0" applyFont="1" applyBorder="1" applyAlignment="1">
      <alignment horizontal="center" vertical="center"/>
    </xf>
    <xf numFmtId="3" fontId="2" fillId="0" borderId="7" xfId="0" applyNumberFormat="1" applyFont="1" applyBorder="1">
      <alignment vertical="center"/>
    </xf>
    <xf numFmtId="3" fontId="2" fillId="0" borderId="8" xfId="0" applyNumberFormat="1" applyFont="1" applyBorder="1">
      <alignment vertical="center"/>
    </xf>
    <xf numFmtId="3" fontId="2" fillId="0" borderId="9" xfId="0" applyNumberFormat="1" applyFont="1" applyBorder="1">
      <alignment vertical="center"/>
    </xf>
    <xf numFmtId="3" fontId="2" fillId="0" borderId="10" xfId="0" applyNumberFormat="1" applyFont="1" applyBorder="1">
      <alignment vertical="center"/>
    </xf>
    <xf numFmtId="0" fontId="4" fillId="0" borderId="0" xfId="0" applyFont="1">
      <alignment vertical="center"/>
    </xf>
    <xf numFmtId="0" fontId="2" fillId="0" borderId="0" xfId="0" applyFont="1" applyFill="1">
      <alignment vertical="center"/>
    </xf>
    <xf numFmtId="176" fontId="2" fillId="0" borderId="9" xfId="0" applyNumberFormat="1" applyFont="1" applyFill="1" applyBorder="1" applyAlignment="1">
      <alignment horizontal="center" vertical="center"/>
    </xf>
    <xf numFmtId="177" fontId="2" fillId="0" borderId="7" xfId="0" applyNumberFormat="1" applyFont="1" applyFill="1" applyBorder="1">
      <alignment vertical="center"/>
    </xf>
    <xf numFmtId="177" fontId="2" fillId="0" borderId="8" xfId="0" applyNumberFormat="1" applyFont="1" applyFill="1" applyBorder="1">
      <alignment vertical="center"/>
    </xf>
    <xf numFmtId="177" fontId="2" fillId="0" borderId="9" xfId="0" applyNumberFormat="1" applyFont="1" applyFill="1" applyBorder="1">
      <alignment vertical="center"/>
    </xf>
    <xf numFmtId="177" fontId="2" fillId="0" borderId="10" xfId="0" applyNumberFormat="1" applyFont="1" applyFill="1" applyBorder="1" applyAlignment="1">
      <alignment horizontal="right" vertical="center"/>
    </xf>
    <xf numFmtId="0" fontId="2" fillId="0" borderId="0"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0" xfId="0" applyFont="1" applyFill="1" applyBorder="1">
      <alignment vertical="center"/>
    </xf>
    <xf numFmtId="0" fontId="2" fillId="0" borderId="15" xfId="0" applyFont="1" applyBorder="1" applyAlignment="1">
      <alignment horizontal="centerContinuous" vertical="center"/>
    </xf>
    <xf numFmtId="0" fontId="2" fillId="0" borderId="11" xfId="0" applyFont="1" applyBorder="1" applyAlignment="1">
      <alignment horizontal="centerContinuous" vertical="center"/>
    </xf>
    <xf numFmtId="0" fontId="2" fillId="0" borderId="0" xfId="0" applyFont="1" applyBorder="1" applyAlignment="1">
      <alignment horizontal="centerContinuous" vertical="center"/>
    </xf>
    <xf numFmtId="176" fontId="2" fillId="0" borderId="0" xfId="0" applyNumberFormat="1" applyFont="1" applyBorder="1">
      <alignment vertical="center"/>
    </xf>
    <xf numFmtId="178" fontId="2" fillId="0" borderId="0" xfId="0" applyNumberFormat="1" applyFont="1" applyFill="1" applyBorder="1" applyAlignment="1">
      <alignment horizontal="centerContinuous" vertical="center"/>
    </xf>
    <xf numFmtId="178" fontId="2" fillId="0" borderId="0" xfId="0" applyNumberFormat="1" applyFont="1" applyBorder="1" applyAlignment="1">
      <alignment horizontal="centerContinuous" vertical="center"/>
    </xf>
    <xf numFmtId="0" fontId="2" fillId="0" borderId="0" xfId="0" applyFont="1" applyAlignment="1">
      <alignment vertical="center"/>
    </xf>
    <xf numFmtId="0" fontId="2" fillId="0" borderId="0" xfId="0" applyFont="1" applyBorder="1" applyAlignment="1">
      <alignment vertical="center"/>
    </xf>
    <xf numFmtId="180" fontId="2" fillId="0" borderId="0" xfId="0" applyNumberFormat="1" applyFont="1" applyFill="1" applyBorder="1" applyAlignment="1">
      <alignment horizontal="centerContinuous" vertical="center"/>
    </xf>
    <xf numFmtId="49" fontId="2" fillId="0" borderId="3" xfId="0" applyNumberFormat="1" applyFont="1" applyBorder="1">
      <alignment vertical="center"/>
    </xf>
    <xf numFmtId="3" fontId="2" fillId="0" borderId="7" xfId="0" applyNumberFormat="1" applyFont="1" applyFill="1" applyBorder="1">
      <alignment vertical="center"/>
    </xf>
    <xf numFmtId="3" fontId="2" fillId="0" borderId="8" xfId="0" applyNumberFormat="1" applyFont="1" applyFill="1" applyBorder="1">
      <alignment vertical="center"/>
    </xf>
    <xf numFmtId="3" fontId="2" fillId="0" borderId="9" xfId="0" applyNumberFormat="1" applyFont="1" applyFill="1" applyBorder="1">
      <alignment vertical="center"/>
    </xf>
    <xf numFmtId="0" fontId="2" fillId="0" borderId="12" xfId="0" applyFont="1" applyFill="1" applyBorder="1">
      <alignment vertical="center"/>
    </xf>
    <xf numFmtId="0" fontId="2" fillId="0" borderId="2" xfId="0" applyFont="1" applyFill="1" applyBorder="1">
      <alignment vertical="center"/>
    </xf>
    <xf numFmtId="0" fontId="2" fillId="0" borderId="13" xfId="0" applyFont="1" applyFill="1" applyBorder="1">
      <alignment vertical="center"/>
    </xf>
    <xf numFmtId="0" fontId="2" fillId="0" borderId="6" xfId="0" applyFont="1" applyFill="1" applyBorder="1">
      <alignment vertical="center"/>
    </xf>
    <xf numFmtId="0" fontId="2" fillId="0" borderId="15" xfId="0" applyFont="1" applyFill="1" applyBorder="1" applyAlignment="1">
      <alignment horizontal="centerContinuous" vertical="center"/>
    </xf>
    <xf numFmtId="0" fontId="2" fillId="0" borderId="11" xfId="0" applyFont="1" applyFill="1" applyBorder="1" applyAlignment="1">
      <alignment horizontal="centerContinuous" vertical="center"/>
    </xf>
    <xf numFmtId="3" fontId="2" fillId="0" borderId="10" xfId="0" applyNumberFormat="1" applyFont="1" applyFill="1" applyBorder="1">
      <alignment vertical="center"/>
    </xf>
    <xf numFmtId="0" fontId="2" fillId="0" borderId="0" xfId="0" applyFont="1" applyFill="1" applyBorder="1" applyAlignment="1">
      <alignment horizontal="centerContinuous" vertical="center"/>
    </xf>
    <xf numFmtId="176" fontId="2" fillId="0" borderId="0" xfId="0" applyNumberFormat="1" applyFont="1" applyFill="1" applyBorder="1">
      <alignment vertical="center"/>
    </xf>
    <xf numFmtId="49" fontId="2" fillId="0" borderId="5" xfId="0" applyNumberFormat="1" applyFont="1" applyBorder="1">
      <alignment vertical="center"/>
    </xf>
    <xf numFmtId="49" fontId="2" fillId="0" borderId="14" xfId="0" applyNumberFormat="1" applyFont="1" applyBorder="1" applyAlignment="1">
      <alignment horizontal="centerContinuous" vertical="center"/>
    </xf>
    <xf numFmtId="49" fontId="2" fillId="0" borderId="0" xfId="0" applyNumberFormat="1" applyFont="1">
      <alignment vertical="center"/>
    </xf>
    <xf numFmtId="49" fontId="2" fillId="0" borderId="1" xfId="0" applyNumberFormat="1" applyFont="1" applyBorder="1">
      <alignment vertical="center"/>
    </xf>
    <xf numFmtId="49" fontId="2" fillId="0" borderId="0" xfId="0" applyNumberFormat="1" applyFont="1" applyBorder="1" applyAlignment="1">
      <alignment horizontal="centerContinuous" vertical="center"/>
    </xf>
    <xf numFmtId="49" fontId="2" fillId="0" borderId="0" xfId="0" applyNumberFormat="1" applyFont="1" applyFill="1">
      <alignment vertical="center"/>
    </xf>
    <xf numFmtId="49" fontId="2" fillId="0" borderId="1" xfId="0" applyNumberFormat="1" applyFont="1" applyFill="1" applyBorder="1">
      <alignment vertical="center"/>
    </xf>
    <xf numFmtId="49" fontId="2" fillId="0" borderId="5" xfId="0" applyNumberFormat="1" applyFont="1" applyFill="1" applyBorder="1">
      <alignment vertical="center"/>
    </xf>
    <xf numFmtId="49" fontId="2" fillId="0" borderId="14" xfId="0" applyNumberFormat="1" applyFont="1" applyFill="1" applyBorder="1" applyAlignment="1">
      <alignment horizontal="centerContinuous" vertical="center"/>
    </xf>
    <xf numFmtId="49" fontId="2" fillId="0" borderId="0" xfId="0" applyNumberFormat="1" applyFont="1" applyFill="1" applyBorder="1" applyAlignment="1">
      <alignment horizontal="centerContinuous" vertical="center"/>
    </xf>
    <xf numFmtId="0" fontId="2" fillId="0" borderId="1" xfId="0" applyFont="1" applyBorder="1" applyAlignment="1">
      <alignment horizontal="centerContinuous" vertical="center"/>
    </xf>
    <xf numFmtId="177" fontId="2" fillId="0" borderId="0" xfId="0" applyNumberFormat="1" applyFont="1" applyFill="1" applyBorder="1" applyAlignment="1">
      <alignment horizontal="right" vertical="center"/>
    </xf>
    <xf numFmtId="179" fontId="2" fillId="0" borderId="10" xfId="0" applyNumberFormat="1" applyFont="1" applyBorder="1">
      <alignment vertical="center"/>
    </xf>
    <xf numFmtId="176" fontId="2" fillId="0" borderId="6" xfId="0" applyNumberFormat="1" applyFont="1" applyFill="1" applyBorder="1" applyAlignment="1">
      <alignment horizontal="center" vertical="center"/>
    </xf>
    <xf numFmtId="177" fontId="2" fillId="0" borderId="2" xfId="0" applyNumberFormat="1" applyFont="1" applyFill="1" applyBorder="1">
      <alignment vertical="center"/>
    </xf>
    <xf numFmtId="177" fontId="2" fillId="0" borderId="4" xfId="0" applyNumberFormat="1" applyFont="1" applyFill="1" applyBorder="1">
      <alignment vertical="center"/>
    </xf>
    <xf numFmtId="177" fontId="2" fillId="0" borderId="6" xfId="0" applyNumberFormat="1" applyFont="1" applyFill="1" applyBorder="1">
      <alignment vertical="center"/>
    </xf>
    <xf numFmtId="177" fontId="2" fillId="0" borderId="11" xfId="0" applyNumberFormat="1" applyFont="1" applyFill="1" applyBorder="1" applyAlignment="1">
      <alignment horizontal="right" vertical="center"/>
    </xf>
    <xf numFmtId="0" fontId="2" fillId="0" borderId="16" xfId="0" applyFont="1" applyBorder="1" applyAlignment="1">
      <alignment horizontal="centerContinuous" vertical="center"/>
    </xf>
    <xf numFmtId="0" fontId="2" fillId="0" borderId="18" xfId="0" applyFont="1" applyBorder="1" applyAlignment="1">
      <alignment horizontal="center" vertical="center"/>
    </xf>
    <xf numFmtId="3" fontId="2" fillId="0" borderId="17" xfId="0" applyNumberFormat="1" applyFont="1" applyBorder="1">
      <alignment vertical="center"/>
    </xf>
    <xf numFmtId="3" fontId="2" fillId="0" borderId="19" xfId="0" applyNumberFormat="1" applyFont="1" applyBorder="1">
      <alignment vertical="center"/>
    </xf>
    <xf numFmtId="3" fontId="2" fillId="0" borderId="18" xfId="0" applyNumberFormat="1" applyFont="1" applyBorder="1">
      <alignment vertical="center"/>
    </xf>
    <xf numFmtId="3" fontId="2" fillId="0" borderId="20" xfId="0" applyNumberFormat="1" applyFont="1" applyBorder="1">
      <alignment vertical="center"/>
    </xf>
    <xf numFmtId="49" fontId="2" fillId="0" borderId="0" xfId="0" applyNumberFormat="1" applyFont="1" applyAlignment="1">
      <alignment vertical="center"/>
    </xf>
    <xf numFmtId="49" fontId="2" fillId="0" borderId="3" xfId="0" applyNumberFormat="1" applyFont="1" applyBorder="1" applyAlignment="1">
      <alignment vertical="center"/>
    </xf>
    <xf numFmtId="49" fontId="5" fillId="0" borderId="3" xfId="0" applyNumberFormat="1" applyFont="1" applyBorder="1">
      <alignment vertical="center"/>
    </xf>
    <xf numFmtId="3" fontId="2" fillId="0" borderId="19" xfId="0" applyNumberFormat="1" applyFont="1" applyFill="1" applyBorder="1">
      <alignment vertical="center"/>
    </xf>
    <xf numFmtId="3" fontId="2" fillId="0" borderId="17" xfId="0" applyNumberFormat="1" applyFont="1" applyFill="1" applyBorder="1">
      <alignment vertical="center"/>
    </xf>
    <xf numFmtId="3" fontId="2" fillId="0" borderId="18" xfId="0" applyNumberFormat="1" applyFont="1" applyFill="1" applyBorder="1">
      <alignment vertical="center"/>
    </xf>
    <xf numFmtId="3" fontId="2" fillId="0" borderId="20" xfId="0" applyNumberFormat="1" applyFont="1" applyFill="1" applyBorder="1">
      <alignment vertical="center"/>
    </xf>
    <xf numFmtId="177" fontId="2" fillId="0" borderId="7" xfId="0" applyNumberFormat="1" applyFont="1" applyFill="1" applyBorder="1" applyAlignment="1">
      <alignment horizontal="right" vertical="center"/>
    </xf>
    <xf numFmtId="177" fontId="2" fillId="0" borderId="8" xfId="0" applyNumberFormat="1" applyFont="1" applyFill="1" applyBorder="1" applyAlignment="1">
      <alignment horizontal="right" vertical="center"/>
    </xf>
    <xf numFmtId="177" fontId="2" fillId="0" borderId="9" xfId="0" applyNumberFormat="1" applyFont="1" applyFill="1" applyBorder="1" applyAlignment="1">
      <alignment horizontal="right" vertical="center"/>
    </xf>
    <xf numFmtId="0" fontId="2" fillId="0" borderId="7" xfId="0" applyFont="1" applyBorder="1" applyAlignment="1">
      <alignment horizontal="center" vertical="top"/>
    </xf>
    <xf numFmtId="0" fontId="2" fillId="0" borderId="17" xfId="0" applyFont="1" applyBorder="1" applyAlignment="1">
      <alignment horizontal="center" vertical="top"/>
    </xf>
    <xf numFmtId="0" fontId="2" fillId="0" borderId="2" xfId="0" applyFont="1" applyBorder="1" applyAlignment="1">
      <alignment horizontal="center" vertical="top"/>
    </xf>
    <xf numFmtId="181" fontId="2" fillId="0" borderId="9" xfId="0" applyNumberFormat="1" applyFont="1" applyFill="1" applyBorder="1" applyAlignment="1">
      <alignment horizontal="center" vertical="center"/>
    </xf>
    <xf numFmtId="3" fontId="2" fillId="0" borderId="21" xfId="0" applyNumberFormat="1" applyFont="1" applyBorder="1">
      <alignment vertical="center"/>
    </xf>
    <xf numFmtId="49" fontId="2" fillId="0" borderId="14" xfId="0" applyNumberFormat="1" applyFont="1" applyBorder="1">
      <alignment vertical="center"/>
    </xf>
    <xf numFmtId="0" fontId="2" fillId="0" borderId="15" xfId="0" applyFont="1" applyBorder="1">
      <alignment vertical="center"/>
    </xf>
    <xf numFmtId="0" fontId="2" fillId="0" borderId="2" xfId="0" applyFont="1" applyBorder="1" applyAlignment="1">
      <alignment horizontal="centerContinuous" vertical="center"/>
    </xf>
    <xf numFmtId="179" fontId="2" fillId="0" borderId="10" xfId="0" applyNumberFormat="1" applyFont="1" applyBorder="1" applyAlignment="1">
      <alignment horizontal="right" vertical="center"/>
    </xf>
    <xf numFmtId="3" fontId="2" fillId="0" borderId="10" xfId="0" applyNumberFormat="1" applyFont="1" applyBorder="1" applyAlignment="1">
      <alignment horizontal="right" vertical="center"/>
    </xf>
    <xf numFmtId="3" fontId="2" fillId="0" borderId="9" xfId="0" applyNumberFormat="1" applyFont="1" applyBorder="1" applyAlignment="1">
      <alignment horizontal="right" vertical="center"/>
    </xf>
    <xf numFmtId="0" fontId="2" fillId="0" borderId="7" xfId="0" applyFont="1" applyBorder="1" applyAlignment="1">
      <alignment vertical="top" wrapText="1"/>
    </xf>
    <xf numFmtId="0" fontId="7" fillId="0" borderId="0" xfId="0" applyFont="1">
      <alignment vertical="center"/>
    </xf>
    <xf numFmtId="49" fontId="7" fillId="0" borderId="3" xfId="0" applyNumberFormat="1" applyFont="1" applyBorder="1">
      <alignment vertical="center"/>
    </xf>
    <xf numFmtId="0" fontId="2" fillId="0" borderId="12" xfId="0" applyFont="1" applyBorder="1" applyAlignment="1">
      <alignment horizontal="centerContinuous" vertical="center"/>
    </xf>
    <xf numFmtId="0" fontId="2" fillId="0" borderId="1" xfId="0" applyFont="1" applyBorder="1" applyAlignment="1">
      <alignment horizontal="center" vertical="top"/>
    </xf>
    <xf numFmtId="0" fontId="2" fillId="0" borderId="5" xfId="0" applyFont="1" applyBorder="1" applyAlignment="1">
      <alignment horizontal="center" vertical="center"/>
    </xf>
    <xf numFmtId="3" fontId="2" fillId="0" borderId="1" xfId="0" applyNumberFormat="1" applyFont="1" applyBorder="1">
      <alignment vertical="center"/>
    </xf>
    <xf numFmtId="3" fontId="2" fillId="0" borderId="3" xfId="0" applyNumberFormat="1" applyFont="1" applyBorder="1">
      <alignment vertical="center"/>
    </xf>
    <xf numFmtId="3" fontId="2" fillId="0" borderId="5" xfId="0" applyNumberFormat="1" applyFont="1" applyBorder="1">
      <alignment vertical="center"/>
    </xf>
    <xf numFmtId="3" fontId="2" fillId="0" borderId="14" xfId="0" applyNumberFormat="1" applyFont="1" applyBorder="1">
      <alignment vertical="center"/>
    </xf>
    <xf numFmtId="0" fontId="2" fillId="0" borderId="8" xfId="0" applyFont="1" applyBorder="1" applyAlignment="1">
      <alignment horizontal="center" vertical="top"/>
    </xf>
    <xf numFmtId="3" fontId="2" fillId="0" borderId="1" xfId="0" applyNumberFormat="1" applyFont="1" applyFill="1" applyBorder="1">
      <alignment vertical="center"/>
    </xf>
    <xf numFmtId="3" fontId="2" fillId="0" borderId="3" xfId="0" applyNumberFormat="1" applyFont="1" applyFill="1" applyBorder="1">
      <alignment vertical="center"/>
    </xf>
    <xf numFmtId="3" fontId="2" fillId="0" borderId="5" xfId="0" applyNumberFormat="1" applyFont="1" applyFill="1" applyBorder="1">
      <alignment vertical="center"/>
    </xf>
    <xf numFmtId="3" fontId="2" fillId="0" borderId="14" xfId="0" applyNumberFormat="1" applyFont="1" applyFill="1" applyBorder="1">
      <alignment vertical="center"/>
    </xf>
    <xf numFmtId="49" fontId="2" fillId="0" borderId="3" xfId="0" applyNumberFormat="1" applyFont="1" applyFill="1" applyBorder="1">
      <alignment vertical="center"/>
    </xf>
    <xf numFmtId="0" fontId="2" fillId="0" borderId="4" xfId="0" applyFont="1" applyFill="1" applyBorder="1">
      <alignment vertical="center"/>
    </xf>
    <xf numFmtId="0" fontId="2" fillId="0" borderId="14" xfId="0" applyFont="1" applyBorder="1" applyAlignment="1">
      <alignment horizontal="centerContinuous" vertical="top"/>
    </xf>
    <xf numFmtId="3" fontId="2" fillId="0" borderId="0" xfId="0" applyNumberFormat="1" applyFont="1">
      <alignment vertical="center"/>
    </xf>
    <xf numFmtId="3" fontId="2" fillId="0" borderId="15" xfId="0" applyNumberFormat="1" applyFont="1" applyBorder="1">
      <alignment vertical="center"/>
    </xf>
    <xf numFmtId="0" fontId="8" fillId="0" borderId="0" xfId="0" applyFont="1">
      <alignment vertical="center"/>
    </xf>
    <xf numFmtId="0" fontId="4" fillId="0" borderId="0" xfId="0" applyFont="1" applyBorder="1">
      <alignment vertical="center"/>
    </xf>
    <xf numFmtId="0" fontId="9" fillId="0" borderId="0" xfId="0" applyFont="1" applyBorder="1">
      <alignment vertical="center"/>
    </xf>
    <xf numFmtId="0" fontId="4" fillId="0" borderId="13" xfId="0" applyFont="1" applyBorder="1" applyAlignment="1">
      <alignment vertical="center"/>
    </xf>
    <xf numFmtId="0" fontId="10" fillId="0" borderId="13" xfId="0" applyFont="1" applyBorder="1" applyAlignment="1">
      <alignment vertical="center"/>
    </xf>
    <xf numFmtId="0" fontId="4" fillId="0" borderId="1" xfId="0" applyFont="1" applyFill="1" applyBorder="1">
      <alignment vertical="center"/>
    </xf>
    <xf numFmtId="0" fontId="4" fillId="0" borderId="12" xfId="0" applyFont="1" applyFill="1" applyBorder="1">
      <alignment vertical="center"/>
    </xf>
    <xf numFmtId="0" fontId="4" fillId="0" borderId="2" xfId="0" applyFont="1" applyFill="1" applyBorder="1">
      <alignment vertical="center"/>
    </xf>
    <xf numFmtId="0" fontId="4" fillId="0" borderId="1" xfId="0" applyFont="1" applyFill="1" applyBorder="1" applyAlignment="1">
      <alignment horizontal="centerContinuous" vertical="center"/>
    </xf>
    <xf numFmtId="0" fontId="4" fillId="0" borderId="15" xfId="0" applyFont="1" applyFill="1" applyBorder="1" applyAlignment="1">
      <alignment horizontal="centerContinuous" vertical="center"/>
    </xf>
    <xf numFmtId="0" fontId="4" fillId="0" borderId="11" xfId="0" applyFont="1" applyFill="1" applyBorder="1" applyAlignment="1">
      <alignment horizontal="centerContinuous" vertical="center"/>
    </xf>
    <xf numFmtId="0" fontId="4" fillId="0" borderId="3" xfId="0" applyFont="1" applyFill="1" applyBorder="1">
      <alignment vertical="center"/>
    </xf>
    <xf numFmtId="0" fontId="4" fillId="0" borderId="0" xfId="0" applyFont="1" applyFill="1" applyBorder="1">
      <alignment vertical="center"/>
    </xf>
    <xf numFmtId="0" fontId="4" fillId="0" borderId="4" xfId="0" applyFont="1" applyFill="1" applyBorder="1">
      <alignment vertical="center"/>
    </xf>
    <xf numFmtId="0" fontId="4" fillId="0" borderId="7" xfId="0" applyFont="1" applyFill="1" applyBorder="1" applyAlignment="1">
      <alignment horizontal="center" vertical="top"/>
    </xf>
    <xf numFmtId="0" fontId="4" fillId="0" borderId="7" xfId="0" applyFont="1" applyFill="1" applyBorder="1" applyAlignment="1">
      <alignment vertical="top" wrapText="1"/>
    </xf>
    <xf numFmtId="0" fontId="4" fillId="0" borderId="2" xfId="0" applyFont="1" applyFill="1" applyBorder="1" applyAlignment="1">
      <alignment horizontal="center" vertical="top"/>
    </xf>
    <xf numFmtId="0" fontId="4" fillId="0" borderId="5" xfId="0" applyFont="1" applyFill="1" applyBorder="1">
      <alignment vertical="center"/>
    </xf>
    <xf numFmtId="0" fontId="4" fillId="0" borderId="13" xfId="0" applyFont="1" applyFill="1" applyBorder="1">
      <alignment vertical="center"/>
    </xf>
    <xf numFmtId="0" fontId="4" fillId="0" borderId="6" xfId="0" applyFont="1" applyFill="1" applyBorder="1">
      <alignment vertical="center"/>
    </xf>
    <xf numFmtId="0" fontId="4" fillId="0" borderId="9" xfId="0" applyFont="1" applyFill="1" applyBorder="1" applyAlignment="1">
      <alignment horizontal="center" vertical="center"/>
    </xf>
    <xf numFmtId="176" fontId="4" fillId="0" borderId="6" xfId="0" applyNumberFormat="1" applyFont="1" applyFill="1" applyBorder="1" applyAlignment="1">
      <alignment horizontal="center" vertical="center"/>
    </xf>
    <xf numFmtId="176" fontId="4" fillId="0" borderId="9" xfId="0" applyNumberFormat="1" applyFont="1" applyFill="1" applyBorder="1" applyAlignment="1">
      <alignment horizontal="center" vertical="center"/>
    </xf>
    <xf numFmtId="3" fontId="4" fillId="0" borderId="7" xfId="0" applyNumberFormat="1" applyFont="1" applyFill="1" applyBorder="1" applyAlignment="1">
      <alignment vertical="center"/>
    </xf>
    <xf numFmtId="0" fontId="4" fillId="0" borderId="7" xfId="0" applyFont="1" applyFill="1" applyBorder="1" applyAlignment="1">
      <alignment vertical="center"/>
    </xf>
    <xf numFmtId="177" fontId="4" fillId="0" borderId="7" xfId="0" applyNumberFormat="1" applyFont="1" applyFill="1" applyBorder="1" applyAlignment="1">
      <alignment vertical="center"/>
    </xf>
    <xf numFmtId="3" fontId="4" fillId="0" borderId="9" xfId="0" applyNumberFormat="1" applyFont="1" applyFill="1" applyBorder="1" applyAlignment="1">
      <alignment vertical="center"/>
    </xf>
    <xf numFmtId="0" fontId="4" fillId="0" borderId="9" xfId="0" applyFont="1" applyFill="1" applyBorder="1" applyAlignment="1">
      <alignment vertical="center"/>
    </xf>
    <xf numFmtId="0" fontId="4" fillId="0" borderId="5" xfId="0" applyFont="1" applyFill="1" applyBorder="1" applyAlignment="1">
      <alignment vertical="center"/>
    </xf>
    <xf numFmtId="177" fontId="4" fillId="0" borderId="22" xfId="0" applyNumberFormat="1" applyFont="1" applyFill="1" applyBorder="1" applyAlignment="1">
      <alignment vertical="center"/>
    </xf>
    <xf numFmtId="177" fontId="4" fillId="0" borderId="9" xfId="0" applyNumberFormat="1" applyFont="1" applyFill="1" applyBorder="1" applyAlignment="1">
      <alignment vertical="center"/>
    </xf>
    <xf numFmtId="49" fontId="4" fillId="0" borderId="14" xfId="0" applyNumberFormat="1" applyFont="1" applyFill="1" applyBorder="1" applyAlignment="1">
      <alignment horizontal="centerContinuous" vertical="center"/>
    </xf>
    <xf numFmtId="3" fontId="4" fillId="0" borderId="10" xfId="0" applyNumberFormat="1" applyFont="1" applyFill="1" applyBorder="1">
      <alignment vertical="center"/>
    </xf>
    <xf numFmtId="3" fontId="4" fillId="0" borderId="20" xfId="0" applyNumberFormat="1" applyFont="1" applyFill="1" applyBorder="1">
      <alignment vertical="center"/>
    </xf>
    <xf numFmtId="177" fontId="4" fillId="0" borderId="11" xfId="0" applyNumberFormat="1" applyFont="1" applyFill="1" applyBorder="1" applyAlignment="1">
      <alignment horizontal="right" vertical="center"/>
    </xf>
    <xf numFmtId="177" fontId="4" fillId="0" borderId="10" xfId="0" applyNumberFormat="1" applyFont="1" applyFill="1" applyBorder="1" applyAlignment="1">
      <alignment horizontal="right" vertical="center"/>
    </xf>
    <xf numFmtId="0" fontId="4" fillId="0" borderId="0" xfId="0" applyFont="1" applyBorder="1" applyAlignment="1">
      <alignment vertical="center"/>
    </xf>
    <xf numFmtId="0" fontId="4" fillId="0" borderId="12" xfId="0" applyFont="1" applyBorder="1" applyAlignment="1">
      <alignment vertical="center"/>
    </xf>
    <xf numFmtId="0" fontId="11" fillId="0" borderId="0" xfId="0" applyFont="1" applyFill="1">
      <alignment vertical="center"/>
    </xf>
    <xf numFmtId="3" fontId="2" fillId="0" borderId="0" xfId="0" applyNumberFormat="1" applyFont="1" applyBorder="1">
      <alignment vertical="center"/>
    </xf>
    <xf numFmtId="0" fontId="2" fillId="0" borderId="14" xfId="0" applyFont="1" applyBorder="1" applyAlignment="1">
      <alignment horizontal="centerContinuous" vertical="center"/>
    </xf>
    <xf numFmtId="3" fontId="2" fillId="0" borderId="10" xfId="0" applyNumberFormat="1" applyFont="1" applyFill="1" applyBorder="1" applyAlignment="1">
      <alignment horizontal="right" vertical="center"/>
    </xf>
    <xf numFmtId="177" fontId="2" fillId="0" borderId="14" xfId="0" applyNumberFormat="1" applyFont="1" applyFill="1" applyBorder="1" applyAlignment="1">
      <alignment horizontal="right" vertical="center"/>
    </xf>
    <xf numFmtId="38" fontId="2" fillId="0" borderId="10" xfId="1" applyFont="1" applyFill="1" applyBorder="1" applyAlignment="1">
      <alignment horizontal="right" vertical="center"/>
    </xf>
    <xf numFmtId="38" fontId="2" fillId="0" borderId="11" xfId="1" applyFont="1" applyFill="1" applyBorder="1" applyAlignment="1">
      <alignment horizontal="right"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1" xfId="0" applyFont="1" applyBorder="1" applyAlignment="1">
      <alignment horizontal="center" vertical="center"/>
    </xf>
    <xf numFmtId="49" fontId="2" fillId="0" borderId="14" xfId="0" applyNumberFormat="1" applyFont="1" applyBorder="1" applyAlignment="1">
      <alignment horizontal="center" vertical="center"/>
    </xf>
    <xf numFmtId="49" fontId="2" fillId="0" borderId="15"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2" fillId="0" borderId="24" xfId="0" applyFont="1" applyBorder="1" applyAlignment="1">
      <alignment horizontal="centerContinuous" vertical="center"/>
    </xf>
    <xf numFmtId="0" fontId="2" fillId="0" borderId="24" xfId="0" applyFont="1" applyBorder="1" applyAlignment="1">
      <alignment horizontal="centerContinuous" vertical="top"/>
    </xf>
    <xf numFmtId="176" fontId="2" fillId="0" borderId="22" xfId="0" applyNumberFormat="1" applyFont="1" applyFill="1" applyBorder="1" applyAlignment="1">
      <alignment horizontal="center" vertical="center"/>
    </xf>
    <xf numFmtId="177" fontId="2" fillId="0" borderId="25" xfId="0" applyNumberFormat="1" applyFont="1" applyFill="1" applyBorder="1">
      <alignment vertical="center"/>
    </xf>
    <xf numFmtId="177" fontId="2" fillId="0" borderId="26" xfId="0" applyNumberFormat="1" applyFont="1" applyFill="1" applyBorder="1">
      <alignment vertical="center"/>
    </xf>
    <xf numFmtId="177" fontId="2" fillId="0" borderId="22" xfId="0" applyNumberFormat="1" applyFont="1" applyFill="1" applyBorder="1">
      <alignment vertical="center"/>
    </xf>
    <xf numFmtId="177" fontId="2" fillId="0" borderId="23" xfId="0" applyNumberFormat="1" applyFont="1" applyFill="1" applyBorder="1" applyAlignment="1">
      <alignment horizontal="right" vertical="center"/>
    </xf>
    <xf numFmtId="0" fontId="2" fillId="0" borderId="24" xfId="0" applyFont="1" applyBorder="1" applyAlignment="1">
      <alignment horizontal="center" vertical="center"/>
    </xf>
    <xf numFmtId="0" fontId="2" fillId="0" borderId="27" xfId="0" applyFont="1" applyBorder="1">
      <alignment vertical="center"/>
    </xf>
    <xf numFmtId="0" fontId="2" fillId="0" borderId="27" xfId="0" applyFont="1" applyBorder="1" applyAlignment="1">
      <alignment horizontal="center" vertical="top"/>
    </xf>
    <xf numFmtId="177" fontId="2" fillId="0" borderId="27" xfId="0" applyNumberFormat="1" applyFont="1" applyBorder="1">
      <alignment vertical="center"/>
    </xf>
    <xf numFmtId="0" fontId="2" fillId="0" borderId="24" xfId="0" applyFont="1" applyBorder="1" applyAlignment="1">
      <alignment vertical="center"/>
    </xf>
    <xf numFmtId="176" fontId="2" fillId="0" borderId="28" xfId="0" applyNumberFormat="1" applyFont="1" applyFill="1" applyBorder="1" applyAlignment="1">
      <alignment horizontal="center" vertical="center"/>
    </xf>
    <xf numFmtId="0" fontId="2" fillId="0" borderId="24" xfId="0" applyFont="1" applyBorder="1" applyAlignment="1">
      <alignment horizontal="right" vertical="center"/>
    </xf>
    <xf numFmtId="0" fontId="2" fillId="0" borderId="29" xfId="0" applyFont="1" applyBorder="1" applyAlignment="1">
      <alignment horizontal="center" vertical="center"/>
    </xf>
    <xf numFmtId="0" fontId="2" fillId="0" borderId="14" xfId="0" applyFont="1" applyBorder="1" applyAlignment="1">
      <alignment horizontal="center" vertical="top"/>
    </xf>
    <xf numFmtId="0" fontId="2" fillId="0" borderId="15" xfId="0" applyFont="1" applyBorder="1" applyAlignment="1">
      <alignment horizontal="center" vertical="top"/>
    </xf>
    <xf numFmtId="0" fontId="2" fillId="0" borderId="11" xfId="0" applyFont="1" applyBorder="1" applyAlignment="1">
      <alignment horizontal="center" vertical="top"/>
    </xf>
    <xf numFmtId="181" fontId="2" fillId="0" borderId="22" xfId="0" applyNumberFormat="1" applyFont="1" applyFill="1" applyBorder="1" applyAlignment="1">
      <alignment horizontal="center" vertical="center"/>
    </xf>
    <xf numFmtId="177" fontId="2" fillId="0" borderId="23" xfId="0" applyNumberFormat="1" applyFont="1" applyBorder="1" applyAlignment="1">
      <alignment horizontal="right" vertical="center"/>
    </xf>
    <xf numFmtId="49" fontId="2" fillId="0" borderId="5" xfId="0" applyNumberFormat="1" applyFont="1" applyBorder="1" applyAlignment="1">
      <alignment horizontal="center" vertical="center"/>
    </xf>
    <xf numFmtId="49" fontId="2" fillId="0" borderId="13" xfId="0" applyNumberFormat="1" applyFont="1" applyBorder="1" applyAlignment="1">
      <alignment horizontal="center" vertical="center"/>
    </xf>
    <xf numFmtId="0" fontId="2" fillId="0" borderId="1" xfId="0" applyFont="1" applyFill="1" applyBorder="1" applyAlignment="1">
      <alignment horizontal="centerContinuous" vertical="center"/>
    </xf>
    <xf numFmtId="0" fontId="2" fillId="0" borderId="12" xfId="0" applyFont="1" applyFill="1" applyBorder="1" applyAlignment="1">
      <alignment horizontal="centerContinuous" vertical="center"/>
    </xf>
    <xf numFmtId="0" fontId="2" fillId="0" borderId="14" xfId="0" applyFont="1" applyFill="1" applyBorder="1" applyAlignment="1">
      <alignment horizontal="centerContinuous" vertical="top"/>
    </xf>
    <xf numFmtId="0" fontId="2" fillId="0" borderId="2" xfId="0" applyFont="1" applyFill="1" applyBorder="1" applyAlignment="1">
      <alignment horizontal="centerContinuous" vertical="center"/>
    </xf>
    <xf numFmtId="0" fontId="2" fillId="0" borderId="3" xfId="0" applyFont="1" applyFill="1" applyBorder="1">
      <alignment vertical="center"/>
    </xf>
    <xf numFmtId="0" fontId="2" fillId="0" borderId="8" xfId="0" applyFont="1" applyFill="1" applyBorder="1" applyAlignment="1">
      <alignment horizontal="center" vertical="top"/>
    </xf>
    <xf numFmtId="0" fontId="2" fillId="0" borderId="7" xfId="0" applyFont="1" applyFill="1" applyBorder="1" applyAlignment="1">
      <alignment horizontal="center" vertical="top"/>
    </xf>
    <xf numFmtId="0" fontId="2" fillId="0" borderId="7" xfId="0" applyFont="1" applyFill="1" applyBorder="1" applyAlignment="1">
      <alignment vertical="top" wrapText="1"/>
    </xf>
    <xf numFmtId="0" fontId="2" fillId="0" borderId="1" xfId="0" applyFont="1" applyFill="1" applyBorder="1" applyAlignment="1">
      <alignment horizontal="center" vertical="top"/>
    </xf>
    <xf numFmtId="0" fontId="2" fillId="0" borderId="9" xfId="0" applyFont="1" applyFill="1" applyBorder="1" applyAlignment="1">
      <alignment horizontal="center" vertical="center"/>
    </xf>
    <xf numFmtId="0" fontId="2" fillId="0" borderId="5" xfId="0" applyFont="1" applyFill="1" applyBorder="1" applyAlignment="1">
      <alignment horizontal="center" vertical="center"/>
    </xf>
    <xf numFmtId="49" fontId="5" fillId="0" borderId="3" xfId="0" applyNumberFormat="1" applyFont="1" applyFill="1" applyBorder="1" applyAlignment="1">
      <alignment vertical="center"/>
    </xf>
    <xf numFmtId="49" fontId="6" fillId="0" borderId="3" xfId="0" applyNumberFormat="1" applyFont="1" applyFill="1" applyBorder="1" applyAlignment="1">
      <alignment vertical="center"/>
    </xf>
    <xf numFmtId="49" fontId="5" fillId="0" borderId="3" xfId="0" applyNumberFormat="1" applyFont="1" applyFill="1" applyBorder="1">
      <alignment vertical="center"/>
    </xf>
    <xf numFmtId="49" fontId="5" fillId="0" borderId="5" xfId="0" applyNumberFormat="1" applyFont="1" applyFill="1" applyBorder="1">
      <alignment vertical="center"/>
    </xf>
    <xf numFmtId="0" fontId="2" fillId="0" borderId="24" xfId="0" applyFont="1" applyFill="1" applyBorder="1" applyAlignment="1">
      <alignment horizontal="centerContinuous" vertical="center"/>
    </xf>
    <xf numFmtId="0" fontId="2" fillId="0" borderId="24" xfId="0" applyFont="1" applyFill="1" applyBorder="1" applyAlignment="1">
      <alignment horizontal="centerContinuous" vertical="top"/>
    </xf>
    <xf numFmtId="0" fontId="2" fillId="0" borderId="26" xfId="0" applyFont="1" applyFill="1" applyBorder="1" applyAlignment="1">
      <alignment horizontal="center" vertical="top"/>
    </xf>
    <xf numFmtId="0" fontId="2" fillId="0" borderId="26" xfId="0" applyFont="1" applyBorder="1" applyAlignment="1">
      <alignment horizontal="center" vertical="top"/>
    </xf>
    <xf numFmtId="49" fontId="2" fillId="0" borderId="10" xfId="0" applyNumberFormat="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556"/>
  <sheetViews>
    <sheetView showGridLines="0" tabSelected="1" view="pageBreakPreview" zoomScaleNormal="100" zoomScaleSheetLayoutView="100" workbookViewId="0"/>
  </sheetViews>
  <sheetFormatPr defaultRowHeight="15" customHeight="1" x14ac:dyDescent="0.15"/>
  <cols>
    <col min="1" max="1" width="0.85546875" style="1" customWidth="1"/>
    <col min="2" max="2" width="8.42578125" style="1" customWidth="1"/>
    <col min="3" max="5" width="8" style="1" customWidth="1"/>
    <col min="6" max="11" width="8" style="21" customWidth="1"/>
    <col min="12" max="12" width="8" style="1" customWidth="1"/>
    <col min="13" max="13" width="8" style="15" customWidth="1"/>
    <col min="14" max="27" width="8" style="1" customWidth="1"/>
    <col min="28" max="16384" width="9.140625" style="1"/>
  </cols>
  <sheetData>
    <row r="1" spans="1:19" ht="15" customHeight="1" x14ac:dyDescent="0.15">
      <c r="A1" s="2" t="s">
        <v>5</v>
      </c>
      <c r="M1" s="1"/>
      <c r="P1" s="15"/>
      <c r="Q1" s="15"/>
      <c r="R1" s="15"/>
      <c r="S1" s="15"/>
    </row>
    <row r="2" spans="1:19" s="14" customFormat="1" ht="15" customHeight="1" x14ac:dyDescent="0.15">
      <c r="A2" s="112" t="s">
        <v>148</v>
      </c>
      <c r="F2" s="113"/>
      <c r="G2" s="113"/>
      <c r="H2" s="113"/>
      <c r="I2" s="113"/>
      <c r="J2" s="114"/>
      <c r="K2" s="113"/>
      <c r="L2" s="114"/>
      <c r="M2" s="115"/>
      <c r="N2" s="115"/>
      <c r="O2" s="115"/>
      <c r="P2" s="115"/>
      <c r="Q2" s="115"/>
      <c r="R2" s="116"/>
      <c r="S2" s="115"/>
    </row>
    <row r="3" spans="1:19" s="14" customFormat="1" ht="12" customHeight="1" x14ac:dyDescent="0.15">
      <c r="B3" s="117"/>
      <c r="C3" s="118"/>
      <c r="D3" s="118"/>
      <c r="E3" s="118"/>
      <c r="F3" s="118"/>
      <c r="G3" s="118"/>
      <c r="H3" s="118"/>
      <c r="I3" s="118"/>
      <c r="J3" s="118"/>
      <c r="K3" s="119"/>
      <c r="L3" s="120" t="s">
        <v>2</v>
      </c>
      <c r="M3" s="121"/>
      <c r="N3" s="121"/>
      <c r="O3" s="65"/>
      <c r="P3" s="121" t="s">
        <v>3</v>
      </c>
      <c r="Q3" s="121"/>
      <c r="R3" s="121"/>
      <c r="S3" s="122"/>
    </row>
    <row r="4" spans="1:19" s="14" customFormat="1" ht="22.5" customHeight="1" x14ac:dyDescent="0.15">
      <c r="B4" s="123"/>
      <c r="C4" s="124"/>
      <c r="D4" s="124"/>
      <c r="E4" s="124"/>
      <c r="F4" s="124"/>
      <c r="G4" s="124"/>
      <c r="H4" s="124"/>
      <c r="I4" s="124"/>
      <c r="J4" s="124"/>
      <c r="K4" s="125"/>
      <c r="L4" s="126" t="s">
        <v>4</v>
      </c>
      <c r="M4" s="126" t="s">
        <v>7</v>
      </c>
      <c r="N4" s="127" t="s">
        <v>108</v>
      </c>
      <c r="O4" s="82" t="s">
        <v>8</v>
      </c>
      <c r="P4" s="128" t="s">
        <v>4</v>
      </c>
      <c r="Q4" s="126" t="s">
        <v>7</v>
      </c>
      <c r="R4" s="127" t="s">
        <v>108</v>
      </c>
      <c r="S4" s="126" t="s">
        <v>8</v>
      </c>
    </row>
    <row r="5" spans="1:19" s="14" customFormat="1" ht="12" customHeight="1" x14ac:dyDescent="0.15">
      <c r="B5" s="129"/>
      <c r="C5" s="130"/>
      <c r="D5" s="130"/>
      <c r="E5" s="130"/>
      <c r="F5" s="130"/>
      <c r="G5" s="130"/>
      <c r="H5" s="130"/>
      <c r="I5" s="130"/>
      <c r="J5" s="130"/>
      <c r="K5" s="131"/>
      <c r="L5" s="132"/>
      <c r="M5" s="132"/>
      <c r="N5" s="132"/>
      <c r="O5" s="66"/>
      <c r="P5" s="133">
        <f>L8</f>
        <v>124</v>
      </c>
      <c r="Q5" s="134">
        <f>M8</f>
        <v>44</v>
      </c>
      <c r="R5" s="134">
        <f>N8</f>
        <v>19</v>
      </c>
      <c r="S5" s="134">
        <f>O8</f>
        <v>61</v>
      </c>
    </row>
    <row r="6" spans="1:19" s="14" customFormat="1" ht="15" customHeight="1" x14ac:dyDescent="0.15">
      <c r="B6" s="117" t="s">
        <v>149</v>
      </c>
      <c r="C6" s="118"/>
      <c r="D6" s="118"/>
      <c r="E6" s="118"/>
      <c r="F6" s="118"/>
      <c r="G6" s="118"/>
      <c r="H6" s="118"/>
      <c r="I6" s="118"/>
      <c r="J6" s="118"/>
      <c r="K6" s="119"/>
      <c r="L6" s="135">
        <f>L21-L14</f>
        <v>59</v>
      </c>
      <c r="M6" s="136">
        <f>M21-M14</f>
        <v>24</v>
      </c>
      <c r="N6" s="136">
        <f>N21-N14</f>
        <v>17</v>
      </c>
      <c r="O6" s="67">
        <f>O21-O14</f>
        <v>18</v>
      </c>
      <c r="P6" s="61">
        <f>L6/P$5*100</f>
        <v>47.580645161290327</v>
      </c>
      <c r="Q6" s="137">
        <f>M6/Q$5*100</f>
        <v>54.54545454545454</v>
      </c>
      <c r="R6" s="137">
        <f>N6/R$5*100</f>
        <v>89.473684210526315</v>
      </c>
      <c r="S6" s="137">
        <f>O6/S$5*100</f>
        <v>29.508196721311474</v>
      </c>
    </row>
    <row r="7" spans="1:19" s="14" customFormat="1" ht="15" customHeight="1" x14ac:dyDescent="0.15">
      <c r="B7" s="129" t="s">
        <v>150</v>
      </c>
      <c r="C7" s="130"/>
      <c r="D7" s="130"/>
      <c r="E7" s="130"/>
      <c r="F7" s="130"/>
      <c r="G7" s="130"/>
      <c r="H7" s="130"/>
      <c r="I7" s="130"/>
      <c r="J7" s="130"/>
      <c r="K7" s="131"/>
      <c r="L7" s="138">
        <f>L14</f>
        <v>65</v>
      </c>
      <c r="M7" s="139">
        <f>M14</f>
        <v>20</v>
      </c>
      <c r="N7" s="139">
        <f>N14</f>
        <v>2</v>
      </c>
      <c r="O7" s="140">
        <f>O14</f>
        <v>43</v>
      </c>
      <c r="P7" s="141">
        <f>L7/P$5*100</f>
        <v>52.419354838709673</v>
      </c>
      <c r="Q7" s="142">
        <f>M7/Q$5*100</f>
        <v>45.454545454545453</v>
      </c>
      <c r="R7" s="142">
        <f>N7/R$5*100</f>
        <v>10.526315789473683</v>
      </c>
      <c r="S7" s="142">
        <f>O7/S$5*100</f>
        <v>70.491803278688522</v>
      </c>
    </row>
    <row r="8" spans="1:19" s="14" customFormat="1" ht="15" customHeight="1" x14ac:dyDescent="0.15">
      <c r="B8" s="143" t="s">
        <v>1</v>
      </c>
      <c r="C8" s="121"/>
      <c r="D8" s="121"/>
      <c r="E8" s="121"/>
      <c r="F8" s="121"/>
      <c r="G8" s="121"/>
      <c r="H8" s="121"/>
      <c r="I8" s="121"/>
      <c r="J8" s="121"/>
      <c r="K8" s="122"/>
      <c r="L8" s="144">
        <f>SUM(L6:L7)</f>
        <v>124</v>
      </c>
      <c r="M8" s="144">
        <f>SUM(M6:M7)</f>
        <v>44</v>
      </c>
      <c r="N8" s="144">
        <f>SUM(N6:N7)</f>
        <v>19</v>
      </c>
      <c r="O8" s="145">
        <f>SUM(O6:O7)</f>
        <v>61</v>
      </c>
      <c r="P8" s="146">
        <f>SUM(P6:P7)</f>
        <v>100</v>
      </c>
      <c r="Q8" s="147">
        <f>SUM(Q6:Q7)</f>
        <v>100</v>
      </c>
      <c r="R8" s="147">
        <f>SUM(R6:R7)</f>
        <v>100</v>
      </c>
      <c r="S8" s="147">
        <f>SUM(S6:S7)</f>
        <v>100</v>
      </c>
    </row>
    <row r="9" spans="1:19" s="14" customFormat="1" ht="15" customHeight="1" x14ac:dyDescent="0.15">
      <c r="F9" s="113"/>
      <c r="G9" s="113"/>
      <c r="H9" s="113"/>
      <c r="I9" s="113"/>
      <c r="J9" s="113"/>
      <c r="K9" s="113"/>
      <c r="L9" s="148"/>
      <c r="M9" s="148"/>
      <c r="N9" s="148"/>
      <c r="O9" s="148"/>
      <c r="P9" s="148"/>
      <c r="Q9" s="148"/>
      <c r="R9" s="148"/>
      <c r="S9" s="149"/>
    </row>
    <row r="10" spans="1:19" ht="15" customHeight="1" x14ac:dyDescent="0.15">
      <c r="A10" s="1" t="s">
        <v>17</v>
      </c>
      <c r="M10" s="1"/>
      <c r="P10" s="15"/>
      <c r="Q10" s="15"/>
      <c r="R10" s="15"/>
      <c r="S10" s="15"/>
    </row>
    <row r="11" spans="1:19" ht="12" customHeight="1" x14ac:dyDescent="0.15">
      <c r="B11" s="3"/>
      <c r="C11" s="22"/>
      <c r="D11" s="22"/>
      <c r="E11" s="22"/>
      <c r="F11" s="22"/>
      <c r="G11" s="22"/>
      <c r="H11" s="22"/>
      <c r="I11" s="22"/>
      <c r="J11" s="22"/>
      <c r="K11" s="4"/>
      <c r="L11" s="57" t="s">
        <v>9</v>
      </c>
      <c r="M11" s="25"/>
      <c r="N11" s="25"/>
      <c r="O11" s="65"/>
      <c r="P11" s="25" t="s">
        <v>10</v>
      </c>
      <c r="Q11" s="25"/>
      <c r="R11" s="25"/>
      <c r="S11" s="26"/>
    </row>
    <row r="12" spans="1:19" ht="22.5" x14ac:dyDescent="0.15">
      <c r="B12" s="5"/>
      <c r="C12" s="21"/>
      <c r="D12" s="21"/>
      <c r="E12" s="21"/>
      <c r="K12" s="6"/>
      <c r="L12" s="81" t="s">
        <v>6</v>
      </c>
      <c r="M12" s="81" t="s">
        <v>7</v>
      </c>
      <c r="N12" s="92" t="s">
        <v>108</v>
      </c>
      <c r="O12" s="82" t="s">
        <v>8</v>
      </c>
      <c r="P12" s="83" t="s">
        <v>6</v>
      </c>
      <c r="Q12" s="81" t="s">
        <v>7</v>
      </c>
      <c r="R12" s="92" t="s">
        <v>108</v>
      </c>
      <c r="S12" s="81" t="s">
        <v>8</v>
      </c>
    </row>
    <row r="13" spans="1:19" ht="12" customHeight="1" x14ac:dyDescent="0.15">
      <c r="B13" s="7"/>
      <c r="C13" s="23"/>
      <c r="D13" s="23"/>
      <c r="E13" s="23"/>
      <c r="F13" s="23"/>
      <c r="G13" s="23"/>
      <c r="H13" s="23"/>
      <c r="I13" s="23"/>
      <c r="J13" s="23"/>
      <c r="K13" s="8"/>
      <c r="L13" s="9"/>
      <c r="M13" s="9"/>
      <c r="N13" s="9"/>
      <c r="O13" s="66"/>
      <c r="P13" s="60">
        <f>L$21</f>
        <v>124</v>
      </c>
      <c r="Q13" s="16">
        <f t="shared" ref="Q13:S13" si="0">M$21</f>
        <v>44</v>
      </c>
      <c r="R13" s="16">
        <f t="shared" si="0"/>
        <v>19</v>
      </c>
      <c r="S13" s="16">
        <f t="shared" si="0"/>
        <v>61</v>
      </c>
    </row>
    <row r="14" spans="1:19" ht="15" customHeight="1" x14ac:dyDescent="0.15">
      <c r="B14" s="34" t="s">
        <v>14</v>
      </c>
      <c r="C14" s="21"/>
      <c r="D14" s="21"/>
      <c r="E14" s="21"/>
      <c r="L14" s="10">
        <v>65</v>
      </c>
      <c r="M14" s="10">
        <v>20</v>
      </c>
      <c r="N14" s="10">
        <v>2</v>
      </c>
      <c r="O14" s="67">
        <v>43</v>
      </c>
      <c r="P14" s="61">
        <f t="shared" ref="P14:P20" si="1">L14/P$13*100</f>
        <v>52.419354838709673</v>
      </c>
      <c r="Q14" s="17">
        <f t="shared" ref="Q14:S20" si="2">M14/Q$13*100</f>
        <v>45.454545454545453</v>
      </c>
      <c r="R14" s="17">
        <f t="shared" si="2"/>
        <v>10.526315789473683</v>
      </c>
      <c r="S14" s="17">
        <f t="shared" si="2"/>
        <v>70.491803278688522</v>
      </c>
    </row>
    <row r="15" spans="1:19" ht="15" customHeight="1" x14ac:dyDescent="0.15">
      <c r="B15" s="34" t="s">
        <v>95</v>
      </c>
      <c r="C15" s="21"/>
      <c r="D15" s="21"/>
      <c r="E15" s="21"/>
      <c r="L15" s="11">
        <v>21</v>
      </c>
      <c r="M15" s="11">
        <v>6</v>
      </c>
      <c r="N15" s="11">
        <v>7</v>
      </c>
      <c r="O15" s="68">
        <v>8</v>
      </c>
      <c r="P15" s="62">
        <f t="shared" si="1"/>
        <v>16.93548387096774</v>
      </c>
      <c r="Q15" s="18">
        <f t="shared" si="2"/>
        <v>13.636363636363635</v>
      </c>
      <c r="R15" s="18">
        <f t="shared" si="2"/>
        <v>36.84210526315789</v>
      </c>
      <c r="S15" s="18">
        <f t="shared" si="2"/>
        <v>13.114754098360656</v>
      </c>
    </row>
    <row r="16" spans="1:19" ht="15" customHeight="1" x14ac:dyDescent="0.15">
      <c r="B16" s="34" t="s">
        <v>96</v>
      </c>
      <c r="C16" s="21"/>
      <c r="D16" s="21"/>
      <c r="E16" s="21"/>
      <c r="L16" s="11">
        <v>11</v>
      </c>
      <c r="M16" s="11">
        <v>6</v>
      </c>
      <c r="N16" s="11">
        <v>0</v>
      </c>
      <c r="O16" s="68">
        <v>5</v>
      </c>
      <c r="P16" s="62">
        <f t="shared" si="1"/>
        <v>8.870967741935484</v>
      </c>
      <c r="Q16" s="18">
        <f t="shared" si="2"/>
        <v>13.636363636363635</v>
      </c>
      <c r="R16" s="18">
        <f t="shared" si="2"/>
        <v>0</v>
      </c>
      <c r="S16" s="18">
        <f t="shared" si="2"/>
        <v>8.1967213114754092</v>
      </c>
    </row>
    <row r="17" spans="1:19" ht="15" customHeight="1" x14ac:dyDescent="0.15">
      <c r="B17" s="34" t="s">
        <v>97</v>
      </c>
      <c r="C17" s="21"/>
      <c r="D17" s="21"/>
      <c r="E17" s="21"/>
      <c r="L17" s="11">
        <v>5</v>
      </c>
      <c r="M17" s="11">
        <v>3</v>
      </c>
      <c r="N17" s="11">
        <v>0</v>
      </c>
      <c r="O17" s="68">
        <v>2</v>
      </c>
      <c r="P17" s="62">
        <f t="shared" si="1"/>
        <v>4.032258064516129</v>
      </c>
      <c r="Q17" s="18">
        <f t="shared" ref="Q17" si="3">M17/Q$13*100</f>
        <v>6.8181818181818175</v>
      </c>
      <c r="R17" s="18">
        <f t="shared" ref="R17" si="4">N17/R$13*100</f>
        <v>0</v>
      </c>
      <c r="S17" s="18">
        <f t="shared" ref="S17" si="5">O17/S$13*100</f>
        <v>3.278688524590164</v>
      </c>
    </row>
    <row r="18" spans="1:19" ht="15" customHeight="1" x14ac:dyDescent="0.15">
      <c r="B18" s="34" t="s">
        <v>98</v>
      </c>
      <c r="C18" s="21"/>
      <c r="D18" s="21"/>
      <c r="E18" s="21"/>
      <c r="L18" s="11">
        <v>10</v>
      </c>
      <c r="M18" s="11">
        <v>3</v>
      </c>
      <c r="N18" s="11">
        <v>4</v>
      </c>
      <c r="O18" s="68">
        <v>3</v>
      </c>
      <c r="P18" s="62">
        <f t="shared" si="1"/>
        <v>8.064516129032258</v>
      </c>
      <c r="Q18" s="18">
        <f t="shared" si="2"/>
        <v>6.8181818181818175</v>
      </c>
      <c r="R18" s="18">
        <f t="shared" si="2"/>
        <v>21.052631578947366</v>
      </c>
      <c r="S18" s="18">
        <f t="shared" si="2"/>
        <v>4.918032786885246</v>
      </c>
    </row>
    <row r="19" spans="1:19" ht="15" customHeight="1" x14ac:dyDescent="0.15">
      <c r="B19" s="34" t="s">
        <v>99</v>
      </c>
      <c r="C19" s="21"/>
      <c r="D19" s="21"/>
      <c r="E19" s="21"/>
      <c r="L19" s="11">
        <v>5</v>
      </c>
      <c r="M19" s="11">
        <v>2</v>
      </c>
      <c r="N19" s="11">
        <v>3</v>
      </c>
      <c r="O19" s="68">
        <v>0</v>
      </c>
      <c r="P19" s="62">
        <f t="shared" si="1"/>
        <v>4.032258064516129</v>
      </c>
      <c r="Q19" s="18">
        <f t="shared" si="2"/>
        <v>4.5454545454545459</v>
      </c>
      <c r="R19" s="18">
        <f t="shared" si="2"/>
        <v>15.789473684210526</v>
      </c>
      <c r="S19" s="18">
        <f t="shared" si="2"/>
        <v>0</v>
      </c>
    </row>
    <row r="20" spans="1:19" ht="15" customHeight="1" x14ac:dyDescent="0.15">
      <c r="B20" s="47" t="s">
        <v>100</v>
      </c>
      <c r="C20" s="23"/>
      <c r="D20" s="23"/>
      <c r="E20" s="23"/>
      <c r="F20" s="23"/>
      <c r="G20" s="23"/>
      <c r="H20" s="23"/>
      <c r="I20" s="23"/>
      <c r="J20" s="23"/>
      <c r="K20" s="23"/>
      <c r="L20" s="12">
        <v>7</v>
      </c>
      <c r="M20" s="12">
        <v>4</v>
      </c>
      <c r="N20" s="12">
        <v>3</v>
      </c>
      <c r="O20" s="69">
        <v>0</v>
      </c>
      <c r="P20" s="63">
        <f t="shared" si="1"/>
        <v>5.6451612903225801</v>
      </c>
      <c r="Q20" s="19">
        <f t="shared" si="2"/>
        <v>9.0909090909090917</v>
      </c>
      <c r="R20" s="19">
        <f t="shared" si="2"/>
        <v>15.789473684210526</v>
      </c>
      <c r="S20" s="19">
        <f t="shared" si="2"/>
        <v>0</v>
      </c>
    </row>
    <row r="21" spans="1:19" ht="15" customHeight="1" x14ac:dyDescent="0.15">
      <c r="B21" s="48" t="s">
        <v>1</v>
      </c>
      <c r="C21" s="25"/>
      <c r="D21" s="25"/>
      <c r="E21" s="25"/>
      <c r="F21" s="25"/>
      <c r="G21" s="25"/>
      <c r="H21" s="25"/>
      <c r="I21" s="25"/>
      <c r="J21" s="25"/>
      <c r="K21" s="26"/>
      <c r="L21" s="13">
        <f>SUM(L14:L20)</f>
        <v>124</v>
      </c>
      <c r="M21" s="13">
        <f>SUM(M14:M20)</f>
        <v>44</v>
      </c>
      <c r="N21" s="13">
        <f>SUM(N14:N20)</f>
        <v>19</v>
      </c>
      <c r="O21" s="70">
        <f>SUM(O14:O20)</f>
        <v>61</v>
      </c>
      <c r="P21" s="64">
        <f>IF(SUM(P14:P20)&gt;100,"－",SUM(P14:P20))</f>
        <v>99.999999999999986</v>
      </c>
      <c r="Q21" s="20">
        <f>IF(SUM(Q14:Q20)&gt;100,"－",SUM(Q14:Q20))</f>
        <v>99.999999999999986</v>
      </c>
      <c r="R21" s="20">
        <f>IF(SUM(R14:R20)&gt;100,"－",SUM(R14:R20))</f>
        <v>99.999999999999986</v>
      </c>
      <c r="S21" s="20">
        <f>IF(SUM(S14:S20)&gt;100,"－",SUM(S14:S20))</f>
        <v>100</v>
      </c>
    </row>
    <row r="22" spans="1:19" ht="15" customHeight="1" x14ac:dyDescent="0.15">
      <c r="B22" s="48" t="s">
        <v>12</v>
      </c>
      <c r="C22" s="25"/>
      <c r="D22" s="25"/>
      <c r="E22" s="25"/>
      <c r="F22" s="25"/>
      <c r="G22" s="25"/>
      <c r="H22" s="25"/>
      <c r="I22" s="25"/>
      <c r="J22" s="25"/>
      <c r="K22" s="26"/>
      <c r="L22" s="59">
        <v>5.0483870967741939</v>
      </c>
      <c r="M22" s="59">
        <v>8.0909090909090917</v>
      </c>
      <c r="N22" s="59">
        <v>12</v>
      </c>
      <c r="O22" s="59">
        <v>0.68852459016393441</v>
      </c>
      <c r="P22" s="58"/>
      <c r="Q22" s="58"/>
      <c r="R22" s="58"/>
      <c r="S22" s="58"/>
    </row>
    <row r="23" spans="1:19" ht="15" customHeight="1" x14ac:dyDescent="0.15">
      <c r="B23" s="48" t="s">
        <v>91</v>
      </c>
      <c r="C23" s="25"/>
      <c r="D23" s="25"/>
      <c r="E23" s="25"/>
      <c r="F23" s="25"/>
      <c r="G23" s="25"/>
      <c r="H23" s="25"/>
      <c r="I23" s="25"/>
      <c r="J23" s="25"/>
      <c r="K23" s="26"/>
      <c r="L23" s="59">
        <v>10.610169491525424</v>
      </c>
      <c r="M23" s="59">
        <v>14.833333333333334</v>
      </c>
      <c r="N23" s="59">
        <v>13.411764705882353</v>
      </c>
      <c r="O23" s="59">
        <v>2.3333333333333335</v>
      </c>
      <c r="P23" s="58"/>
      <c r="Q23" s="58"/>
      <c r="R23" s="58"/>
      <c r="S23" s="58"/>
    </row>
    <row r="24" spans="1:19" ht="15" customHeight="1" x14ac:dyDescent="0.15">
      <c r="B24" s="48" t="s">
        <v>92</v>
      </c>
      <c r="C24" s="25"/>
      <c r="D24" s="25"/>
      <c r="E24" s="25"/>
      <c r="F24" s="25"/>
      <c r="G24" s="25"/>
      <c r="H24" s="25"/>
      <c r="I24" s="25"/>
      <c r="J24" s="25"/>
      <c r="K24" s="26"/>
      <c r="L24" s="59">
        <v>0</v>
      </c>
      <c r="M24" s="59">
        <v>1</v>
      </c>
      <c r="N24" s="59">
        <v>4</v>
      </c>
      <c r="O24" s="59">
        <v>0</v>
      </c>
      <c r="P24" s="58"/>
      <c r="Q24" s="58"/>
      <c r="R24" s="58"/>
      <c r="S24" s="58"/>
    </row>
    <row r="25" spans="1:19" ht="15" customHeight="1" x14ac:dyDescent="0.15">
      <c r="B25" s="48" t="s">
        <v>93</v>
      </c>
      <c r="C25" s="25"/>
      <c r="D25" s="25"/>
      <c r="E25" s="25"/>
      <c r="F25" s="25"/>
      <c r="G25" s="25"/>
      <c r="H25" s="25"/>
      <c r="I25" s="25"/>
      <c r="J25" s="25"/>
      <c r="K25" s="26"/>
      <c r="L25" s="59">
        <v>2</v>
      </c>
      <c r="M25" s="59">
        <v>2.5</v>
      </c>
      <c r="N25" s="59">
        <v>5</v>
      </c>
      <c r="O25" s="59">
        <v>2</v>
      </c>
      <c r="P25" s="58"/>
      <c r="Q25" s="58"/>
      <c r="R25" s="58"/>
      <c r="S25" s="58"/>
    </row>
    <row r="26" spans="1:19" ht="15" customHeight="1" x14ac:dyDescent="0.15">
      <c r="B26" s="48" t="s">
        <v>94</v>
      </c>
      <c r="C26" s="25"/>
      <c r="D26" s="25"/>
      <c r="E26" s="25"/>
      <c r="F26" s="25"/>
      <c r="G26" s="25"/>
      <c r="H26" s="25"/>
      <c r="I26" s="25"/>
      <c r="J26" s="25"/>
      <c r="K26" s="26"/>
      <c r="L26" s="13">
        <v>142</v>
      </c>
      <c r="M26" s="13">
        <v>142</v>
      </c>
      <c r="N26" s="13">
        <v>49</v>
      </c>
      <c r="O26" s="13">
        <v>9</v>
      </c>
      <c r="P26" s="58"/>
      <c r="Q26" s="58"/>
      <c r="R26" s="58"/>
      <c r="S26" s="58"/>
    </row>
    <row r="27" spans="1:19" ht="15" customHeight="1" x14ac:dyDescent="0.15">
      <c r="B27" s="49"/>
      <c r="M27" s="1"/>
      <c r="P27" s="15"/>
      <c r="Q27" s="15"/>
      <c r="R27" s="15"/>
      <c r="S27" s="15"/>
    </row>
    <row r="28" spans="1:19" ht="15" customHeight="1" x14ac:dyDescent="0.15">
      <c r="A28" s="1" t="s">
        <v>151</v>
      </c>
      <c r="M28" s="1"/>
      <c r="P28" s="15"/>
      <c r="Q28" s="15"/>
      <c r="R28" s="15"/>
      <c r="S28" s="15"/>
    </row>
    <row r="29" spans="1:19" ht="12" customHeight="1" x14ac:dyDescent="0.15">
      <c r="B29" s="3"/>
      <c r="C29" s="22"/>
      <c r="D29" s="22"/>
      <c r="E29" s="22"/>
      <c r="F29" s="22"/>
      <c r="G29" s="22"/>
      <c r="H29" s="22"/>
      <c r="I29" s="22"/>
      <c r="J29" s="22"/>
      <c r="K29" s="4"/>
      <c r="L29" s="57" t="s">
        <v>2</v>
      </c>
      <c r="M29" s="25"/>
      <c r="N29" s="25"/>
      <c r="O29" s="65"/>
      <c r="P29" s="25" t="s">
        <v>3</v>
      </c>
      <c r="Q29" s="25"/>
      <c r="R29" s="25"/>
      <c r="S29" s="26"/>
    </row>
    <row r="30" spans="1:19" ht="22.5" x14ac:dyDescent="0.15">
      <c r="B30" s="5"/>
      <c r="C30" s="21"/>
      <c r="D30" s="21"/>
      <c r="E30" s="21"/>
      <c r="K30" s="6"/>
      <c r="L30" s="81" t="s">
        <v>4</v>
      </c>
      <c r="M30" s="81" t="s">
        <v>7</v>
      </c>
      <c r="N30" s="92" t="s">
        <v>108</v>
      </c>
      <c r="O30" s="82" t="s">
        <v>8</v>
      </c>
      <c r="P30" s="83" t="s">
        <v>4</v>
      </c>
      <c r="Q30" s="81" t="s">
        <v>7</v>
      </c>
      <c r="R30" s="92" t="s">
        <v>108</v>
      </c>
      <c r="S30" s="81" t="s">
        <v>8</v>
      </c>
    </row>
    <row r="31" spans="1:19" ht="12" customHeight="1" x14ac:dyDescent="0.15">
      <c r="B31" s="7"/>
      <c r="C31" s="23"/>
      <c r="D31" s="23"/>
      <c r="E31" s="23"/>
      <c r="F31" s="23"/>
      <c r="G31" s="23"/>
      <c r="H31" s="23"/>
      <c r="I31" s="23"/>
      <c r="J31" s="23"/>
      <c r="K31" s="8"/>
      <c r="L31" s="9"/>
      <c r="M31" s="9"/>
      <c r="N31" s="9"/>
      <c r="O31" s="66"/>
      <c r="P31" s="60">
        <f>L6</f>
        <v>59</v>
      </c>
      <c r="Q31" s="16">
        <f>M6</f>
        <v>24</v>
      </c>
      <c r="R31" s="16">
        <f>N6</f>
        <v>17</v>
      </c>
      <c r="S31" s="16">
        <f>O6</f>
        <v>18</v>
      </c>
    </row>
    <row r="32" spans="1:19" ht="15" customHeight="1" x14ac:dyDescent="0.15">
      <c r="B32" s="34" t="s">
        <v>95</v>
      </c>
      <c r="C32" s="21"/>
      <c r="D32" s="21"/>
      <c r="E32" s="21"/>
      <c r="L32" s="11">
        <v>21</v>
      </c>
      <c r="M32" s="11">
        <v>6</v>
      </c>
      <c r="N32" s="11">
        <v>7</v>
      </c>
      <c r="O32" s="68">
        <v>8</v>
      </c>
      <c r="P32" s="62">
        <f>L32/P$31*100</f>
        <v>35.593220338983052</v>
      </c>
      <c r="Q32" s="18">
        <f t="shared" ref="Q32:Q37" si="6">M32/Q$31*100</f>
        <v>25</v>
      </c>
      <c r="R32" s="18">
        <f t="shared" ref="R32:R37" si="7">N32/R$31*100</f>
        <v>41.17647058823529</v>
      </c>
      <c r="S32" s="18">
        <f t="shared" ref="S32:S37" si="8">O32/S$31*100</f>
        <v>44.444444444444443</v>
      </c>
    </row>
    <row r="33" spans="1:27" ht="15" customHeight="1" x14ac:dyDescent="0.15">
      <c r="B33" s="34" t="s">
        <v>96</v>
      </c>
      <c r="C33" s="21"/>
      <c r="D33" s="21"/>
      <c r="E33" s="21"/>
      <c r="L33" s="11">
        <v>11</v>
      </c>
      <c r="M33" s="11">
        <v>6</v>
      </c>
      <c r="N33" s="11">
        <v>0</v>
      </c>
      <c r="O33" s="68">
        <v>5</v>
      </c>
      <c r="P33" s="62">
        <f t="shared" ref="P33:P37" si="9">L33/P$31*100</f>
        <v>18.64406779661017</v>
      </c>
      <c r="Q33" s="18">
        <f t="shared" si="6"/>
        <v>25</v>
      </c>
      <c r="R33" s="18">
        <f t="shared" si="7"/>
        <v>0</v>
      </c>
      <c r="S33" s="18">
        <f t="shared" si="8"/>
        <v>27.777777777777779</v>
      </c>
    </row>
    <row r="34" spans="1:27" ht="15" customHeight="1" x14ac:dyDescent="0.15">
      <c r="B34" s="34" t="s">
        <v>97</v>
      </c>
      <c r="C34" s="21"/>
      <c r="D34" s="21"/>
      <c r="E34" s="21"/>
      <c r="L34" s="11">
        <v>5</v>
      </c>
      <c r="M34" s="11">
        <v>3</v>
      </c>
      <c r="N34" s="11">
        <v>0</v>
      </c>
      <c r="O34" s="68">
        <v>2</v>
      </c>
      <c r="P34" s="62">
        <f t="shared" si="9"/>
        <v>8.4745762711864394</v>
      </c>
      <c r="Q34" s="18">
        <f t="shared" si="6"/>
        <v>12.5</v>
      </c>
      <c r="R34" s="18">
        <f t="shared" si="7"/>
        <v>0</v>
      </c>
      <c r="S34" s="18">
        <f t="shared" si="8"/>
        <v>11.111111111111111</v>
      </c>
    </row>
    <row r="35" spans="1:27" ht="15" customHeight="1" x14ac:dyDescent="0.15">
      <c r="B35" s="34" t="s">
        <v>98</v>
      </c>
      <c r="C35" s="21"/>
      <c r="D35" s="21"/>
      <c r="E35" s="21"/>
      <c r="L35" s="11">
        <v>10</v>
      </c>
      <c r="M35" s="11">
        <v>3</v>
      </c>
      <c r="N35" s="11">
        <v>4</v>
      </c>
      <c r="O35" s="68">
        <v>3</v>
      </c>
      <c r="P35" s="62">
        <f t="shared" si="9"/>
        <v>16.949152542372879</v>
      </c>
      <c r="Q35" s="18">
        <f t="shared" si="6"/>
        <v>12.5</v>
      </c>
      <c r="R35" s="18">
        <f t="shared" si="7"/>
        <v>23.52941176470588</v>
      </c>
      <c r="S35" s="18">
        <f t="shared" si="8"/>
        <v>16.666666666666664</v>
      </c>
    </row>
    <row r="36" spans="1:27" ht="15" customHeight="1" x14ac:dyDescent="0.15">
      <c r="B36" s="34" t="s">
        <v>99</v>
      </c>
      <c r="C36" s="21"/>
      <c r="D36" s="21"/>
      <c r="E36" s="21"/>
      <c r="L36" s="11">
        <v>5</v>
      </c>
      <c r="M36" s="11">
        <v>2</v>
      </c>
      <c r="N36" s="11">
        <v>3</v>
      </c>
      <c r="O36" s="68">
        <v>0</v>
      </c>
      <c r="P36" s="62">
        <f t="shared" si="9"/>
        <v>8.4745762711864394</v>
      </c>
      <c r="Q36" s="18">
        <f t="shared" si="6"/>
        <v>8.3333333333333321</v>
      </c>
      <c r="R36" s="18">
        <f t="shared" si="7"/>
        <v>17.647058823529413</v>
      </c>
      <c r="S36" s="18">
        <f t="shared" si="8"/>
        <v>0</v>
      </c>
    </row>
    <row r="37" spans="1:27" ht="15" customHeight="1" x14ac:dyDescent="0.15">
      <c r="B37" s="47" t="s">
        <v>100</v>
      </c>
      <c r="C37" s="23"/>
      <c r="D37" s="23"/>
      <c r="E37" s="23"/>
      <c r="F37" s="23"/>
      <c r="G37" s="23"/>
      <c r="H37" s="23"/>
      <c r="I37" s="23"/>
      <c r="J37" s="23"/>
      <c r="K37" s="23"/>
      <c r="L37" s="12">
        <v>7</v>
      </c>
      <c r="M37" s="12">
        <v>4</v>
      </c>
      <c r="N37" s="12">
        <v>3</v>
      </c>
      <c r="O37" s="69">
        <v>0</v>
      </c>
      <c r="P37" s="63">
        <f t="shared" si="9"/>
        <v>11.864406779661017</v>
      </c>
      <c r="Q37" s="19">
        <f t="shared" si="6"/>
        <v>16.666666666666664</v>
      </c>
      <c r="R37" s="19">
        <f t="shared" si="7"/>
        <v>17.647058823529413</v>
      </c>
      <c r="S37" s="19">
        <f t="shared" si="8"/>
        <v>0</v>
      </c>
    </row>
    <row r="38" spans="1:27" ht="15" customHeight="1" x14ac:dyDescent="0.15">
      <c r="B38" s="48" t="s">
        <v>1</v>
      </c>
      <c r="C38" s="25"/>
      <c r="D38" s="25"/>
      <c r="E38" s="25"/>
      <c r="F38" s="25"/>
      <c r="G38" s="25"/>
      <c r="H38" s="25"/>
      <c r="I38" s="25"/>
      <c r="J38" s="25"/>
      <c r="K38" s="26"/>
      <c r="L38" s="13">
        <f>SUM(L32:L37)</f>
        <v>59</v>
      </c>
      <c r="M38" s="13">
        <f>SUM(M32:M37)</f>
        <v>24</v>
      </c>
      <c r="N38" s="13">
        <f>SUM(N32:N37)</f>
        <v>17</v>
      </c>
      <c r="O38" s="70">
        <f>SUM(O32:O37)</f>
        <v>18</v>
      </c>
      <c r="P38" s="64">
        <f>IF(SUM(P32:P37)&gt;100,"－",SUM(P32:P37))</f>
        <v>99.999999999999972</v>
      </c>
      <c r="Q38" s="20">
        <f>IF(SUM(Q32:Q37)&gt;100,"－",SUM(Q32:Q37))</f>
        <v>100</v>
      </c>
      <c r="R38" s="20">
        <f>IF(SUM(R32:R37)&gt;100,"－",SUM(R32:R37))</f>
        <v>100</v>
      </c>
      <c r="S38" s="20">
        <f>IF(SUM(S32:S37)&gt;100,"－",SUM(S32:S37))</f>
        <v>100</v>
      </c>
    </row>
    <row r="39" spans="1:27" ht="15" customHeight="1" x14ac:dyDescent="0.15">
      <c r="B39" s="48" t="s">
        <v>12</v>
      </c>
      <c r="C39" s="25"/>
      <c r="D39" s="25"/>
      <c r="E39" s="25"/>
      <c r="F39" s="25"/>
      <c r="G39" s="25"/>
      <c r="H39" s="25"/>
      <c r="I39" s="25"/>
      <c r="J39" s="25"/>
      <c r="K39" s="26"/>
      <c r="L39" s="59">
        <v>10.610169491525424</v>
      </c>
      <c r="M39" s="59">
        <v>14.833333333333334</v>
      </c>
      <c r="N39" s="59">
        <v>13.411764705882353</v>
      </c>
      <c r="O39" s="59">
        <v>2.3333333333333335</v>
      </c>
      <c r="P39" s="58"/>
      <c r="Q39" s="58"/>
      <c r="R39" s="58"/>
      <c r="S39" s="58"/>
    </row>
    <row r="40" spans="1:27" ht="15" customHeight="1" x14ac:dyDescent="0.15">
      <c r="B40" s="48" t="s">
        <v>92</v>
      </c>
      <c r="C40" s="25"/>
      <c r="D40" s="25"/>
      <c r="E40" s="25"/>
      <c r="F40" s="25"/>
      <c r="G40" s="25"/>
      <c r="H40" s="25"/>
      <c r="I40" s="25"/>
      <c r="J40" s="25"/>
      <c r="K40" s="26"/>
      <c r="L40" s="59">
        <v>2</v>
      </c>
      <c r="M40" s="59">
        <v>2.5</v>
      </c>
      <c r="N40" s="59">
        <v>5</v>
      </c>
      <c r="O40" s="59">
        <v>2</v>
      </c>
      <c r="P40" s="58"/>
      <c r="Q40" s="58"/>
      <c r="R40" s="58"/>
      <c r="S40" s="58"/>
    </row>
    <row r="41" spans="1:27" ht="15" customHeight="1" x14ac:dyDescent="0.15">
      <c r="B41" s="48" t="s">
        <v>13</v>
      </c>
      <c r="C41" s="25"/>
      <c r="D41" s="25"/>
      <c r="E41" s="25"/>
      <c r="F41" s="25"/>
      <c r="G41" s="25"/>
      <c r="H41" s="25"/>
      <c r="I41" s="25"/>
      <c r="J41" s="25"/>
      <c r="K41" s="26"/>
      <c r="L41" s="13">
        <v>142</v>
      </c>
      <c r="M41" s="13">
        <v>142</v>
      </c>
      <c r="N41" s="13">
        <v>49</v>
      </c>
      <c r="O41" s="13">
        <v>9</v>
      </c>
      <c r="P41" s="58"/>
      <c r="Q41" s="58"/>
      <c r="R41" s="58"/>
      <c r="S41" s="58"/>
    </row>
    <row r="42" spans="1:27" ht="15" customHeight="1" x14ac:dyDescent="0.15">
      <c r="B42" s="49"/>
      <c r="M42" s="1"/>
      <c r="P42" s="15"/>
      <c r="Q42" s="15"/>
      <c r="R42" s="15"/>
      <c r="S42" s="15"/>
    </row>
    <row r="43" spans="1:27" ht="15" customHeight="1" x14ac:dyDescent="0.15">
      <c r="A43" s="1" t="s">
        <v>18</v>
      </c>
      <c r="B43" s="49"/>
      <c r="M43" s="1"/>
      <c r="P43" s="15"/>
      <c r="Q43" s="15"/>
      <c r="R43" s="15"/>
      <c r="S43" s="15"/>
    </row>
    <row r="44" spans="1:27" ht="12" customHeight="1" x14ac:dyDescent="0.15">
      <c r="B44" s="50"/>
      <c r="C44" s="22"/>
      <c r="D44" s="22"/>
      <c r="E44" s="22"/>
      <c r="F44" s="22"/>
      <c r="G44" s="22"/>
      <c r="H44" s="22"/>
      <c r="I44" s="22"/>
      <c r="J44" s="22"/>
      <c r="K44" s="4"/>
      <c r="L44" s="57" t="s">
        <v>2</v>
      </c>
      <c r="M44" s="25"/>
      <c r="N44" s="25"/>
      <c r="O44" s="25"/>
      <c r="P44" s="25"/>
      <c r="Q44" s="25"/>
      <c r="R44" s="25"/>
      <c r="S44" s="65"/>
      <c r="T44" s="25" t="s">
        <v>3</v>
      </c>
      <c r="U44" s="25"/>
      <c r="V44" s="25"/>
      <c r="W44" s="25"/>
      <c r="X44" s="25"/>
      <c r="Y44" s="25"/>
      <c r="Z44" s="25"/>
      <c r="AA44" s="26"/>
    </row>
    <row r="45" spans="1:27" ht="12" customHeight="1" x14ac:dyDescent="0.15">
      <c r="B45" s="34"/>
      <c r="C45" s="21"/>
      <c r="D45" s="21"/>
      <c r="E45" s="21"/>
      <c r="K45" s="6"/>
      <c r="L45" s="109" t="s">
        <v>143</v>
      </c>
      <c r="M45" s="95"/>
      <c r="N45" s="95"/>
      <c r="O45" s="26"/>
      <c r="P45" s="25" t="s">
        <v>144</v>
      </c>
      <c r="Q45" s="25"/>
      <c r="R45" s="95"/>
      <c r="S45" s="65"/>
      <c r="T45" s="109" t="s">
        <v>143</v>
      </c>
      <c r="U45" s="95"/>
      <c r="V45" s="95"/>
      <c r="W45" s="26"/>
      <c r="X45" s="25" t="s">
        <v>144</v>
      </c>
      <c r="Y45" s="25"/>
      <c r="Z45" s="95"/>
      <c r="AA45" s="88"/>
    </row>
    <row r="46" spans="1:27" ht="22.5" x14ac:dyDescent="0.15">
      <c r="B46" s="5"/>
      <c r="C46" s="21"/>
      <c r="D46" s="21"/>
      <c r="E46" s="21"/>
      <c r="K46" s="6"/>
      <c r="L46" s="102" t="s">
        <v>4</v>
      </c>
      <c r="M46" s="81" t="s">
        <v>7</v>
      </c>
      <c r="N46" s="92" t="s">
        <v>108</v>
      </c>
      <c r="O46" s="96" t="s">
        <v>8</v>
      </c>
      <c r="P46" s="96" t="s">
        <v>4</v>
      </c>
      <c r="Q46" s="81" t="s">
        <v>7</v>
      </c>
      <c r="R46" s="92" t="s">
        <v>108</v>
      </c>
      <c r="S46" s="82" t="s">
        <v>8</v>
      </c>
      <c r="T46" s="102" t="s">
        <v>4</v>
      </c>
      <c r="U46" s="81" t="s">
        <v>7</v>
      </c>
      <c r="V46" s="92" t="s">
        <v>108</v>
      </c>
      <c r="W46" s="96" t="s">
        <v>8</v>
      </c>
      <c r="X46" s="96" t="s">
        <v>4</v>
      </c>
      <c r="Y46" s="81" t="s">
        <v>7</v>
      </c>
      <c r="Z46" s="92" t="s">
        <v>108</v>
      </c>
      <c r="AA46" s="81" t="s">
        <v>8</v>
      </c>
    </row>
    <row r="47" spans="1:27" ht="12" customHeight="1" x14ac:dyDescent="0.15">
      <c r="B47" s="47"/>
      <c r="C47" s="23"/>
      <c r="D47" s="23"/>
      <c r="E47" s="23"/>
      <c r="F47" s="23"/>
      <c r="G47" s="23"/>
      <c r="H47" s="23"/>
      <c r="I47" s="23"/>
      <c r="J47" s="23"/>
      <c r="K47" s="8"/>
      <c r="L47" s="9"/>
      <c r="M47" s="9"/>
      <c r="N47" s="9"/>
      <c r="O47" s="97"/>
      <c r="P47" s="97"/>
      <c r="Q47" s="9"/>
      <c r="R47" s="9"/>
      <c r="S47" s="66"/>
      <c r="T47" s="60">
        <f>L$51</f>
        <v>59</v>
      </c>
      <c r="U47" s="16">
        <f t="shared" ref="U47:AA47" si="10">M$51</f>
        <v>24</v>
      </c>
      <c r="V47" s="16">
        <f t="shared" si="10"/>
        <v>17</v>
      </c>
      <c r="W47" s="16">
        <f t="shared" si="10"/>
        <v>18</v>
      </c>
      <c r="X47" s="16">
        <f t="shared" si="10"/>
        <v>65</v>
      </c>
      <c r="Y47" s="16">
        <f t="shared" si="10"/>
        <v>20</v>
      </c>
      <c r="Z47" s="16">
        <f t="shared" si="10"/>
        <v>2</v>
      </c>
      <c r="AA47" s="16">
        <f t="shared" si="10"/>
        <v>43</v>
      </c>
    </row>
    <row r="48" spans="1:27" ht="15" customHeight="1" x14ac:dyDescent="0.15">
      <c r="B48" s="34" t="s">
        <v>11</v>
      </c>
      <c r="C48" s="21"/>
      <c r="D48" s="21"/>
      <c r="E48" s="21"/>
      <c r="L48" s="10">
        <v>58</v>
      </c>
      <c r="M48" s="10">
        <v>24</v>
      </c>
      <c r="N48" s="10">
        <v>16</v>
      </c>
      <c r="O48" s="10">
        <v>18</v>
      </c>
      <c r="P48" s="110">
        <v>63</v>
      </c>
      <c r="Q48" s="10">
        <v>20</v>
      </c>
      <c r="R48" s="10">
        <v>2</v>
      </c>
      <c r="S48" s="67">
        <v>41</v>
      </c>
      <c r="T48" s="61">
        <f t="shared" ref="T48:AA50" si="11">L48/T$47*100</f>
        <v>98.305084745762713</v>
      </c>
      <c r="U48" s="17">
        <f t="shared" si="11"/>
        <v>100</v>
      </c>
      <c r="V48" s="17">
        <f t="shared" si="11"/>
        <v>94.117647058823522</v>
      </c>
      <c r="W48" s="17">
        <f t="shared" si="11"/>
        <v>100</v>
      </c>
      <c r="X48" s="17">
        <f t="shared" si="11"/>
        <v>96.92307692307692</v>
      </c>
      <c r="Y48" s="17">
        <f t="shared" si="11"/>
        <v>100</v>
      </c>
      <c r="Z48" s="17">
        <f t="shared" si="11"/>
        <v>100</v>
      </c>
      <c r="AA48" s="17">
        <f t="shared" si="11"/>
        <v>95.348837209302332</v>
      </c>
    </row>
    <row r="49" spans="1:27" ht="15" customHeight="1" x14ac:dyDescent="0.15">
      <c r="B49" s="34" t="s">
        <v>15</v>
      </c>
      <c r="C49" s="21"/>
      <c r="D49" s="21"/>
      <c r="E49" s="21"/>
      <c r="L49" s="11">
        <v>1</v>
      </c>
      <c r="M49" s="11">
        <v>0</v>
      </c>
      <c r="N49" s="11">
        <v>1</v>
      </c>
      <c r="O49" s="11">
        <v>0</v>
      </c>
      <c r="P49" s="110">
        <v>2</v>
      </c>
      <c r="Q49" s="11">
        <v>0</v>
      </c>
      <c r="R49" s="11">
        <v>0</v>
      </c>
      <c r="S49" s="68">
        <v>2</v>
      </c>
      <c r="T49" s="62">
        <f t="shared" si="11"/>
        <v>1.6949152542372881</v>
      </c>
      <c r="U49" s="18">
        <f t="shared" si="11"/>
        <v>0</v>
      </c>
      <c r="V49" s="18">
        <f t="shared" si="11"/>
        <v>5.8823529411764701</v>
      </c>
      <c r="W49" s="18">
        <f t="shared" si="11"/>
        <v>0</v>
      </c>
      <c r="X49" s="18">
        <f t="shared" si="11"/>
        <v>3.0769230769230771</v>
      </c>
      <c r="Y49" s="18">
        <f t="shared" si="11"/>
        <v>0</v>
      </c>
      <c r="Z49" s="18">
        <f t="shared" si="11"/>
        <v>0</v>
      </c>
      <c r="AA49" s="18">
        <f t="shared" si="11"/>
        <v>4.6511627906976747</v>
      </c>
    </row>
    <row r="50" spans="1:27" ht="15" customHeight="1" x14ac:dyDescent="0.15">
      <c r="B50" s="47" t="s">
        <v>0</v>
      </c>
      <c r="C50" s="23"/>
      <c r="D50" s="23"/>
      <c r="E50" s="23"/>
      <c r="F50" s="23"/>
      <c r="G50" s="23"/>
      <c r="H50" s="23"/>
      <c r="I50" s="23"/>
      <c r="J50" s="23"/>
      <c r="K50" s="23"/>
      <c r="L50" s="12">
        <v>0</v>
      </c>
      <c r="M50" s="12">
        <v>0</v>
      </c>
      <c r="N50" s="12">
        <v>0</v>
      </c>
      <c r="O50" s="12">
        <v>0</v>
      </c>
      <c r="P50" s="110">
        <v>0</v>
      </c>
      <c r="Q50" s="12">
        <v>0</v>
      </c>
      <c r="R50" s="12">
        <v>0</v>
      </c>
      <c r="S50" s="69">
        <v>0</v>
      </c>
      <c r="T50" s="63">
        <f t="shared" si="11"/>
        <v>0</v>
      </c>
      <c r="U50" s="19">
        <f t="shared" si="11"/>
        <v>0</v>
      </c>
      <c r="V50" s="19">
        <f t="shared" si="11"/>
        <v>0</v>
      </c>
      <c r="W50" s="19">
        <f t="shared" si="11"/>
        <v>0</v>
      </c>
      <c r="X50" s="19">
        <f t="shared" si="11"/>
        <v>0</v>
      </c>
      <c r="Y50" s="19">
        <f t="shared" si="11"/>
        <v>0</v>
      </c>
      <c r="Z50" s="19">
        <f t="shared" si="11"/>
        <v>0</v>
      </c>
      <c r="AA50" s="19">
        <f t="shared" si="11"/>
        <v>0</v>
      </c>
    </row>
    <row r="51" spans="1:27" ht="15" customHeight="1" x14ac:dyDescent="0.15">
      <c r="B51" s="48" t="s">
        <v>1</v>
      </c>
      <c r="C51" s="25"/>
      <c r="D51" s="25"/>
      <c r="E51" s="25"/>
      <c r="F51" s="25"/>
      <c r="G51" s="25"/>
      <c r="H51" s="25"/>
      <c r="I51" s="25"/>
      <c r="J51" s="25"/>
      <c r="K51" s="26"/>
      <c r="L51" s="13">
        <f>SUM(L48:L50)</f>
        <v>59</v>
      </c>
      <c r="M51" s="13">
        <f t="shared" ref="M51:P51" si="12">SUM(M48:M50)</f>
        <v>24</v>
      </c>
      <c r="N51" s="13">
        <f t="shared" si="12"/>
        <v>17</v>
      </c>
      <c r="O51" s="13">
        <f t="shared" si="12"/>
        <v>18</v>
      </c>
      <c r="P51" s="111">
        <f t="shared" si="12"/>
        <v>65</v>
      </c>
      <c r="Q51" s="13">
        <f t="shared" ref="Q51:S51" si="13">SUM(Q48:Q50)</f>
        <v>20</v>
      </c>
      <c r="R51" s="13">
        <f t="shared" si="13"/>
        <v>2</v>
      </c>
      <c r="S51" s="70">
        <f t="shared" si="13"/>
        <v>43</v>
      </c>
      <c r="T51" s="64">
        <f t="shared" ref="T51:AA51" si="14">IF(SUM(T48:T50)&gt;100,"－",SUM(T48:T50))</f>
        <v>100</v>
      </c>
      <c r="U51" s="20">
        <f t="shared" si="14"/>
        <v>100</v>
      </c>
      <c r="V51" s="20">
        <f t="shared" si="14"/>
        <v>99.999999999999986</v>
      </c>
      <c r="W51" s="20">
        <f t="shared" si="14"/>
        <v>100</v>
      </c>
      <c r="X51" s="20">
        <f t="shared" ref="X51" si="15">IF(SUM(X48:X50)&gt;100,"－",SUM(X48:X50))</f>
        <v>100</v>
      </c>
      <c r="Y51" s="20">
        <f t="shared" si="14"/>
        <v>100</v>
      </c>
      <c r="Z51" s="20">
        <f t="shared" si="14"/>
        <v>100</v>
      </c>
      <c r="AA51" s="20">
        <f t="shared" si="14"/>
        <v>100</v>
      </c>
    </row>
    <row r="52" spans="1:27" ht="15" customHeight="1" x14ac:dyDescent="0.15">
      <c r="B52" s="49"/>
      <c r="L52" s="110"/>
      <c r="M52" s="1"/>
      <c r="P52" s="110"/>
      <c r="Q52" s="15"/>
      <c r="R52" s="15"/>
      <c r="S52" s="15"/>
    </row>
    <row r="53" spans="1:27" ht="15" customHeight="1" x14ac:dyDescent="0.15">
      <c r="A53" s="2" t="s">
        <v>16</v>
      </c>
      <c r="L53" s="110"/>
      <c r="M53" s="1"/>
      <c r="P53" s="110"/>
      <c r="Q53" s="15"/>
      <c r="R53" s="15"/>
      <c r="S53" s="15"/>
    </row>
    <row r="54" spans="1:27" ht="15" customHeight="1" x14ac:dyDescent="0.15">
      <c r="A54" s="14" t="s">
        <v>101</v>
      </c>
      <c r="L54" s="110"/>
      <c r="M54" s="1"/>
      <c r="P54" s="110"/>
      <c r="Q54" s="15"/>
      <c r="R54" s="15"/>
      <c r="S54" s="15"/>
    </row>
    <row r="55" spans="1:27" ht="15" customHeight="1" x14ac:dyDescent="0.15">
      <c r="A55" s="1" t="s">
        <v>19</v>
      </c>
      <c r="B55" s="49"/>
      <c r="M55" s="1"/>
      <c r="P55" s="15"/>
      <c r="Q55" s="15"/>
      <c r="R55" s="15"/>
      <c r="S55" s="15"/>
    </row>
    <row r="56" spans="1:27" ht="12" customHeight="1" x14ac:dyDescent="0.15">
      <c r="B56" s="50"/>
      <c r="C56" s="22"/>
      <c r="D56" s="22"/>
      <c r="E56" s="22"/>
      <c r="F56" s="22"/>
      <c r="G56" s="22"/>
      <c r="H56" s="22"/>
      <c r="I56" s="22"/>
      <c r="J56" s="22"/>
      <c r="K56" s="4"/>
      <c r="L56" s="57" t="s">
        <v>2</v>
      </c>
      <c r="M56" s="25"/>
      <c r="N56" s="25"/>
      <c r="O56" s="25"/>
      <c r="P56" s="25"/>
      <c r="Q56" s="25"/>
      <c r="R56" s="25"/>
      <c r="S56" s="65"/>
      <c r="T56" s="25" t="s">
        <v>3</v>
      </c>
      <c r="U56" s="25"/>
      <c r="V56" s="25"/>
      <c r="W56" s="25"/>
      <c r="X56" s="25"/>
      <c r="Y56" s="25"/>
      <c r="Z56" s="25"/>
      <c r="AA56" s="26"/>
    </row>
    <row r="57" spans="1:27" ht="12" customHeight="1" x14ac:dyDescent="0.15">
      <c r="B57" s="34"/>
      <c r="C57" s="21"/>
      <c r="D57" s="21"/>
      <c r="E57" s="21"/>
      <c r="K57" s="6"/>
      <c r="L57" s="109" t="s">
        <v>143</v>
      </c>
      <c r="M57" s="95"/>
      <c r="N57" s="95"/>
      <c r="O57" s="26"/>
      <c r="P57" s="25" t="s">
        <v>144</v>
      </c>
      <c r="Q57" s="25"/>
      <c r="R57" s="95"/>
      <c r="S57" s="65"/>
      <c r="T57" s="109" t="s">
        <v>143</v>
      </c>
      <c r="U57" s="95"/>
      <c r="V57" s="95"/>
      <c r="W57" s="26"/>
      <c r="X57" s="25" t="s">
        <v>144</v>
      </c>
      <c r="Y57" s="25"/>
      <c r="Z57" s="95"/>
      <c r="AA57" s="88"/>
    </row>
    <row r="58" spans="1:27" ht="22.5" x14ac:dyDescent="0.15">
      <c r="B58" s="5"/>
      <c r="C58" s="21"/>
      <c r="D58" s="21"/>
      <c r="E58" s="21"/>
      <c r="K58" s="6"/>
      <c r="L58" s="102" t="s">
        <v>4</v>
      </c>
      <c r="M58" s="81" t="s">
        <v>7</v>
      </c>
      <c r="N58" s="92" t="s">
        <v>108</v>
      </c>
      <c r="O58" s="96" t="s">
        <v>8</v>
      </c>
      <c r="P58" s="96" t="s">
        <v>4</v>
      </c>
      <c r="Q58" s="81" t="s">
        <v>7</v>
      </c>
      <c r="R58" s="92" t="s">
        <v>108</v>
      </c>
      <c r="S58" s="82" t="s">
        <v>8</v>
      </c>
      <c r="T58" s="102" t="s">
        <v>4</v>
      </c>
      <c r="U58" s="81" t="s">
        <v>7</v>
      </c>
      <c r="V58" s="92" t="s">
        <v>108</v>
      </c>
      <c r="W58" s="96" t="s">
        <v>8</v>
      </c>
      <c r="X58" s="96" t="s">
        <v>4</v>
      </c>
      <c r="Y58" s="81" t="s">
        <v>7</v>
      </c>
      <c r="Z58" s="92" t="s">
        <v>108</v>
      </c>
      <c r="AA58" s="81" t="s">
        <v>8</v>
      </c>
    </row>
    <row r="59" spans="1:27" ht="12" customHeight="1" x14ac:dyDescent="0.15">
      <c r="B59" s="47"/>
      <c r="C59" s="23"/>
      <c r="D59" s="23"/>
      <c r="E59" s="23"/>
      <c r="F59" s="23"/>
      <c r="G59" s="23"/>
      <c r="H59" s="23"/>
      <c r="I59" s="23"/>
      <c r="J59" s="23"/>
      <c r="K59" s="8"/>
      <c r="L59" s="9"/>
      <c r="M59" s="9"/>
      <c r="N59" s="9"/>
      <c r="O59" s="97"/>
      <c r="P59" s="97"/>
      <c r="Q59" s="97"/>
      <c r="R59" s="97"/>
      <c r="S59" s="66"/>
      <c r="T59" s="60">
        <f>L48</f>
        <v>58</v>
      </c>
      <c r="U59" s="16">
        <f>M48</f>
        <v>24</v>
      </c>
      <c r="V59" s="16">
        <f>N48</f>
        <v>16</v>
      </c>
      <c r="W59" s="16">
        <f>O48</f>
        <v>18</v>
      </c>
      <c r="X59" s="16">
        <f t="shared" ref="X59:AA59" si="16">P48</f>
        <v>63</v>
      </c>
      <c r="Y59" s="16">
        <f t="shared" si="16"/>
        <v>20</v>
      </c>
      <c r="Z59" s="16">
        <f t="shared" si="16"/>
        <v>2</v>
      </c>
      <c r="AA59" s="16">
        <f t="shared" si="16"/>
        <v>41</v>
      </c>
    </row>
    <row r="60" spans="1:27" ht="15" customHeight="1" x14ac:dyDescent="0.15">
      <c r="B60" s="34" t="s">
        <v>20</v>
      </c>
      <c r="C60" s="21"/>
      <c r="D60" s="21"/>
      <c r="E60" s="21"/>
      <c r="L60" s="35">
        <v>38</v>
      </c>
      <c r="M60" s="35">
        <v>11</v>
      </c>
      <c r="N60" s="35">
        <v>11</v>
      </c>
      <c r="O60" s="103">
        <v>16</v>
      </c>
      <c r="P60" s="103">
        <v>41</v>
      </c>
      <c r="Q60" s="103">
        <v>13</v>
      </c>
      <c r="R60" s="103">
        <v>2</v>
      </c>
      <c r="S60" s="75">
        <v>26</v>
      </c>
      <c r="T60" s="61">
        <f t="shared" ref="T60:AA62" si="17">L60/T$59*100</f>
        <v>65.517241379310349</v>
      </c>
      <c r="U60" s="17">
        <f t="shared" si="17"/>
        <v>45.833333333333329</v>
      </c>
      <c r="V60" s="17">
        <f t="shared" si="17"/>
        <v>68.75</v>
      </c>
      <c r="W60" s="17">
        <f t="shared" si="17"/>
        <v>88.888888888888886</v>
      </c>
      <c r="X60" s="17">
        <f t="shared" si="17"/>
        <v>65.079365079365076</v>
      </c>
      <c r="Y60" s="17">
        <f t="shared" si="17"/>
        <v>65</v>
      </c>
      <c r="Z60" s="17">
        <f t="shared" si="17"/>
        <v>100</v>
      </c>
      <c r="AA60" s="17">
        <f t="shared" si="17"/>
        <v>63.414634146341463</v>
      </c>
    </row>
    <row r="61" spans="1:27" ht="15" customHeight="1" x14ac:dyDescent="0.15">
      <c r="B61" s="34" t="s">
        <v>21</v>
      </c>
      <c r="C61" s="21"/>
      <c r="D61" s="21"/>
      <c r="E61" s="21"/>
      <c r="L61" s="36">
        <v>20</v>
      </c>
      <c r="M61" s="36">
        <v>13</v>
      </c>
      <c r="N61" s="36">
        <v>5</v>
      </c>
      <c r="O61" s="104">
        <v>2</v>
      </c>
      <c r="P61" s="104">
        <v>22</v>
      </c>
      <c r="Q61" s="104">
        <v>7</v>
      </c>
      <c r="R61" s="104">
        <v>0</v>
      </c>
      <c r="S61" s="74">
        <v>15</v>
      </c>
      <c r="T61" s="62">
        <f t="shared" si="17"/>
        <v>34.482758620689658</v>
      </c>
      <c r="U61" s="18">
        <f t="shared" si="17"/>
        <v>54.166666666666664</v>
      </c>
      <c r="V61" s="18">
        <f t="shared" si="17"/>
        <v>31.25</v>
      </c>
      <c r="W61" s="18">
        <f t="shared" si="17"/>
        <v>11.111111111111111</v>
      </c>
      <c r="X61" s="18">
        <f t="shared" si="17"/>
        <v>34.920634920634917</v>
      </c>
      <c r="Y61" s="18">
        <f t="shared" si="17"/>
        <v>35</v>
      </c>
      <c r="Z61" s="18">
        <f t="shared" si="17"/>
        <v>0</v>
      </c>
      <c r="AA61" s="18">
        <f t="shared" si="17"/>
        <v>36.585365853658537</v>
      </c>
    </row>
    <row r="62" spans="1:27" ht="15" customHeight="1" x14ac:dyDescent="0.15">
      <c r="B62" s="47" t="s">
        <v>0</v>
      </c>
      <c r="C62" s="23"/>
      <c r="D62" s="23"/>
      <c r="E62" s="23"/>
      <c r="F62" s="23"/>
      <c r="G62" s="23"/>
      <c r="H62" s="23"/>
      <c r="I62" s="23"/>
      <c r="J62" s="23"/>
      <c r="K62" s="23"/>
      <c r="L62" s="37">
        <v>0</v>
      </c>
      <c r="M62" s="37">
        <v>0</v>
      </c>
      <c r="N62" s="37">
        <v>0</v>
      </c>
      <c r="O62" s="105">
        <v>0</v>
      </c>
      <c r="P62" s="105">
        <v>0</v>
      </c>
      <c r="Q62" s="105">
        <v>0</v>
      </c>
      <c r="R62" s="105">
        <v>0</v>
      </c>
      <c r="S62" s="76">
        <v>0</v>
      </c>
      <c r="T62" s="63">
        <f t="shared" si="17"/>
        <v>0</v>
      </c>
      <c r="U62" s="19">
        <f t="shared" si="17"/>
        <v>0</v>
      </c>
      <c r="V62" s="19">
        <f t="shared" si="17"/>
        <v>0</v>
      </c>
      <c r="W62" s="19">
        <f t="shared" si="17"/>
        <v>0</v>
      </c>
      <c r="X62" s="19">
        <f t="shared" si="17"/>
        <v>0</v>
      </c>
      <c r="Y62" s="19">
        <f t="shared" si="17"/>
        <v>0</v>
      </c>
      <c r="Z62" s="19">
        <f t="shared" si="17"/>
        <v>0</v>
      </c>
      <c r="AA62" s="19">
        <f t="shared" si="17"/>
        <v>0</v>
      </c>
    </row>
    <row r="63" spans="1:27" ht="15" customHeight="1" x14ac:dyDescent="0.15">
      <c r="B63" s="48" t="s">
        <v>1</v>
      </c>
      <c r="C63" s="25"/>
      <c r="D63" s="25"/>
      <c r="E63" s="25"/>
      <c r="F63" s="25"/>
      <c r="G63" s="25"/>
      <c r="H63" s="25"/>
      <c r="I63" s="25"/>
      <c r="J63" s="25"/>
      <c r="K63" s="26"/>
      <c r="L63" s="13">
        <f t="shared" ref="L63:S63" si="18">SUM(L60:L62)</f>
        <v>58</v>
      </c>
      <c r="M63" s="13">
        <f t="shared" si="18"/>
        <v>24</v>
      </c>
      <c r="N63" s="13">
        <f t="shared" si="18"/>
        <v>16</v>
      </c>
      <c r="O63" s="101">
        <f t="shared" si="18"/>
        <v>18</v>
      </c>
      <c r="P63" s="101">
        <f t="shared" si="18"/>
        <v>63</v>
      </c>
      <c r="Q63" s="101">
        <f t="shared" si="18"/>
        <v>20</v>
      </c>
      <c r="R63" s="101">
        <f t="shared" si="18"/>
        <v>2</v>
      </c>
      <c r="S63" s="70">
        <f t="shared" si="18"/>
        <v>41</v>
      </c>
      <c r="T63" s="64">
        <f>IF(SUM(T60:T62)&gt;100,"－",SUM(T60:T62))</f>
        <v>100</v>
      </c>
      <c r="U63" s="20">
        <f t="shared" ref="U63" si="19">IF(SUM(U60:U62)&gt;100,"－",SUM(U60:U62))</f>
        <v>100</v>
      </c>
      <c r="V63" s="20">
        <f t="shared" ref="V63" si="20">IF(SUM(V60:V62)&gt;100,"－",SUM(V60:V62))</f>
        <v>100</v>
      </c>
      <c r="W63" s="20">
        <f t="shared" ref="W63:AA63" si="21">IF(SUM(W60:W62)&gt;100,"－",SUM(W60:W62))</f>
        <v>100</v>
      </c>
      <c r="X63" s="20">
        <f t="shared" si="21"/>
        <v>100</v>
      </c>
      <c r="Y63" s="20">
        <f t="shared" si="21"/>
        <v>100</v>
      </c>
      <c r="Z63" s="20">
        <f t="shared" si="21"/>
        <v>100</v>
      </c>
      <c r="AA63" s="20">
        <f t="shared" si="21"/>
        <v>100</v>
      </c>
    </row>
    <row r="64" spans="1:27" ht="14.25" customHeight="1" x14ac:dyDescent="0.15">
      <c r="B64" s="49"/>
      <c r="M64" s="1"/>
      <c r="T64" s="15"/>
      <c r="U64" s="15"/>
      <c r="V64" s="15"/>
      <c r="W64" s="15"/>
      <c r="X64" s="15"/>
      <c r="Y64" s="15"/>
      <c r="Z64" s="15"/>
      <c r="AA64" s="15"/>
    </row>
    <row r="65" spans="1:28" ht="15" customHeight="1" x14ac:dyDescent="0.15">
      <c r="A65" s="1" t="s">
        <v>22</v>
      </c>
      <c r="B65" s="49"/>
      <c r="M65" s="1"/>
      <c r="T65" s="15"/>
      <c r="U65" s="15"/>
      <c r="V65" s="15"/>
      <c r="W65" s="15"/>
      <c r="X65" s="15"/>
      <c r="Y65" s="15"/>
      <c r="Z65" s="15"/>
      <c r="AA65" s="15"/>
    </row>
    <row r="66" spans="1:28" ht="12" customHeight="1" x14ac:dyDescent="0.15">
      <c r="B66" s="50"/>
      <c r="C66" s="22"/>
      <c r="D66" s="22"/>
      <c r="E66" s="22"/>
      <c r="F66" s="22"/>
      <c r="G66" s="22"/>
      <c r="H66" s="22"/>
      <c r="I66" s="22"/>
      <c r="J66" s="22"/>
      <c r="K66" s="22"/>
      <c r="L66" s="57" t="s">
        <v>2</v>
      </c>
      <c r="M66" s="25"/>
      <c r="N66" s="25"/>
      <c r="O66" s="25"/>
      <c r="P66" s="25"/>
      <c r="Q66" s="25"/>
      <c r="R66" s="25"/>
      <c r="S66" s="95"/>
      <c r="T66" s="174"/>
      <c r="U66" s="25" t="s">
        <v>3</v>
      </c>
      <c r="V66" s="25"/>
      <c r="W66" s="25"/>
      <c r="X66" s="25"/>
      <c r="Y66" s="25"/>
      <c r="Z66" s="25"/>
      <c r="AA66" s="25"/>
      <c r="AB66" s="26"/>
    </row>
    <row r="67" spans="1:28" ht="12" customHeight="1" x14ac:dyDescent="0.15">
      <c r="B67" s="34"/>
      <c r="C67" s="21"/>
      <c r="D67" s="21"/>
      <c r="E67" s="21"/>
      <c r="L67" s="109" t="s">
        <v>143</v>
      </c>
      <c r="M67" s="95"/>
      <c r="N67" s="95"/>
      <c r="O67" s="26"/>
      <c r="P67" s="25" t="s">
        <v>144</v>
      </c>
      <c r="Q67" s="25"/>
      <c r="R67" s="95"/>
      <c r="S67" s="95"/>
      <c r="T67" s="171"/>
      <c r="U67" s="109" t="s">
        <v>143</v>
      </c>
      <c r="V67" s="95"/>
      <c r="W67" s="95"/>
      <c r="X67" s="26"/>
      <c r="Y67" s="25" t="s">
        <v>144</v>
      </c>
      <c r="Z67" s="25"/>
      <c r="AA67" s="95"/>
      <c r="AB67" s="88"/>
    </row>
    <row r="68" spans="1:28" ht="22.5" x14ac:dyDescent="0.15">
      <c r="B68" s="5"/>
      <c r="C68" s="21"/>
      <c r="D68" s="21"/>
      <c r="E68" s="21"/>
      <c r="L68" s="102" t="s">
        <v>4</v>
      </c>
      <c r="M68" s="81" t="s">
        <v>7</v>
      </c>
      <c r="N68" s="92" t="s">
        <v>108</v>
      </c>
      <c r="O68" s="96" t="s">
        <v>8</v>
      </c>
      <c r="P68" s="96" t="s">
        <v>4</v>
      </c>
      <c r="Q68" s="81" t="s">
        <v>7</v>
      </c>
      <c r="R68" s="92" t="s">
        <v>108</v>
      </c>
      <c r="S68" s="96" t="s">
        <v>8</v>
      </c>
      <c r="T68" s="172" t="s">
        <v>168</v>
      </c>
      <c r="U68" s="81" t="s">
        <v>4</v>
      </c>
      <c r="V68" s="81" t="s">
        <v>7</v>
      </c>
      <c r="W68" s="92" t="s">
        <v>108</v>
      </c>
      <c r="X68" s="96" t="s">
        <v>8</v>
      </c>
      <c r="Y68" s="96" t="s">
        <v>4</v>
      </c>
      <c r="Z68" s="81" t="s">
        <v>7</v>
      </c>
      <c r="AA68" s="92" t="s">
        <v>108</v>
      </c>
      <c r="AB68" s="81" t="s">
        <v>8</v>
      </c>
    </row>
    <row r="69" spans="1:28" ht="12" customHeight="1" x14ac:dyDescent="0.15">
      <c r="B69" s="47"/>
      <c r="C69" s="23"/>
      <c r="D69" s="23"/>
      <c r="E69" s="23"/>
      <c r="F69" s="23"/>
      <c r="G69" s="23"/>
      <c r="H69" s="23"/>
      <c r="I69" s="23"/>
      <c r="J69" s="23"/>
      <c r="K69" s="23"/>
      <c r="L69" s="9"/>
      <c r="M69" s="9"/>
      <c r="N69" s="9"/>
      <c r="O69" s="97"/>
      <c r="P69" s="97"/>
      <c r="Q69" s="97"/>
      <c r="R69" s="97"/>
      <c r="S69" s="97"/>
      <c r="T69" s="175">
        <f>U69+Y69</f>
        <v>124</v>
      </c>
      <c r="U69" s="16">
        <f>L$51</f>
        <v>59</v>
      </c>
      <c r="V69" s="16">
        <f>M$51</f>
        <v>24</v>
      </c>
      <c r="W69" s="16">
        <f>N$51</f>
        <v>17</v>
      </c>
      <c r="X69" s="16">
        <f>O$51</f>
        <v>18</v>
      </c>
      <c r="Y69" s="16">
        <f>P$51</f>
        <v>65</v>
      </c>
      <c r="Z69" s="16">
        <f>Q$51</f>
        <v>20</v>
      </c>
      <c r="AA69" s="16">
        <f>R$51</f>
        <v>2</v>
      </c>
      <c r="AB69" s="16">
        <f>S$51</f>
        <v>43</v>
      </c>
    </row>
    <row r="70" spans="1:28" ht="15" customHeight="1" x14ac:dyDescent="0.15">
      <c r="B70" s="34" t="s">
        <v>23</v>
      </c>
      <c r="C70" s="21"/>
      <c r="D70" s="21"/>
      <c r="E70" s="21"/>
      <c r="L70" s="10">
        <v>10</v>
      </c>
      <c r="M70" s="10">
        <v>5</v>
      </c>
      <c r="N70" s="10">
        <v>3</v>
      </c>
      <c r="O70" s="98">
        <v>2</v>
      </c>
      <c r="P70" s="98">
        <v>1</v>
      </c>
      <c r="Q70" s="98">
        <v>0</v>
      </c>
      <c r="R70" s="98">
        <v>0</v>
      </c>
      <c r="S70" s="98">
        <v>1</v>
      </c>
      <c r="T70" s="173">
        <f>IF((L70+P70)=0,0,(L70+P70)/(U$69+Y$69)*100)</f>
        <v>8.870967741935484</v>
      </c>
      <c r="U70" s="17">
        <f>L70/U$69*100</f>
        <v>16.949152542372879</v>
      </c>
      <c r="V70" s="17">
        <f>M70/V$69*100</f>
        <v>20.833333333333336</v>
      </c>
      <c r="W70" s="17">
        <f>N70/W$69*100</f>
        <v>17.647058823529413</v>
      </c>
      <c r="X70" s="17">
        <f>O70/X$69*100</f>
        <v>11.111111111111111</v>
      </c>
      <c r="Y70" s="17">
        <f>P70/Y$69*100</f>
        <v>1.5384615384615385</v>
      </c>
      <c r="Z70" s="17">
        <f>Q70/Z$69*100</f>
        <v>0</v>
      </c>
      <c r="AA70" s="17">
        <f>R70/AA$69*100</f>
        <v>0</v>
      </c>
      <c r="AB70" s="17">
        <f>S70/AB$69*100</f>
        <v>2.3255813953488373</v>
      </c>
    </row>
    <row r="71" spans="1:28" ht="15" customHeight="1" x14ac:dyDescent="0.15">
      <c r="B71" s="34" t="s">
        <v>24</v>
      </c>
      <c r="C71" s="21"/>
      <c r="D71" s="21"/>
      <c r="E71" s="21"/>
      <c r="L71" s="11">
        <v>9</v>
      </c>
      <c r="M71" s="11">
        <v>3</v>
      </c>
      <c r="N71" s="11">
        <v>6</v>
      </c>
      <c r="O71" s="99">
        <v>0</v>
      </c>
      <c r="P71" s="99">
        <v>2</v>
      </c>
      <c r="Q71" s="99">
        <v>0</v>
      </c>
      <c r="R71" s="99">
        <v>0</v>
      </c>
      <c r="S71" s="99">
        <v>2</v>
      </c>
      <c r="T71" s="173">
        <f>IF((L71+P71)=0,0,(L71+P71)/(U$69+Y$69)*100)</f>
        <v>8.870967741935484</v>
      </c>
      <c r="U71" s="18">
        <f>L71/U$69*100</f>
        <v>15.254237288135593</v>
      </c>
      <c r="V71" s="18">
        <f>M71/V$69*100</f>
        <v>12.5</v>
      </c>
      <c r="W71" s="18">
        <f>N71/W$69*100</f>
        <v>35.294117647058826</v>
      </c>
      <c r="X71" s="18">
        <f>O71/X$69*100</f>
        <v>0</v>
      </c>
      <c r="Y71" s="18">
        <f>P71/Y$69*100</f>
        <v>3.0769230769230771</v>
      </c>
      <c r="Z71" s="18">
        <f>Q71/Z$69*100</f>
        <v>0</v>
      </c>
      <c r="AA71" s="18">
        <f>R71/AA$69*100</f>
        <v>0</v>
      </c>
      <c r="AB71" s="18">
        <f>S71/AB$69*100</f>
        <v>4.6511627906976747</v>
      </c>
    </row>
    <row r="72" spans="1:28" ht="15" customHeight="1" x14ac:dyDescent="0.15">
      <c r="B72" s="34" t="s">
        <v>25</v>
      </c>
      <c r="C72" s="21"/>
      <c r="D72" s="21"/>
      <c r="E72" s="21"/>
      <c r="L72" s="11">
        <v>27</v>
      </c>
      <c r="M72" s="11">
        <v>7</v>
      </c>
      <c r="N72" s="11">
        <v>9</v>
      </c>
      <c r="O72" s="99">
        <v>11</v>
      </c>
      <c r="P72" s="99">
        <v>46</v>
      </c>
      <c r="Q72" s="99">
        <v>15</v>
      </c>
      <c r="R72" s="99">
        <v>2</v>
      </c>
      <c r="S72" s="99">
        <v>29</v>
      </c>
      <c r="T72" s="173">
        <f>IF((L72+P72)=0,0,(L72+P72)/(U$69+Y$69)*100)</f>
        <v>58.870967741935488</v>
      </c>
      <c r="U72" s="18">
        <f>L72/U$69*100</f>
        <v>45.762711864406782</v>
      </c>
      <c r="V72" s="18">
        <f>M72/V$69*100</f>
        <v>29.166666666666668</v>
      </c>
      <c r="W72" s="18">
        <f>N72/W$69*100</f>
        <v>52.941176470588239</v>
      </c>
      <c r="X72" s="18">
        <f>O72/X$69*100</f>
        <v>61.111111111111114</v>
      </c>
      <c r="Y72" s="18">
        <f>P72/Y$69*100</f>
        <v>70.769230769230774</v>
      </c>
      <c r="Z72" s="18">
        <f>Q72/Z$69*100</f>
        <v>75</v>
      </c>
      <c r="AA72" s="18">
        <f>R72/AA$69*100</f>
        <v>100</v>
      </c>
      <c r="AB72" s="18">
        <f>S72/AB$69*100</f>
        <v>67.441860465116278</v>
      </c>
    </row>
    <row r="73" spans="1:28" ht="15" customHeight="1" x14ac:dyDescent="0.15">
      <c r="B73" s="34" t="s">
        <v>26</v>
      </c>
      <c r="C73" s="21"/>
      <c r="D73" s="21"/>
      <c r="E73" s="21"/>
      <c r="L73" s="11">
        <v>15</v>
      </c>
      <c r="M73" s="11">
        <v>10</v>
      </c>
      <c r="N73" s="11">
        <v>0</v>
      </c>
      <c r="O73" s="99">
        <v>5</v>
      </c>
      <c r="P73" s="99">
        <v>16</v>
      </c>
      <c r="Q73" s="99">
        <v>5</v>
      </c>
      <c r="R73" s="99">
        <v>0</v>
      </c>
      <c r="S73" s="99">
        <v>11</v>
      </c>
      <c r="T73" s="173">
        <f>IF((L73+P73)=0,0,(L73+P73)/(U$69+Y$69)*100)</f>
        <v>25</v>
      </c>
      <c r="U73" s="18">
        <f>L73/U$69*100</f>
        <v>25.423728813559322</v>
      </c>
      <c r="V73" s="18">
        <f>M73/V$69*100</f>
        <v>41.666666666666671</v>
      </c>
      <c r="W73" s="18">
        <f>N73/W$69*100</f>
        <v>0</v>
      </c>
      <c r="X73" s="18">
        <f>O73/X$69*100</f>
        <v>27.777777777777779</v>
      </c>
      <c r="Y73" s="18">
        <f>P73/Y$69*100</f>
        <v>24.615384615384617</v>
      </c>
      <c r="Z73" s="18">
        <f>Q73/Z$69*100</f>
        <v>25</v>
      </c>
      <c r="AA73" s="18">
        <f>R73/AA$69*100</f>
        <v>0</v>
      </c>
      <c r="AB73" s="18">
        <f>S73/AB$69*100</f>
        <v>25.581395348837212</v>
      </c>
    </row>
    <row r="74" spans="1:28" ht="15" customHeight="1" x14ac:dyDescent="0.15">
      <c r="B74" s="47" t="s">
        <v>0</v>
      </c>
      <c r="C74" s="23"/>
      <c r="D74" s="23"/>
      <c r="E74" s="23"/>
      <c r="F74" s="23"/>
      <c r="G74" s="23"/>
      <c r="H74" s="23"/>
      <c r="I74" s="23"/>
      <c r="J74" s="23"/>
      <c r="K74" s="23"/>
      <c r="L74" s="12">
        <v>0</v>
      </c>
      <c r="M74" s="12">
        <v>0</v>
      </c>
      <c r="N74" s="12">
        <v>0</v>
      </c>
      <c r="O74" s="12">
        <v>0</v>
      </c>
      <c r="P74" s="12">
        <v>0</v>
      </c>
      <c r="Q74" s="12">
        <v>0</v>
      </c>
      <c r="R74" s="12">
        <v>0</v>
      </c>
      <c r="S74" s="100">
        <v>0</v>
      </c>
      <c r="T74" s="173">
        <f>IF((L74+P74)=0,0,(L74+P74)/(U$69+Y$69)*100)</f>
        <v>0</v>
      </c>
      <c r="U74" s="19">
        <f>L74/U$69*100</f>
        <v>0</v>
      </c>
      <c r="V74" s="19">
        <f>M74/V$69*100</f>
        <v>0</v>
      </c>
      <c r="W74" s="19">
        <f>N74/W$69*100</f>
        <v>0</v>
      </c>
      <c r="X74" s="19">
        <f>O74/X$69*100</f>
        <v>0</v>
      </c>
      <c r="Y74" s="19">
        <f>P74/Y$69*100</f>
        <v>0</v>
      </c>
      <c r="Z74" s="19">
        <f>Q74/Z$69*100</f>
        <v>0</v>
      </c>
      <c r="AA74" s="19">
        <f>R74/AA$69*100</f>
        <v>0</v>
      </c>
      <c r="AB74" s="19">
        <f>S74/AB$69*100</f>
        <v>0</v>
      </c>
    </row>
    <row r="75" spans="1:28" ht="15" customHeight="1" x14ac:dyDescent="0.15">
      <c r="B75" s="48" t="s">
        <v>1</v>
      </c>
      <c r="C75" s="25"/>
      <c r="D75" s="25"/>
      <c r="E75" s="25"/>
      <c r="F75" s="25"/>
      <c r="G75" s="25"/>
      <c r="H75" s="25"/>
      <c r="I75" s="25"/>
      <c r="J75" s="25"/>
      <c r="K75" s="25"/>
      <c r="L75" s="13">
        <f t="shared" ref="L75:S75" si="22">SUM(L70:L74)</f>
        <v>61</v>
      </c>
      <c r="M75" s="13">
        <f t="shared" si="22"/>
        <v>25</v>
      </c>
      <c r="N75" s="13">
        <f t="shared" si="22"/>
        <v>18</v>
      </c>
      <c r="O75" s="101">
        <f t="shared" si="22"/>
        <v>18</v>
      </c>
      <c r="P75" s="101">
        <f t="shared" si="22"/>
        <v>65</v>
      </c>
      <c r="Q75" s="101">
        <f t="shared" si="22"/>
        <v>20</v>
      </c>
      <c r="R75" s="101">
        <f t="shared" si="22"/>
        <v>2</v>
      </c>
      <c r="S75" s="101">
        <f t="shared" si="22"/>
        <v>43</v>
      </c>
      <c r="T75" s="176" t="str">
        <f>IF(SUM(T70:T74)&gt;100,"－",SUM(T70:T74))</f>
        <v>－</v>
      </c>
      <c r="U75" s="20" t="str">
        <f>IF(SUM(U70:U74)&gt;100,"－",SUM(U70:U74))</f>
        <v>－</v>
      </c>
      <c r="V75" s="20" t="str">
        <f>IF(SUM(V70:V74)&gt;100,"－",SUM(V70:V74))</f>
        <v>－</v>
      </c>
      <c r="W75" s="20" t="str">
        <f t="shared" ref="W75" si="23">IF(SUM(W70:W74)&gt;100,"－",SUM(W70:W74))</f>
        <v>－</v>
      </c>
      <c r="X75" s="20" t="str">
        <f>IF(SUM(X70:X74)&gt;=100,"－",SUM(X70:X74))</f>
        <v>－</v>
      </c>
      <c r="Y75" s="20" t="str">
        <f t="shared" ref="Y75:AB75" si="24">IF(SUM(Y70:Y74)&gt;=100,"－",SUM(Y70:Y74))</f>
        <v>－</v>
      </c>
      <c r="Z75" s="20" t="str">
        <f t="shared" si="24"/>
        <v>－</v>
      </c>
      <c r="AA75" s="20" t="str">
        <f t="shared" si="24"/>
        <v>－</v>
      </c>
      <c r="AB75" s="20" t="str">
        <f t="shared" si="24"/>
        <v>－</v>
      </c>
    </row>
    <row r="76" spans="1:28" ht="14.25" customHeight="1" x14ac:dyDescent="0.15">
      <c r="B76" s="49"/>
      <c r="M76" s="1"/>
      <c r="Q76" s="15"/>
      <c r="R76" s="15"/>
      <c r="S76" s="15"/>
      <c r="T76" s="15"/>
    </row>
    <row r="77" spans="1:28" ht="15" customHeight="1" x14ac:dyDescent="0.15">
      <c r="A77" s="14" t="s">
        <v>89</v>
      </c>
      <c r="B77" s="49"/>
      <c r="M77" s="1"/>
      <c r="Q77" s="15"/>
      <c r="R77" s="15"/>
      <c r="S77" s="15"/>
      <c r="T77" s="15"/>
    </row>
    <row r="78" spans="1:28" ht="15" customHeight="1" x14ac:dyDescent="0.15">
      <c r="A78" s="1" t="s">
        <v>27</v>
      </c>
      <c r="B78" s="49"/>
      <c r="M78" s="1"/>
      <c r="Q78" s="15"/>
      <c r="R78" s="15"/>
      <c r="S78" s="15"/>
      <c r="T78" s="15"/>
    </row>
    <row r="79" spans="1:28" ht="12" customHeight="1" x14ac:dyDescent="0.15">
      <c r="B79" s="50"/>
      <c r="C79" s="22"/>
      <c r="D79" s="22"/>
      <c r="E79" s="22"/>
      <c r="F79" s="22"/>
      <c r="G79" s="22"/>
      <c r="H79" s="22"/>
      <c r="I79" s="22"/>
      <c r="J79" s="22"/>
      <c r="K79" s="22"/>
      <c r="L79" s="157" t="s">
        <v>2</v>
      </c>
      <c r="M79" s="158"/>
      <c r="N79" s="158"/>
      <c r="O79" s="158"/>
      <c r="P79" s="158"/>
      <c r="Q79" s="158"/>
      <c r="R79" s="158"/>
      <c r="S79" s="177"/>
      <c r="T79" s="170" t="s">
        <v>3</v>
      </c>
      <c r="U79" s="158"/>
      <c r="V79" s="158"/>
      <c r="W79" s="158"/>
      <c r="X79" s="158"/>
      <c r="Y79" s="158"/>
      <c r="Z79" s="158"/>
      <c r="AA79" s="158"/>
      <c r="AB79" s="159"/>
    </row>
    <row r="80" spans="1:28" ht="12" customHeight="1" x14ac:dyDescent="0.15">
      <c r="B80" s="34"/>
      <c r="C80" s="21"/>
      <c r="D80" s="21"/>
      <c r="E80" s="21"/>
      <c r="L80" s="178" t="s">
        <v>143</v>
      </c>
      <c r="M80" s="179"/>
      <c r="N80" s="179"/>
      <c r="O80" s="180"/>
      <c r="P80" s="157" t="s">
        <v>144</v>
      </c>
      <c r="Q80" s="158"/>
      <c r="R80" s="158"/>
      <c r="S80" s="177"/>
      <c r="T80" s="171"/>
      <c r="U80" s="178" t="s">
        <v>143</v>
      </c>
      <c r="V80" s="179"/>
      <c r="W80" s="179"/>
      <c r="X80" s="180"/>
      <c r="Y80" s="157" t="s">
        <v>144</v>
      </c>
      <c r="Z80" s="158"/>
      <c r="AA80" s="158"/>
      <c r="AB80" s="159"/>
    </row>
    <row r="81" spans="1:28" ht="22.5" x14ac:dyDescent="0.15">
      <c r="B81" s="5"/>
      <c r="C81" s="21"/>
      <c r="D81" s="21"/>
      <c r="E81" s="21"/>
      <c r="L81" s="102" t="s">
        <v>4</v>
      </c>
      <c r="M81" s="81" t="s">
        <v>7</v>
      </c>
      <c r="N81" s="92" t="s">
        <v>108</v>
      </c>
      <c r="O81" s="96" t="s">
        <v>8</v>
      </c>
      <c r="P81" s="96" t="s">
        <v>4</v>
      </c>
      <c r="Q81" s="81" t="s">
        <v>7</v>
      </c>
      <c r="R81" s="92" t="s">
        <v>108</v>
      </c>
      <c r="S81" s="96" t="s">
        <v>8</v>
      </c>
      <c r="T81" s="172" t="s">
        <v>168</v>
      </c>
      <c r="U81" s="102" t="s">
        <v>4</v>
      </c>
      <c r="V81" s="81" t="s">
        <v>7</v>
      </c>
      <c r="W81" s="92" t="s">
        <v>108</v>
      </c>
      <c r="X81" s="96" t="s">
        <v>8</v>
      </c>
      <c r="Y81" s="96" t="s">
        <v>4</v>
      </c>
      <c r="Z81" s="81" t="s">
        <v>7</v>
      </c>
      <c r="AA81" s="92" t="s">
        <v>108</v>
      </c>
      <c r="AB81" s="81" t="s">
        <v>8</v>
      </c>
    </row>
    <row r="82" spans="1:28" ht="12" customHeight="1" x14ac:dyDescent="0.15">
      <c r="B82" s="47"/>
      <c r="C82" s="23"/>
      <c r="D82" s="23"/>
      <c r="E82" s="23"/>
      <c r="F82" s="23"/>
      <c r="G82" s="23"/>
      <c r="H82" s="23"/>
      <c r="I82" s="23"/>
      <c r="J82" s="23"/>
      <c r="K82" s="23"/>
      <c r="L82" s="9"/>
      <c r="M82" s="9"/>
      <c r="N82" s="9"/>
      <c r="O82" s="97"/>
      <c r="P82" s="97"/>
      <c r="Q82" s="97"/>
      <c r="R82" s="97"/>
      <c r="S82" s="97"/>
      <c r="T82" s="165">
        <f>U82+Y82</f>
        <v>11</v>
      </c>
      <c r="U82" s="60">
        <f>L$70</f>
        <v>10</v>
      </c>
      <c r="V82" s="16">
        <f>M$70</f>
        <v>5</v>
      </c>
      <c r="W82" s="16">
        <f>N$70</f>
        <v>3</v>
      </c>
      <c r="X82" s="16">
        <f>O$70</f>
        <v>2</v>
      </c>
      <c r="Y82" s="16">
        <f>P$70</f>
        <v>1</v>
      </c>
      <c r="Z82" s="16">
        <f>Q$70</f>
        <v>0</v>
      </c>
      <c r="AA82" s="16">
        <f>R$70</f>
        <v>0</v>
      </c>
      <c r="AB82" s="16">
        <f>S$70</f>
        <v>1</v>
      </c>
    </row>
    <row r="83" spans="1:28" ht="15" customHeight="1" x14ac:dyDescent="0.15">
      <c r="B83" s="34" t="s">
        <v>180</v>
      </c>
      <c r="C83" s="21"/>
      <c r="D83" s="21"/>
      <c r="E83" s="21"/>
      <c r="L83" s="10">
        <v>1</v>
      </c>
      <c r="M83" s="10">
        <v>0</v>
      </c>
      <c r="N83" s="10">
        <v>0</v>
      </c>
      <c r="O83" s="98">
        <v>1</v>
      </c>
      <c r="P83" s="98">
        <v>1</v>
      </c>
      <c r="Q83" s="98">
        <v>0</v>
      </c>
      <c r="R83" s="98">
        <v>0</v>
      </c>
      <c r="S83" s="98">
        <v>1</v>
      </c>
      <c r="T83" s="173">
        <f>IF((L83+P83)=0,0,(L83+P83)/(U$82+Y$82)*100)</f>
        <v>18.181818181818183</v>
      </c>
      <c r="U83" s="17">
        <f>L83/U$82*100</f>
        <v>10</v>
      </c>
      <c r="V83" s="78">
        <f>IF(V$82=0,"－",M83/V$82*100)</f>
        <v>0</v>
      </c>
      <c r="W83" s="78">
        <f>IF(W$82=0,"－",N83/W$82*100)</f>
        <v>0</v>
      </c>
      <c r="X83" s="17">
        <f>O83/X$82*100</f>
        <v>50</v>
      </c>
      <c r="Y83" s="17">
        <f>P83/Y$82*100</f>
        <v>100</v>
      </c>
      <c r="Z83" s="78" t="str">
        <f>IF(Z$82=0,"－",Q83/Z$82*100)</f>
        <v>－</v>
      </c>
      <c r="AA83" s="78" t="str">
        <f>IF(AA$82=0,"－",R83/AA$82*100)</f>
        <v>－</v>
      </c>
      <c r="AB83" s="17">
        <f>S83/AB$82*100</f>
        <v>100</v>
      </c>
    </row>
    <row r="84" spans="1:28" ht="15" customHeight="1" x14ac:dyDescent="0.15">
      <c r="B84" s="34" t="s">
        <v>181</v>
      </c>
      <c r="C84" s="21"/>
      <c r="D84" s="21"/>
      <c r="E84" s="21"/>
      <c r="L84" s="11">
        <v>2</v>
      </c>
      <c r="M84" s="11">
        <v>0</v>
      </c>
      <c r="N84" s="11">
        <v>1</v>
      </c>
      <c r="O84" s="99">
        <v>1</v>
      </c>
      <c r="P84" s="99">
        <v>0</v>
      </c>
      <c r="Q84" s="99">
        <v>0</v>
      </c>
      <c r="R84" s="99">
        <v>0</v>
      </c>
      <c r="S84" s="99">
        <v>0</v>
      </c>
      <c r="T84" s="173">
        <f>IF((L84+P84)=0,0,(L84+P84)/(U$82+Y$82)*100)</f>
        <v>18.181818181818183</v>
      </c>
      <c r="U84" s="18">
        <f>L84/U$82*100</f>
        <v>20</v>
      </c>
      <c r="V84" s="79">
        <f>IF(V$82=0,"－",M84/V$82*100)</f>
        <v>0</v>
      </c>
      <c r="W84" s="79">
        <f>IF(W$82=0,"－",N84/W$82*100)</f>
        <v>33.333333333333329</v>
      </c>
      <c r="X84" s="18">
        <f>O84/X$82*100</f>
        <v>50</v>
      </c>
      <c r="Y84" s="18">
        <f>P84/Y$82*100</f>
        <v>0</v>
      </c>
      <c r="Z84" s="79" t="str">
        <f>IF(Z$82=0,"－",Q84/Z$82*100)</f>
        <v>－</v>
      </c>
      <c r="AA84" s="79" t="str">
        <f>IF(AA$82=0,"－",R84/AA$82*100)</f>
        <v>－</v>
      </c>
      <c r="AB84" s="18">
        <f>S84/AB$82*100</f>
        <v>0</v>
      </c>
    </row>
    <row r="85" spans="1:28" ht="15" customHeight="1" x14ac:dyDescent="0.15">
      <c r="B85" s="34" t="s">
        <v>182</v>
      </c>
      <c r="C85" s="21"/>
      <c r="D85" s="21"/>
      <c r="E85" s="21"/>
      <c r="L85" s="11">
        <v>1</v>
      </c>
      <c r="M85" s="11">
        <v>1</v>
      </c>
      <c r="N85" s="11">
        <v>0</v>
      </c>
      <c r="O85" s="99">
        <v>0</v>
      </c>
      <c r="P85" s="99">
        <v>0</v>
      </c>
      <c r="Q85" s="99">
        <v>0</v>
      </c>
      <c r="R85" s="99">
        <v>0</v>
      </c>
      <c r="S85" s="99">
        <v>0</v>
      </c>
      <c r="T85" s="173">
        <f>IF((L85+P85)=0,0,(L85+P85)/(U$82+Y$82)*100)</f>
        <v>9.0909090909090917</v>
      </c>
      <c r="U85" s="18">
        <f>L85/U$82*100</f>
        <v>10</v>
      </c>
      <c r="V85" s="79">
        <f>IF(V$82=0,"－",M85/V$82*100)</f>
        <v>20</v>
      </c>
      <c r="W85" s="79">
        <f>IF(W$82=0,"－",N85/W$82*100)</f>
        <v>0</v>
      </c>
      <c r="X85" s="18">
        <f>O85/X$82*100</f>
        <v>0</v>
      </c>
      <c r="Y85" s="18">
        <f>P85/Y$82*100</f>
        <v>0</v>
      </c>
      <c r="Z85" s="79" t="str">
        <f>IF(Z$82=0,"－",Q85/Z$82*100)</f>
        <v>－</v>
      </c>
      <c r="AA85" s="79" t="str">
        <f>IF(AA$82=0,"－",R85/AA$82*100)</f>
        <v>－</v>
      </c>
      <c r="AB85" s="18">
        <f>S85/AB$82*100</f>
        <v>0</v>
      </c>
    </row>
    <row r="86" spans="1:28" ht="15" customHeight="1" x14ac:dyDescent="0.15">
      <c r="B86" s="34" t="s">
        <v>183</v>
      </c>
      <c r="C86" s="21"/>
      <c r="D86" s="21"/>
      <c r="E86" s="21"/>
      <c r="L86" s="11">
        <v>2</v>
      </c>
      <c r="M86" s="11">
        <v>1</v>
      </c>
      <c r="N86" s="11">
        <v>1</v>
      </c>
      <c r="O86" s="99">
        <v>0</v>
      </c>
      <c r="P86" s="99">
        <v>0</v>
      </c>
      <c r="Q86" s="99">
        <v>0</v>
      </c>
      <c r="R86" s="99">
        <v>0</v>
      </c>
      <c r="S86" s="99">
        <v>0</v>
      </c>
      <c r="T86" s="173">
        <f>IF((L86+P86)=0,0,(L86+P86)/(U$82+Y$82)*100)</f>
        <v>18.181818181818183</v>
      </c>
      <c r="U86" s="18">
        <f>L86/U$82*100</f>
        <v>20</v>
      </c>
      <c r="V86" s="79">
        <f>IF(V$82=0,"－",M86/V$82*100)</f>
        <v>20</v>
      </c>
      <c r="W86" s="79">
        <f>IF(W$82=0,"－",N86/W$82*100)</f>
        <v>33.333333333333329</v>
      </c>
      <c r="X86" s="18">
        <f>O86/X$82*100</f>
        <v>0</v>
      </c>
      <c r="Y86" s="18">
        <f>P86/Y$82*100</f>
        <v>0</v>
      </c>
      <c r="Z86" s="79" t="str">
        <f>IF(Z$82=0,"－",Q86/Z$82*100)</f>
        <v>－</v>
      </c>
      <c r="AA86" s="79" t="str">
        <f>IF(AA$82=0,"－",R86/AA$82*100)</f>
        <v>－</v>
      </c>
      <c r="AB86" s="18">
        <f>S86/AB$82*100</f>
        <v>0</v>
      </c>
    </row>
    <row r="87" spans="1:28" ht="15" customHeight="1" x14ac:dyDescent="0.15">
      <c r="B87" s="34" t="s">
        <v>184</v>
      </c>
      <c r="C87" s="21"/>
      <c r="D87" s="21"/>
      <c r="E87" s="21"/>
      <c r="L87" s="11">
        <v>4</v>
      </c>
      <c r="M87" s="11">
        <v>3</v>
      </c>
      <c r="N87" s="11">
        <v>1</v>
      </c>
      <c r="O87" s="99">
        <v>0</v>
      </c>
      <c r="P87" s="99">
        <v>0</v>
      </c>
      <c r="Q87" s="99">
        <v>0</v>
      </c>
      <c r="R87" s="99">
        <v>0</v>
      </c>
      <c r="S87" s="99">
        <v>0</v>
      </c>
      <c r="T87" s="173">
        <f>IF((L87+P87)=0,0,(L87+P87)/(U$82+Y$82)*100)</f>
        <v>36.363636363636367</v>
      </c>
      <c r="U87" s="18">
        <f>L87/U$82*100</f>
        <v>40</v>
      </c>
      <c r="V87" s="79">
        <f>IF(V$82=0,"－",M87/V$82*100)</f>
        <v>60</v>
      </c>
      <c r="W87" s="79">
        <f>IF(W$82=0,"－",N87/W$82*100)</f>
        <v>33.333333333333329</v>
      </c>
      <c r="X87" s="18">
        <f>O87/X$82*100</f>
        <v>0</v>
      </c>
      <c r="Y87" s="18">
        <f>P87/Y$82*100</f>
        <v>0</v>
      </c>
      <c r="Z87" s="79" t="str">
        <f>IF(Z$82=0,"－",Q87/Z$82*100)</f>
        <v>－</v>
      </c>
      <c r="AA87" s="79" t="str">
        <f>IF(AA$82=0,"－",R87/AA$82*100)</f>
        <v>－</v>
      </c>
      <c r="AB87" s="18">
        <f>S87/AB$82*100</f>
        <v>0</v>
      </c>
    </row>
    <row r="88" spans="1:28" ht="15" customHeight="1" x14ac:dyDescent="0.15">
      <c r="B88" s="47" t="s">
        <v>0</v>
      </c>
      <c r="C88" s="23"/>
      <c r="D88" s="23"/>
      <c r="E88" s="23"/>
      <c r="F88" s="23"/>
      <c r="G88" s="23"/>
      <c r="H88" s="23"/>
      <c r="I88" s="23"/>
      <c r="J88" s="23"/>
      <c r="K88" s="23"/>
      <c r="L88" s="12">
        <v>0</v>
      </c>
      <c r="M88" s="12">
        <v>0</v>
      </c>
      <c r="N88" s="12">
        <v>0</v>
      </c>
      <c r="O88" s="12">
        <v>0</v>
      </c>
      <c r="P88" s="12">
        <v>0</v>
      </c>
      <c r="Q88" s="12">
        <v>0</v>
      </c>
      <c r="R88" s="12">
        <v>0</v>
      </c>
      <c r="S88" s="100">
        <v>0</v>
      </c>
      <c r="T88" s="173">
        <f>IF((L88+P88)=0,0,(L88+P88)/(U$82+Y$82)*100)</f>
        <v>0</v>
      </c>
      <c r="U88" s="19">
        <f>L88/U$82*100</f>
        <v>0</v>
      </c>
      <c r="V88" s="80">
        <f>IF(V$82=0,"－",M88/V$82*100)</f>
        <v>0</v>
      </c>
      <c r="W88" s="80">
        <f>IF(W$82=0,"－",N88/W$82*100)</f>
        <v>0</v>
      </c>
      <c r="X88" s="19">
        <f>O88/X$82*100</f>
        <v>0</v>
      </c>
      <c r="Y88" s="19">
        <f>P88/Y$82*100</f>
        <v>0</v>
      </c>
      <c r="Z88" s="80" t="str">
        <f>IF(Z$82=0,"－",Q88/Z$82*100)</f>
        <v>－</v>
      </c>
      <c r="AA88" s="80" t="str">
        <f>IF(AA$82=0,"－",R88/AA$82*100)</f>
        <v>－</v>
      </c>
      <c r="AB88" s="19">
        <f>S88/AB$82*100</f>
        <v>0</v>
      </c>
    </row>
    <row r="89" spans="1:28" ht="15" customHeight="1" x14ac:dyDescent="0.15">
      <c r="B89" s="48" t="s">
        <v>1</v>
      </c>
      <c r="C89" s="25"/>
      <c r="D89" s="25"/>
      <c r="E89" s="25"/>
      <c r="F89" s="25"/>
      <c r="G89" s="25"/>
      <c r="H89" s="25"/>
      <c r="I89" s="25"/>
      <c r="J89" s="25"/>
      <c r="K89" s="25"/>
      <c r="L89" s="13">
        <f>SUM(L83:L88)</f>
        <v>10</v>
      </c>
      <c r="M89" s="13">
        <f>SUM(M83:M88)</f>
        <v>5</v>
      </c>
      <c r="N89" s="13">
        <f>SUM(N83:N88)</f>
        <v>3</v>
      </c>
      <c r="O89" s="101">
        <f t="shared" ref="O89:S89" si="25">SUM(O83:O88)</f>
        <v>2</v>
      </c>
      <c r="P89" s="101">
        <f t="shared" si="25"/>
        <v>1</v>
      </c>
      <c r="Q89" s="101">
        <f t="shared" si="25"/>
        <v>0</v>
      </c>
      <c r="R89" s="101">
        <f t="shared" si="25"/>
        <v>0</v>
      </c>
      <c r="S89" s="101">
        <f t="shared" si="25"/>
        <v>1</v>
      </c>
      <c r="T89" s="169">
        <f>IF(SUM(T83:T88)&gt;100,"－",SUM(T83:T88))</f>
        <v>100</v>
      </c>
      <c r="U89" s="64">
        <f>IF(SUM(U83:U88)&gt;100,"－",SUM(U83:U88))</f>
        <v>100</v>
      </c>
      <c r="V89" s="20">
        <f t="shared" ref="V89:AB89" si="26">IF(SUM(V83:V88)&gt;100,"－",SUM(V83:V88))</f>
        <v>100</v>
      </c>
      <c r="W89" s="20">
        <f t="shared" si="26"/>
        <v>99.999999999999986</v>
      </c>
      <c r="X89" s="20">
        <f t="shared" si="26"/>
        <v>100</v>
      </c>
      <c r="Y89" s="20">
        <f t="shared" ref="Y89" si="27">IF(SUM(Y83:Y88)&gt;100,"－",SUM(Y83:Y88))</f>
        <v>100</v>
      </c>
      <c r="Z89" s="20" t="s">
        <v>102</v>
      </c>
      <c r="AA89" s="20" t="s">
        <v>102</v>
      </c>
      <c r="AB89" s="20">
        <f t="shared" si="26"/>
        <v>100</v>
      </c>
    </row>
    <row r="90" spans="1:28" ht="15" customHeight="1" x14ac:dyDescent="0.15">
      <c r="B90" s="48" t="s">
        <v>169</v>
      </c>
      <c r="C90" s="25"/>
      <c r="D90" s="25"/>
      <c r="E90" s="25"/>
      <c r="F90" s="25"/>
      <c r="G90" s="25"/>
      <c r="H90" s="25"/>
      <c r="I90" s="25"/>
      <c r="J90" s="25"/>
      <c r="K90" s="25"/>
      <c r="L90" s="155">
        <f>M90+N90+O90</f>
        <v>47</v>
      </c>
      <c r="M90" s="155">
        <v>22</v>
      </c>
      <c r="N90" s="155">
        <v>22</v>
      </c>
      <c r="O90" s="155">
        <v>3</v>
      </c>
      <c r="P90" s="156">
        <f>Q90+R90+S90</f>
        <v>1</v>
      </c>
      <c r="Q90" s="155">
        <v>0</v>
      </c>
      <c r="R90" s="155">
        <v>0</v>
      </c>
      <c r="S90" s="155">
        <v>1</v>
      </c>
    </row>
    <row r="91" spans="1:28" ht="15" customHeight="1" x14ac:dyDescent="0.15">
      <c r="B91" s="48" t="s">
        <v>170</v>
      </c>
      <c r="C91" s="25"/>
      <c r="D91" s="25"/>
      <c r="E91" s="25"/>
      <c r="F91" s="25"/>
      <c r="G91" s="25"/>
      <c r="H91" s="25"/>
      <c r="I91" s="25"/>
      <c r="J91" s="25"/>
      <c r="K91" s="25"/>
      <c r="L91" s="59">
        <v>5.875</v>
      </c>
      <c r="M91" s="59">
        <v>7.333333333333333</v>
      </c>
      <c r="N91" s="59">
        <v>7.333333333333333</v>
      </c>
      <c r="O91" s="59">
        <v>1.5</v>
      </c>
      <c r="P91" s="59">
        <v>1</v>
      </c>
      <c r="Q91" s="20" t="s">
        <v>102</v>
      </c>
      <c r="R91" s="20" t="s">
        <v>102</v>
      </c>
      <c r="S91" s="59">
        <v>1</v>
      </c>
    </row>
    <row r="92" spans="1:28" ht="15" customHeight="1" x14ac:dyDescent="0.15">
      <c r="B92" s="48" t="s">
        <v>172</v>
      </c>
      <c r="C92" s="25"/>
      <c r="D92" s="25"/>
      <c r="E92" s="25"/>
      <c r="F92" s="25"/>
      <c r="G92" s="25"/>
      <c r="H92" s="25"/>
      <c r="I92" s="25"/>
      <c r="J92" s="25"/>
      <c r="K92" s="25"/>
      <c r="L92" s="59">
        <v>3.5</v>
      </c>
      <c r="M92" s="59">
        <v>5</v>
      </c>
      <c r="N92" s="59">
        <v>4</v>
      </c>
      <c r="O92" s="59">
        <v>1.5</v>
      </c>
      <c r="P92" s="59">
        <v>1</v>
      </c>
      <c r="Q92" s="20" t="s">
        <v>102</v>
      </c>
      <c r="R92" s="20" t="s">
        <v>102</v>
      </c>
      <c r="S92" s="59">
        <v>1</v>
      </c>
    </row>
    <row r="93" spans="1:28" ht="15" customHeight="1" x14ac:dyDescent="0.15">
      <c r="B93" s="48" t="s">
        <v>174</v>
      </c>
      <c r="C93" s="25"/>
      <c r="D93" s="25"/>
      <c r="E93" s="25"/>
      <c r="F93" s="25"/>
      <c r="G93" s="25"/>
      <c r="H93" s="25"/>
      <c r="I93" s="25"/>
      <c r="J93" s="25"/>
      <c r="K93" s="25"/>
      <c r="L93" s="13">
        <v>16</v>
      </c>
      <c r="M93" s="13">
        <v>14</v>
      </c>
      <c r="N93" s="13">
        <v>16</v>
      </c>
      <c r="O93" s="13">
        <v>2</v>
      </c>
      <c r="P93" s="13">
        <v>1</v>
      </c>
      <c r="Q93" s="20" t="s">
        <v>102</v>
      </c>
      <c r="R93" s="20" t="s">
        <v>102</v>
      </c>
      <c r="S93" s="13">
        <v>1</v>
      </c>
    </row>
    <row r="94" spans="1:28" ht="14.25" customHeight="1" x14ac:dyDescent="0.15">
      <c r="B94" s="49"/>
      <c r="M94" s="1"/>
      <c r="Q94" s="15"/>
      <c r="R94" s="15"/>
      <c r="S94" s="15"/>
      <c r="T94" s="15"/>
    </row>
    <row r="95" spans="1:28" ht="15" customHeight="1" x14ac:dyDescent="0.15">
      <c r="A95" s="14" t="s">
        <v>90</v>
      </c>
      <c r="B95" s="49"/>
      <c r="M95" s="1"/>
      <c r="Q95" s="15"/>
      <c r="R95" s="15"/>
      <c r="S95" s="15"/>
      <c r="T95" s="15"/>
    </row>
    <row r="96" spans="1:28" ht="15" customHeight="1" x14ac:dyDescent="0.15">
      <c r="A96" s="1" t="s">
        <v>28</v>
      </c>
      <c r="B96" s="49"/>
      <c r="M96" s="1"/>
      <c r="Q96" s="15"/>
      <c r="R96" s="15"/>
      <c r="S96" s="15"/>
      <c r="T96" s="15"/>
    </row>
    <row r="97" spans="1:28" ht="12" customHeight="1" x14ac:dyDescent="0.15">
      <c r="B97" s="50"/>
      <c r="C97" s="22"/>
      <c r="D97" s="22"/>
      <c r="E97" s="22"/>
      <c r="F97" s="22"/>
      <c r="G97" s="22"/>
      <c r="H97" s="22"/>
      <c r="I97" s="22"/>
      <c r="J97" s="22"/>
      <c r="K97" s="22"/>
      <c r="L97" s="157" t="s">
        <v>2</v>
      </c>
      <c r="M97" s="158"/>
      <c r="N97" s="158"/>
      <c r="O97" s="158"/>
      <c r="P97" s="158"/>
      <c r="Q97" s="158"/>
      <c r="R97" s="158"/>
      <c r="S97" s="177"/>
      <c r="T97" s="170" t="s">
        <v>3</v>
      </c>
      <c r="U97" s="158"/>
      <c r="V97" s="158"/>
      <c r="W97" s="158"/>
      <c r="X97" s="158"/>
      <c r="Y97" s="158"/>
      <c r="Z97" s="158"/>
      <c r="AA97" s="158"/>
      <c r="AB97" s="159"/>
    </row>
    <row r="98" spans="1:28" ht="12" customHeight="1" x14ac:dyDescent="0.15">
      <c r="B98" s="34"/>
      <c r="C98" s="21"/>
      <c r="D98" s="21"/>
      <c r="E98" s="21"/>
      <c r="L98" s="178" t="s">
        <v>143</v>
      </c>
      <c r="M98" s="179"/>
      <c r="N98" s="179"/>
      <c r="O98" s="180"/>
      <c r="P98" s="157" t="s">
        <v>144</v>
      </c>
      <c r="Q98" s="158"/>
      <c r="R98" s="158"/>
      <c r="S98" s="177"/>
      <c r="T98" s="171"/>
      <c r="U98" s="178" t="s">
        <v>143</v>
      </c>
      <c r="V98" s="179"/>
      <c r="W98" s="179"/>
      <c r="X98" s="180"/>
      <c r="Y98" s="157" t="s">
        <v>144</v>
      </c>
      <c r="Z98" s="158"/>
      <c r="AA98" s="158"/>
      <c r="AB98" s="159"/>
    </row>
    <row r="99" spans="1:28" ht="22.5" x14ac:dyDescent="0.15">
      <c r="B99" s="5"/>
      <c r="C99" s="21"/>
      <c r="D99" s="21"/>
      <c r="E99" s="21"/>
      <c r="L99" s="102" t="s">
        <v>4</v>
      </c>
      <c r="M99" s="81" t="s">
        <v>7</v>
      </c>
      <c r="N99" s="92" t="s">
        <v>108</v>
      </c>
      <c r="O99" s="96" t="s">
        <v>8</v>
      </c>
      <c r="P99" s="96" t="s">
        <v>4</v>
      </c>
      <c r="Q99" s="81" t="s">
        <v>7</v>
      </c>
      <c r="R99" s="92" t="s">
        <v>108</v>
      </c>
      <c r="S99" s="96" t="s">
        <v>8</v>
      </c>
      <c r="T99" s="172" t="s">
        <v>168</v>
      </c>
      <c r="U99" s="102" t="s">
        <v>4</v>
      </c>
      <c r="V99" s="81" t="s">
        <v>7</v>
      </c>
      <c r="W99" s="92" t="s">
        <v>108</v>
      </c>
      <c r="X99" s="96" t="s">
        <v>8</v>
      </c>
      <c r="Y99" s="96" t="s">
        <v>4</v>
      </c>
      <c r="Z99" s="81" t="s">
        <v>7</v>
      </c>
      <c r="AA99" s="92" t="s">
        <v>108</v>
      </c>
      <c r="AB99" s="81" t="s">
        <v>8</v>
      </c>
    </row>
    <row r="100" spans="1:28" ht="12" customHeight="1" x14ac:dyDescent="0.15">
      <c r="B100" s="47"/>
      <c r="C100" s="23"/>
      <c r="D100" s="23"/>
      <c r="E100" s="23"/>
      <c r="F100" s="23"/>
      <c r="G100" s="23"/>
      <c r="H100" s="23"/>
      <c r="I100" s="23"/>
      <c r="J100" s="23"/>
      <c r="K100" s="23"/>
      <c r="L100" s="9"/>
      <c r="M100" s="9"/>
      <c r="N100" s="9"/>
      <c r="O100" s="97"/>
      <c r="P100" s="97"/>
      <c r="Q100" s="97"/>
      <c r="R100" s="97"/>
      <c r="S100" s="97"/>
      <c r="T100" s="165">
        <f>U100+Y100</f>
        <v>11</v>
      </c>
      <c r="U100" s="60">
        <f>L$71</f>
        <v>9</v>
      </c>
      <c r="V100" s="16">
        <f>M$71</f>
        <v>3</v>
      </c>
      <c r="W100" s="16">
        <f>N$71</f>
        <v>6</v>
      </c>
      <c r="X100" s="16">
        <f>O$71</f>
        <v>0</v>
      </c>
      <c r="Y100" s="16">
        <f>P$71</f>
        <v>2</v>
      </c>
      <c r="Z100" s="16">
        <f>Q$71</f>
        <v>0</v>
      </c>
      <c r="AA100" s="16">
        <f>R$71</f>
        <v>0</v>
      </c>
      <c r="AB100" s="16">
        <f>S$71</f>
        <v>2</v>
      </c>
    </row>
    <row r="101" spans="1:28" ht="15" customHeight="1" x14ac:dyDescent="0.15">
      <c r="B101" s="34" t="s">
        <v>180</v>
      </c>
      <c r="C101" s="21"/>
      <c r="D101" s="21"/>
      <c r="E101" s="21"/>
      <c r="L101" s="10">
        <v>3</v>
      </c>
      <c r="M101" s="10">
        <v>2</v>
      </c>
      <c r="N101" s="10">
        <v>1</v>
      </c>
      <c r="O101" s="98">
        <v>0</v>
      </c>
      <c r="P101" s="98">
        <v>1</v>
      </c>
      <c r="Q101" s="98">
        <v>0</v>
      </c>
      <c r="R101" s="98">
        <v>0</v>
      </c>
      <c r="S101" s="98">
        <v>1</v>
      </c>
      <c r="T101" s="173">
        <f>IF((L101+P101)=0,0,(L101+P101)/(U$82+Y$82)*100)</f>
        <v>36.363636363636367</v>
      </c>
      <c r="U101" s="17">
        <f>L101/U$100*100</f>
        <v>33.333333333333329</v>
      </c>
      <c r="V101" s="78">
        <f>IF(V$100=0,"－",M101/V$100*100)</f>
        <v>66.666666666666657</v>
      </c>
      <c r="W101" s="78">
        <f>IF(W$100=0,"－",N101/W$100*100)</f>
        <v>16.666666666666664</v>
      </c>
      <c r="X101" s="78" t="str">
        <f>IF(X$100=0,"－",O101/X$100*100)</f>
        <v>－</v>
      </c>
      <c r="Y101" s="17">
        <f>P101/Y$100*100</f>
        <v>50</v>
      </c>
      <c r="Z101" s="78" t="str">
        <f>IF(Z$100=0,"－",Q101/Z$100*100)</f>
        <v>－</v>
      </c>
      <c r="AA101" s="78" t="str">
        <f>IF(AA$100=0,"－",R101/AA$100*100)</f>
        <v>－</v>
      </c>
      <c r="AB101" s="78">
        <f>IF(AB$100=0,"－",S101/AB$100*100)</f>
        <v>50</v>
      </c>
    </row>
    <row r="102" spans="1:28" ht="15" customHeight="1" x14ac:dyDescent="0.15">
      <c r="B102" s="34" t="s">
        <v>185</v>
      </c>
      <c r="C102" s="21"/>
      <c r="D102" s="21"/>
      <c r="E102" s="21"/>
      <c r="L102" s="11">
        <v>2</v>
      </c>
      <c r="M102" s="11">
        <v>1</v>
      </c>
      <c r="N102" s="11">
        <v>1</v>
      </c>
      <c r="O102" s="99">
        <v>0</v>
      </c>
      <c r="P102" s="99">
        <v>0</v>
      </c>
      <c r="Q102" s="99">
        <v>0</v>
      </c>
      <c r="R102" s="99">
        <v>0</v>
      </c>
      <c r="S102" s="99">
        <v>0</v>
      </c>
      <c r="T102" s="173">
        <f>IF((L102+P102)=0,0,(L102+P102)/(U$82+Y$82)*100)</f>
        <v>18.181818181818183</v>
      </c>
      <c r="U102" s="18">
        <f>L102/U$100*100</f>
        <v>22.222222222222221</v>
      </c>
      <c r="V102" s="79">
        <f>IF(V$100=0,"－",M102/V$100*100)</f>
        <v>33.333333333333329</v>
      </c>
      <c r="W102" s="79">
        <f>IF(W$100=0,"－",N102/W$100*100)</f>
        <v>16.666666666666664</v>
      </c>
      <c r="X102" s="79" t="str">
        <f>IF(X$100=0,"－",O102/X$100*100)</f>
        <v>－</v>
      </c>
      <c r="Y102" s="18">
        <f>P102/Y$100*100</f>
        <v>0</v>
      </c>
      <c r="Z102" s="79" t="str">
        <f>IF(Z$100=0,"－",Q102/Z$100*100)</f>
        <v>－</v>
      </c>
      <c r="AA102" s="79" t="str">
        <f>IF(AA$100=0,"－",R102/AA$100*100)</f>
        <v>－</v>
      </c>
      <c r="AB102" s="79">
        <f>IF(AB$100=0,"－",S102/AB$100*100)</f>
        <v>0</v>
      </c>
    </row>
    <row r="103" spans="1:28" ht="15" customHeight="1" x14ac:dyDescent="0.15">
      <c r="B103" s="34" t="s">
        <v>186</v>
      </c>
      <c r="C103" s="21"/>
      <c r="D103" s="21"/>
      <c r="E103" s="21"/>
      <c r="L103" s="11">
        <v>0</v>
      </c>
      <c r="M103" s="11">
        <v>0</v>
      </c>
      <c r="N103" s="11">
        <v>0</v>
      </c>
      <c r="O103" s="99">
        <v>0</v>
      </c>
      <c r="P103" s="99">
        <v>1</v>
      </c>
      <c r="Q103" s="99">
        <v>0</v>
      </c>
      <c r="R103" s="99">
        <v>0</v>
      </c>
      <c r="S103" s="99">
        <v>1</v>
      </c>
      <c r="T103" s="173">
        <f>IF((L103+P103)=0,0,(L103+P103)/(U$82+Y$82)*100)</f>
        <v>9.0909090909090917</v>
      </c>
      <c r="U103" s="18">
        <f>L103/U$100*100</f>
        <v>0</v>
      </c>
      <c r="V103" s="79">
        <f>IF(V$100=0,"－",M103/V$100*100)</f>
        <v>0</v>
      </c>
      <c r="W103" s="79">
        <f>IF(W$100=0,"－",N103/W$100*100)</f>
        <v>0</v>
      </c>
      <c r="X103" s="79" t="str">
        <f>IF(X$100=0,"－",O103/X$100*100)</f>
        <v>－</v>
      </c>
      <c r="Y103" s="18">
        <f>P103/Y$100*100</f>
        <v>50</v>
      </c>
      <c r="Z103" s="79" t="str">
        <f>IF(Z$100=0,"－",Q103/Z$100*100)</f>
        <v>－</v>
      </c>
      <c r="AA103" s="79" t="str">
        <f>IF(AA$100=0,"－",R103/AA$100*100)</f>
        <v>－</v>
      </c>
      <c r="AB103" s="79">
        <f>IF(AB$100=0,"－",S103/AB$100*100)</f>
        <v>50</v>
      </c>
    </row>
    <row r="104" spans="1:28" ht="15" customHeight="1" x14ac:dyDescent="0.15">
      <c r="B104" s="34" t="s">
        <v>187</v>
      </c>
      <c r="C104" s="21"/>
      <c r="D104" s="21"/>
      <c r="E104" s="21"/>
      <c r="L104" s="11">
        <v>2</v>
      </c>
      <c r="M104" s="11">
        <v>0</v>
      </c>
      <c r="N104" s="11">
        <v>2</v>
      </c>
      <c r="O104" s="99">
        <v>0</v>
      </c>
      <c r="P104" s="99">
        <v>0</v>
      </c>
      <c r="Q104" s="99">
        <v>0</v>
      </c>
      <c r="R104" s="99">
        <v>0</v>
      </c>
      <c r="S104" s="99">
        <v>0</v>
      </c>
      <c r="T104" s="173">
        <f>IF((L104+P104)=0,0,(L104+P104)/(U$82+Y$82)*100)</f>
        <v>18.181818181818183</v>
      </c>
      <c r="U104" s="18">
        <f>L104/U$100*100</f>
        <v>22.222222222222221</v>
      </c>
      <c r="V104" s="79">
        <f>IF(V$100=0,"－",M104/V$100*100)</f>
        <v>0</v>
      </c>
      <c r="W104" s="79">
        <f>IF(W$100=0,"－",N104/W$100*100)</f>
        <v>33.333333333333329</v>
      </c>
      <c r="X104" s="79" t="str">
        <f>IF(X$100=0,"－",O104/X$100*100)</f>
        <v>－</v>
      </c>
      <c r="Y104" s="18">
        <f>P104/Y$100*100</f>
        <v>0</v>
      </c>
      <c r="Z104" s="79" t="str">
        <f>IF(Z$100=0,"－",Q104/Z$100*100)</f>
        <v>－</v>
      </c>
      <c r="AA104" s="79" t="str">
        <f>IF(AA$100=0,"－",R104/AA$100*100)</f>
        <v>－</v>
      </c>
      <c r="AB104" s="79">
        <f>IF(AB$100=0,"－",S104/AB$100*100)</f>
        <v>0</v>
      </c>
    </row>
    <row r="105" spans="1:28" ht="15" customHeight="1" x14ac:dyDescent="0.15">
      <c r="B105" s="47" t="s">
        <v>135</v>
      </c>
      <c r="C105" s="23"/>
      <c r="D105" s="23"/>
      <c r="E105" s="23"/>
      <c r="F105" s="23"/>
      <c r="G105" s="23"/>
      <c r="H105" s="23"/>
      <c r="I105" s="23"/>
      <c r="J105" s="23"/>
      <c r="K105" s="23"/>
      <c r="L105" s="12">
        <v>2</v>
      </c>
      <c r="M105" s="12">
        <v>0</v>
      </c>
      <c r="N105" s="12">
        <v>2</v>
      </c>
      <c r="O105" s="100">
        <v>0</v>
      </c>
      <c r="P105" s="100">
        <v>0</v>
      </c>
      <c r="Q105" s="100">
        <v>0</v>
      </c>
      <c r="R105" s="100">
        <v>0</v>
      </c>
      <c r="S105" s="100">
        <v>0</v>
      </c>
      <c r="T105" s="173">
        <f>IF((L105+P105)=0,0,(L105+P105)/(U$82+Y$82)*100)</f>
        <v>18.181818181818183</v>
      </c>
      <c r="U105" s="19">
        <f>L105/U$100*100</f>
        <v>22.222222222222221</v>
      </c>
      <c r="V105" s="80">
        <f>IF(V$100=0,"－",M105/V$100*100)</f>
        <v>0</v>
      </c>
      <c r="W105" s="80">
        <f>IF(W$100=0,"－",N105/W$100*100)</f>
        <v>33.333333333333329</v>
      </c>
      <c r="X105" s="80" t="str">
        <f>IF(X$100=0,"－",O105/X$100*100)</f>
        <v>－</v>
      </c>
      <c r="Y105" s="19">
        <f>P105/Y$100*100</f>
        <v>0</v>
      </c>
      <c r="Z105" s="80" t="str">
        <f>IF(Z$100=0,"－",Q105/Z$100*100)</f>
        <v>－</v>
      </c>
      <c r="AA105" s="80" t="str">
        <f>IF(AA$100=0,"－",R105/AA$100*100)</f>
        <v>－</v>
      </c>
      <c r="AB105" s="80">
        <f>IF(AB$100=0,"－",S105/AB$100*100)</f>
        <v>0</v>
      </c>
    </row>
    <row r="106" spans="1:28" ht="15" customHeight="1" x14ac:dyDescent="0.15">
      <c r="B106" s="48" t="s">
        <v>1</v>
      </c>
      <c r="C106" s="25"/>
      <c r="D106" s="25"/>
      <c r="E106" s="25"/>
      <c r="F106" s="25"/>
      <c r="G106" s="25"/>
      <c r="H106" s="25"/>
      <c r="I106" s="25"/>
      <c r="J106" s="25"/>
      <c r="K106" s="25"/>
      <c r="L106" s="13">
        <f>SUM(L101:L105)</f>
        <v>9</v>
      </c>
      <c r="M106" s="13">
        <f>SUM(M101:M105)</f>
        <v>3</v>
      </c>
      <c r="N106" s="13">
        <f>SUM(N101:N105)</f>
        <v>6</v>
      </c>
      <c r="O106" s="101">
        <f t="shared" ref="O106:S106" si="28">SUM(O101:O105)</f>
        <v>0</v>
      </c>
      <c r="P106" s="101">
        <f t="shared" si="28"/>
        <v>2</v>
      </c>
      <c r="Q106" s="101">
        <f t="shared" si="28"/>
        <v>0</v>
      </c>
      <c r="R106" s="101">
        <f t="shared" si="28"/>
        <v>0</v>
      </c>
      <c r="S106" s="101">
        <f t="shared" si="28"/>
        <v>2</v>
      </c>
      <c r="T106" s="169">
        <f>IF(SUM(T101:T105)&gt;100,"－",SUM(T101:T105))</f>
        <v>100.00000000000001</v>
      </c>
      <c r="U106" s="64">
        <f>IF(SUM(U101:U105)&gt;100,"－",SUM(U101:U105))</f>
        <v>100</v>
      </c>
      <c r="V106" s="20">
        <f t="shared" ref="V106:W106" si="29">IF(SUM(V101:V105)&gt;100,"－",SUM(V101:V105))</f>
        <v>99.999999999999986</v>
      </c>
      <c r="W106" s="20">
        <f t="shared" si="29"/>
        <v>99.999999999999986</v>
      </c>
      <c r="X106" s="20" t="s">
        <v>146</v>
      </c>
      <c r="Y106" s="20">
        <f t="shared" ref="Y106" si="30">IF(SUM(Y101:Y105)&gt;100,"－",SUM(Y101:Y105))</f>
        <v>100</v>
      </c>
      <c r="Z106" s="20" t="s">
        <v>146</v>
      </c>
      <c r="AA106" s="20" t="s">
        <v>146</v>
      </c>
      <c r="AB106" s="20">
        <f t="shared" ref="AB106" si="31">IF(SUM(AB101:AB105)&gt;100,"－",SUM(AB101:AB105))</f>
        <v>100</v>
      </c>
    </row>
    <row r="107" spans="1:28" ht="15" customHeight="1" x14ac:dyDescent="0.15">
      <c r="B107" s="48" t="s">
        <v>169</v>
      </c>
      <c r="C107" s="25"/>
      <c r="D107" s="25"/>
      <c r="E107" s="25"/>
      <c r="F107" s="25"/>
      <c r="G107" s="25"/>
      <c r="H107" s="25"/>
      <c r="I107" s="25"/>
      <c r="J107" s="25"/>
      <c r="K107" s="25"/>
      <c r="L107" s="155">
        <f>M107+N107+O107</f>
        <v>55</v>
      </c>
      <c r="M107" s="155">
        <v>6</v>
      </c>
      <c r="N107" s="155">
        <v>49</v>
      </c>
      <c r="O107" s="155">
        <v>0</v>
      </c>
      <c r="P107" s="156">
        <f>Q107+R107+S107</f>
        <v>8</v>
      </c>
      <c r="Q107" s="155">
        <v>0</v>
      </c>
      <c r="R107" s="155">
        <v>0</v>
      </c>
      <c r="S107" s="155">
        <v>8</v>
      </c>
    </row>
    <row r="108" spans="1:28" ht="15" customHeight="1" x14ac:dyDescent="0.15">
      <c r="B108" s="48" t="s">
        <v>170</v>
      </c>
      <c r="C108" s="25"/>
      <c r="D108" s="25"/>
      <c r="E108" s="25"/>
      <c r="F108" s="25"/>
      <c r="G108" s="25"/>
      <c r="H108" s="25"/>
      <c r="I108" s="25"/>
      <c r="J108" s="25"/>
      <c r="K108" s="25"/>
      <c r="L108" s="59">
        <v>9</v>
      </c>
      <c r="M108" s="59">
        <v>2.5</v>
      </c>
      <c r="N108" s="59">
        <v>12.25</v>
      </c>
      <c r="O108" s="20" t="s">
        <v>102</v>
      </c>
      <c r="P108" s="59">
        <v>4</v>
      </c>
      <c r="Q108" s="20" t="s">
        <v>102</v>
      </c>
      <c r="R108" s="20" t="s">
        <v>102</v>
      </c>
      <c r="S108" s="89">
        <v>4</v>
      </c>
    </row>
    <row r="109" spans="1:28" ht="15" customHeight="1" x14ac:dyDescent="0.15">
      <c r="B109" s="48" t="s">
        <v>172</v>
      </c>
      <c r="C109" s="25"/>
      <c r="D109" s="25"/>
      <c r="E109" s="25"/>
      <c r="F109" s="25"/>
      <c r="G109" s="25"/>
      <c r="H109" s="25"/>
      <c r="I109" s="25"/>
      <c r="J109" s="25"/>
      <c r="K109" s="25"/>
      <c r="L109" s="59">
        <v>4</v>
      </c>
      <c r="M109" s="59">
        <v>2.5</v>
      </c>
      <c r="N109" s="59">
        <v>10.5</v>
      </c>
      <c r="O109" s="20" t="s">
        <v>102</v>
      </c>
      <c r="P109" s="59">
        <v>4</v>
      </c>
      <c r="Q109" s="20" t="s">
        <v>102</v>
      </c>
      <c r="R109" s="20" t="s">
        <v>102</v>
      </c>
      <c r="S109" s="89">
        <v>4</v>
      </c>
    </row>
    <row r="110" spans="1:28" ht="15" customHeight="1" x14ac:dyDescent="0.15">
      <c r="B110" s="48" t="s">
        <v>174</v>
      </c>
      <c r="C110" s="25"/>
      <c r="D110" s="25"/>
      <c r="E110" s="25"/>
      <c r="F110" s="25"/>
      <c r="G110" s="25"/>
      <c r="H110" s="25"/>
      <c r="I110" s="25"/>
      <c r="J110" s="25"/>
      <c r="K110" s="25"/>
      <c r="L110" s="13">
        <v>27</v>
      </c>
      <c r="M110" s="13">
        <v>4</v>
      </c>
      <c r="N110" s="13">
        <v>27</v>
      </c>
      <c r="O110" s="20" t="s">
        <v>102</v>
      </c>
      <c r="P110" s="13">
        <v>7</v>
      </c>
      <c r="Q110" s="20" t="s">
        <v>102</v>
      </c>
      <c r="R110" s="20" t="s">
        <v>102</v>
      </c>
      <c r="S110" s="90">
        <v>7</v>
      </c>
    </row>
    <row r="111" spans="1:28" ht="14.25" customHeight="1" x14ac:dyDescent="0.15">
      <c r="B111" s="49"/>
      <c r="M111" s="1"/>
      <c r="Q111" s="15"/>
      <c r="R111" s="15"/>
      <c r="S111" s="15"/>
      <c r="T111" s="15"/>
    </row>
    <row r="112" spans="1:28" ht="15" customHeight="1" x14ac:dyDescent="0.15">
      <c r="A112" s="1" t="s">
        <v>29</v>
      </c>
      <c r="B112" s="49"/>
      <c r="M112" s="1"/>
      <c r="Q112" s="15"/>
      <c r="R112" s="15"/>
      <c r="S112" s="15"/>
      <c r="T112" s="15"/>
    </row>
    <row r="113" spans="1:27" ht="12" customHeight="1" x14ac:dyDescent="0.15">
      <c r="B113" s="50"/>
      <c r="C113" s="22"/>
      <c r="D113" s="22"/>
      <c r="E113" s="22"/>
      <c r="F113" s="22"/>
      <c r="G113" s="22"/>
      <c r="H113" s="22"/>
      <c r="I113" s="22"/>
      <c r="J113" s="22"/>
      <c r="K113" s="4"/>
      <c r="L113" s="57" t="s">
        <v>2</v>
      </c>
      <c r="M113" s="25"/>
      <c r="N113" s="25"/>
      <c r="O113" s="25"/>
      <c r="P113" s="25"/>
      <c r="Q113" s="25"/>
      <c r="R113" s="25"/>
      <c r="S113" s="65"/>
      <c r="T113" s="25" t="s">
        <v>3</v>
      </c>
      <c r="U113" s="25"/>
      <c r="V113" s="25"/>
      <c r="W113" s="25"/>
      <c r="X113" s="25"/>
      <c r="Y113" s="25"/>
      <c r="Z113" s="25"/>
      <c r="AA113" s="26"/>
    </row>
    <row r="114" spans="1:27" ht="12" customHeight="1" x14ac:dyDescent="0.15">
      <c r="B114" s="34"/>
      <c r="C114" s="21"/>
      <c r="D114" s="21"/>
      <c r="E114" s="21"/>
      <c r="K114" s="6"/>
      <c r="L114" s="109" t="s">
        <v>143</v>
      </c>
      <c r="M114" s="95"/>
      <c r="N114" s="95"/>
      <c r="O114" s="26"/>
      <c r="P114" s="25" t="s">
        <v>144</v>
      </c>
      <c r="Q114" s="25"/>
      <c r="R114" s="95"/>
      <c r="S114" s="65"/>
      <c r="T114" s="109" t="s">
        <v>143</v>
      </c>
      <c r="U114" s="95"/>
      <c r="V114" s="95"/>
      <c r="W114" s="26"/>
      <c r="X114" s="25" t="s">
        <v>144</v>
      </c>
      <c r="Y114" s="25"/>
      <c r="Z114" s="95"/>
      <c r="AA114" s="88"/>
    </row>
    <row r="115" spans="1:27" ht="22.5" x14ac:dyDescent="0.15">
      <c r="B115" s="5"/>
      <c r="C115" s="21"/>
      <c r="D115" s="21"/>
      <c r="E115" s="21"/>
      <c r="K115" s="6"/>
      <c r="L115" s="102" t="s">
        <v>4</v>
      </c>
      <c r="M115" s="81" t="s">
        <v>7</v>
      </c>
      <c r="N115" s="92" t="s">
        <v>108</v>
      </c>
      <c r="O115" s="96" t="s">
        <v>8</v>
      </c>
      <c r="P115" s="96" t="s">
        <v>4</v>
      </c>
      <c r="Q115" s="81" t="s">
        <v>7</v>
      </c>
      <c r="R115" s="92" t="s">
        <v>108</v>
      </c>
      <c r="S115" s="82" t="s">
        <v>8</v>
      </c>
      <c r="T115" s="102" t="s">
        <v>4</v>
      </c>
      <c r="U115" s="81" t="s">
        <v>7</v>
      </c>
      <c r="V115" s="92" t="s">
        <v>108</v>
      </c>
      <c r="W115" s="96" t="s">
        <v>8</v>
      </c>
      <c r="X115" s="96" t="s">
        <v>4</v>
      </c>
      <c r="Y115" s="81" t="s">
        <v>7</v>
      </c>
      <c r="Z115" s="92" t="s">
        <v>108</v>
      </c>
      <c r="AA115" s="81" t="s">
        <v>8</v>
      </c>
    </row>
    <row r="116" spans="1:27" ht="12" customHeight="1" x14ac:dyDescent="0.15">
      <c r="B116" s="47"/>
      <c r="C116" s="23"/>
      <c r="D116" s="23"/>
      <c r="E116" s="23"/>
      <c r="F116" s="23"/>
      <c r="G116" s="23"/>
      <c r="H116" s="23"/>
      <c r="I116" s="23"/>
      <c r="J116" s="23"/>
      <c r="K116" s="8"/>
      <c r="L116" s="9"/>
      <c r="M116" s="9"/>
      <c r="N116" s="9"/>
      <c r="O116" s="97"/>
      <c r="P116" s="97"/>
      <c r="Q116" s="97"/>
      <c r="R116" s="97"/>
      <c r="S116" s="66"/>
      <c r="T116" s="60">
        <f t="shared" ref="T116:AA116" si="32">L$51</f>
        <v>59</v>
      </c>
      <c r="U116" s="16">
        <f t="shared" si="32"/>
        <v>24</v>
      </c>
      <c r="V116" s="16">
        <f t="shared" si="32"/>
        <v>17</v>
      </c>
      <c r="W116" s="16">
        <f t="shared" si="32"/>
        <v>18</v>
      </c>
      <c r="X116" s="16">
        <f t="shared" si="32"/>
        <v>65</v>
      </c>
      <c r="Y116" s="16">
        <f t="shared" si="32"/>
        <v>20</v>
      </c>
      <c r="Z116" s="16">
        <f t="shared" si="32"/>
        <v>2</v>
      </c>
      <c r="AA116" s="16">
        <f t="shared" si="32"/>
        <v>43</v>
      </c>
    </row>
    <row r="117" spans="1:27" ht="15" customHeight="1" x14ac:dyDescent="0.15">
      <c r="B117" s="34" t="s">
        <v>103</v>
      </c>
      <c r="C117" s="21"/>
      <c r="D117" s="21"/>
      <c r="E117" s="21"/>
      <c r="L117" s="10">
        <v>19</v>
      </c>
      <c r="M117" s="10">
        <v>6</v>
      </c>
      <c r="N117" s="10">
        <v>10</v>
      </c>
      <c r="O117" s="98">
        <v>3</v>
      </c>
      <c r="P117" s="98">
        <v>18</v>
      </c>
      <c r="Q117" s="98">
        <v>8</v>
      </c>
      <c r="R117" s="98">
        <v>1</v>
      </c>
      <c r="S117" s="67">
        <v>9</v>
      </c>
      <c r="T117" s="61">
        <f t="shared" ref="T117:AA121" si="33">L117/T$116*100</f>
        <v>32.20338983050847</v>
      </c>
      <c r="U117" s="17">
        <f t="shared" si="33"/>
        <v>25</v>
      </c>
      <c r="V117" s="17">
        <f t="shared" si="33"/>
        <v>58.82352941176471</v>
      </c>
      <c r="W117" s="17">
        <f t="shared" si="33"/>
        <v>16.666666666666664</v>
      </c>
      <c r="X117" s="17">
        <f t="shared" si="33"/>
        <v>27.692307692307693</v>
      </c>
      <c r="Y117" s="17">
        <f t="shared" si="33"/>
        <v>40</v>
      </c>
      <c r="Z117" s="17">
        <f t="shared" si="33"/>
        <v>50</v>
      </c>
      <c r="AA117" s="17">
        <f t="shared" si="33"/>
        <v>20.930232558139537</v>
      </c>
    </row>
    <row r="118" spans="1:27" ht="15" customHeight="1" x14ac:dyDescent="0.15">
      <c r="B118" s="34" t="s">
        <v>30</v>
      </c>
      <c r="C118" s="21"/>
      <c r="D118" s="21"/>
      <c r="E118" s="21"/>
      <c r="L118" s="11">
        <v>41</v>
      </c>
      <c r="M118" s="11">
        <v>16</v>
      </c>
      <c r="N118" s="11">
        <v>15</v>
      </c>
      <c r="O118" s="99">
        <v>10</v>
      </c>
      <c r="P118" s="99">
        <v>18</v>
      </c>
      <c r="Q118" s="99">
        <v>7</v>
      </c>
      <c r="R118" s="99">
        <v>1</v>
      </c>
      <c r="S118" s="68">
        <v>10</v>
      </c>
      <c r="T118" s="62">
        <f t="shared" si="33"/>
        <v>69.491525423728817</v>
      </c>
      <c r="U118" s="18">
        <f t="shared" si="33"/>
        <v>66.666666666666657</v>
      </c>
      <c r="V118" s="18">
        <f t="shared" si="33"/>
        <v>88.235294117647058</v>
      </c>
      <c r="W118" s="18">
        <f t="shared" si="33"/>
        <v>55.555555555555557</v>
      </c>
      <c r="X118" s="18">
        <f t="shared" si="33"/>
        <v>27.692307692307693</v>
      </c>
      <c r="Y118" s="18">
        <f t="shared" si="33"/>
        <v>35</v>
      </c>
      <c r="Z118" s="18">
        <f t="shared" si="33"/>
        <v>50</v>
      </c>
      <c r="AA118" s="18">
        <f t="shared" si="33"/>
        <v>23.255813953488371</v>
      </c>
    </row>
    <row r="119" spans="1:27" ht="15" customHeight="1" x14ac:dyDescent="0.15">
      <c r="B119" s="34" t="s">
        <v>31</v>
      </c>
      <c r="C119" s="21"/>
      <c r="D119" s="21"/>
      <c r="E119" s="21"/>
      <c r="L119" s="11">
        <v>5</v>
      </c>
      <c r="M119" s="11">
        <v>3</v>
      </c>
      <c r="N119" s="11">
        <v>1</v>
      </c>
      <c r="O119" s="99">
        <v>1</v>
      </c>
      <c r="P119" s="99">
        <v>4</v>
      </c>
      <c r="Q119" s="99">
        <v>0</v>
      </c>
      <c r="R119" s="99">
        <v>0</v>
      </c>
      <c r="S119" s="68">
        <v>4</v>
      </c>
      <c r="T119" s="62">
        <f t="shared" si="33"/>
        <v>8.4745762711864394</v>
      </c>
      <c r="U119" s="18">
        <f t="shared" si="33"/>
        <v>12.5</v>
      </c>
      <c r="V119" s="18">
        <f t="shared" si="33"/>
        <v>5.8823529411764701</v>
      </c>
      <c r="W119" s="18">
        <f t="shared" si="33"/>
        <v>5.5555555555555554</v>
      </c>
      <c r="X119" s="18">
        <f t="shared" si="33"/>
        <v>6.1538461538461542</v>
      </c>
      <c r="Y119" s="18">
        <f t="shared" si="33"/>
        <v>0</v>
      </c>
      <c r="Z119" s="18">
        <f t="shared" si="33"/>
        <v>0</v>
      </c>
      <c r="AA119" s="18">
        <f t="shared" si="33"/>
        <v>9.3023255813953494</v>
      </c>
    </row>
    <row r="120" spans="1:27" ht="15" customHeight="1" x14ac:dyDescent="0.15">
      <c r="B120" s="34" t="s">
        <v>32</v>
      </c>
      <c r="C120" s="21"/>
      <c r="D120" s="21"/>
      <c r="E120" s="21"/>
      <c r="L120" s="11">
        <v>13</v>
      </c>
      <c r="M120" s="11">
        <v>7</v>
      </c>
      <c r="N120" s="11">
        <v>0</v>
      </c>
      <c r="O120" s="99">
        <v>6</v>
      </c>
      <c r="P120" s="99">
        <v>30</v>
      </c>
      <c r="Q120" s="99">
        <v>7</v>
      </c>
      <c r="R120" s="99">
        <v>0</v>
      </c>
      <c r="S120" s="68">
        <v>23</v>
      </c>
      <c r="T120" s="62">
        <f t="shared" si="33"/>
        <v>22.033898305084744</v>
      </c>
      <c r="U120" s="18">
        <f t="shared" si="33"/>
        <v>29.166666666666668</v>
      </c>
      <c r="V120" s="18">
        <f t="shared" si="33"/>
        <v>0</v>
      </c>
      <c r="W120" s="18">
        <f t="shared" si="33"/>
        <v>33.333333333333329</v>
      </c>
      <c r="X120" s="18">
        <f t="shared" si="33"/>
        <v>46.153846153846153</v>
      </c>
      <c r="Y120" s="18">
        <f t="shared" si="33"/>
        <v>35</v>
      </c>
      <c r="Z120" s="18">
        <f t="shared" si="33"/>
        <v>0</v>
      </c>
      <c r="AA120" s="18">
        <f t="shared" si="33"/>
        <v>53.488372093023251</v>
      </c>
    </row>
    <row r="121" spans="1:27" ht="15" customHeight="1" x14ac:dyDescent="0.15">
      <c r="B121" s="47" t="s">
        <v>0</v>
      </c>
      <c r="C121" s="23"/>
      <c r="D121" s="23"/>
      <c r="E121" s="23"/>
      <c r="F121" s="23"/>
      <c r="G121" s="23"/>
      <c r="H121" s="23"/>
      <c r="I121" s="23"/>
      <c r="J121" s="23"/>
      <c r="K121" s="23"/>
      <c r="L121" s="12">
        <v>1</v>
      </c>
      <c r="M121" s="12">
        <v>0</v>
      </c>
      <c r="N121" s="12">
        <v>0</v>
      </c>
      <c r="O121" s="100">
        <v>1</v>
      </c>
      <c r="P121" s="100">
        <v>0</v>
      </c>
      <c r="Q121" s="100">
        <v>0</v>
      </c>
      <c r="R121" s="100">
        <v>0</v>
      </c>
      <c r="S121" s="69">
        <v>0</v>
      </c>
      <c r="T121" s="63">
        <f t="shared" si="33"/>
        <v>1.6949152542372881</v>
      </c>
      <c r="U121" s="19">
        <f t="shared" si="33"/>
        <v>0</v>
      </c>
      <c r="V121" s="19">
        <f t="shared" si="33"/>
        <v>0</v>
      </c>
      <c r="W121" s="19">
        <f t="shared" si="33"/>
        <v>5.5555555555555554</v>
      </c>
      <c r="X121" s="19">
        <f t="shared" si="33"/>
        <v>0</v>
      </c>
      <c r="Y121" s="19">
        <f t="shared" si="33"/>
        <v>0</v>
      </c>
      <c r="Z121" s="19">
        <f t="shared" si="33"/>
        <v>0</v>
      </c>
      <c r="AA121" s="19">
        <f t="shared" si="33"/>
        <v>0</v>
      </c>
    </row>
    <row r="122" spans="1:27" ht="15" customHeight="1" x14ac:dyDescent="0.15">
      <c r="B122" s="48" t="s">
        <v>1</v>
      </c>
      <c r="C122" s="25"/>
      <c r="D122" s="25"/>
      <c r="E122" s="25"/>
      <c r="F122" s="25"/>
      <c r="G122" s="25"/>
      <c r="H122" s="25"/>
      <c r="I122" s="25"/>
      <c r="J122" s="25"/>
      <c r="K122" s="26"/>
      <c r="L122" s="13">
        <f>SUM(L117:L121)</f>
        <v>79</v>
      </c>
      <c r="M122" s="13">
        <f t="shared" ref="M122:S122" si="34">SUM(M117:M121)</f>
        <v>32</v>
      </c>
      <c r="N122" s="13">
        <f t="shared" si="34"/>
        <v>26</v>
      </c>
      <c r="O122" s="101">
        <f t="shared" si="34"/>
        <v>21</v>
      </c>
      <c r="P122" s="101">
        <f t="shared" si="34"/>
        <v>70</v>
      </c>
      <c r="Q122" s="101">
        <f t="shared" si="34"/>
        <v>22</v>
      </c>
      <c r="R122" s="101">
        <f t="shared" si="34"/>
        <v>2</v>
      </c>
      <c r="S122" s="70">
        <f t="shared" si="34"/>
        <v>46</v>
      </c>
      <c r="T122" s="64" t="str">
        <f>IF(SUM(T117:T121)&gt;100,"－",SUM(T117:T121))</f>
        <v>－</v>
      </c>
      <c r="U122" s="20" t="str">
        <f>IF(SUM(U117:U121)&gt;100,"－",SUM(U117:U121))</f>
        <v>－</v>
      </c>
      <c r="V122" s="20" t="str">
        <f>IF(SUM(V117:V121)&gt;=100,"－",SUM(V117:V121))</f>
        <v>－</v>
      </c>
      <c r="W122" s="20" t="str">
        <f t="shared" ref="W122:AA122" si="35">IF(SUM(W117:W121)&gt;100,"－",SUM(W117:W121))</f>
        <v>－</v>
      </c>
      <c r="X122" s="20" t="str">
        <f t="shared" ref="X122" si="36">IF(SUM(X117:X121)&gt;100,"－",SUM(X117:X121))</f>
        <v>－</v>
      </c>
      <c r="Y122" s="20" t="str">
        <f t="shared" si="35"/>
        <v>－</v>
      </c>
      <c r="Z122" s="20" t="str">
        <f>IF(SUM(Z117:Z121)&gt;=100,"－",SUM(Z117:Z121))</f>
        <v>－</v>
      </c>
      <c r="AA122" s="20" t="str">
        <f t="shared" si="35"/>
        <v>－</v>
      </c>
    </row>
    <row r="123" spans="1:27" ht="12.75" customHeight="1" x14ac:dyDescent="0.15">
      <c r="B123" s="49"/>
      <c r="M123" s="1"/>
      <c r="T123" s="15"/>
      <c r="U123" s="15"/>
      <c r="V123" s="15"/>
      <c r="W123" s="15"/>
      <c r="X123" s="15"/>
      <c r="Y123" s="15"/>
      <c r="Z123" s="15"/>
      <c r="AA123" s="15"/>
    </row>
    <row r="124" spans="1:27" ht="15" customHeight="1" x14ac:dyDescent="0.15">
      <c r="A124" s="31" t="s">
        <v>33</v>
      </c>
      <c r="B124" s="51"/>
      <c r="C124" s="32"/>
      <c r="D124" s="32"/>
      <c r="E124" s="32"/>
      <c r="F124" s="27"/>
      <c r="G124" s="27"/>
      <c r="H124" s="27"/>
      <c r="I124" s="27"/>
      <c r="J124" s="27"/>
      <c r="K124" s="27"/>
      <c r="L124" s="28"/>
      <c r="M124" s="29"/>
      <c r="N124" s="30"/>
      <c r="O124" s="30"/>
      <c r="P124" s="30"/>
      <c r="Q124" s="30"/>
      <c r="R124" s="30"/>
      <c r="T124" s="31"/>
      <c r="U124" s="31"/>
      <c r="V124" s="31"/>
      <c r="W124" s="31"/>
      <c r="X124" s="31"/>
      <c r="Y124" s="31"/>
      <c r="Z124" s="31"/>
      <c r="AA124" s="31"/>
    </row>
    <row r="125" spans="1:27" ht="12" customHeight="1" x14ac:dyDescent="0.15">
      <c r="B125" s="50"/>
      <c r="C125" s="22"/>
      <c r="D125" s="22"/>
      <c r="E125" s="22"/>
      <c r="F125" s="22"/>
      <c r="G125" s="22"/>
      <c r="H125" s="22"/>
      <c r="I125" s="22"/>
      <c r="J125" s="22"/>
      <c r="K125" s="4"/>
      <c r="L125" s="57" t="s">
        <v>2</v>
      </c>
      <c r="M125" s="25"/>
      <c r="N125" s="25"/>
      <c r="O125" s="25"/>
      <c r="P125" s="25"/>
      <c r="Q125" s="25"/>
      <c r="R125" s="25"/>
      <c r="S125" s="65"/>
      <c r="T125" s="25" t="s">
        <v>3</v>
      </c>
      <c r="U125" s="25"/>
      <c r="V125" s="25"/>
      <c r="W125" s="25"/>
      <c r="X125" s="25"/>
      <c r="Y125" s="25"/>
      <c r="Z125" s="25"/>
      <c r="AA125" s="26"/>
    </row>
    <row r="126" spans="1:27" ht="12" customHeight="1" x14ac:dyDescent="0.15">
      <c r="B126" s="34"/>
      <c r="C126" s="21"/>
      <c r="D126" s="21"/>
      <c r="E126" s="21"/>
      <c r="K126" s="6"/>
      <c r="L126" s="109" t="s">
        <v>143</v>
      </c>
      <c r="M126" s="95"/>
      <c r="N126" s="95"/>
      <c r="O126" s="26"/>
      <c r="P126" s="25" t="s">
        <v>144</v>
      </c>
      <c r="Q126" s="25"/>
      <c r="R126" s="95"/>
      <c r="S126" s="65"/>
      <c r="T126" s="109" t="s">
        <v>143</v>
      </c>
      <c r="U126" s="95"/>
      <c r="V126" s="95"/>
      <c r="W126" s="26"/>
      <c r="X126" s="25" t="s">
        <v>144</v>
      </c>
      <c r="Y126" s="25"/>
      <c r="Z126" s="95"/>
      <c r="AA126" s="88"/>
    </row>
    <row r="127" spans="1:27" ht="22.5" x14ac:dyDescent="0.15">
      <c r="B127" s="5"/>
      <c r="C127" s="21"/>
      <c r="D127" s="21"/>
      <c r="E127" s="21"/>
      <c r="K127" s="6"/>
      <c r="L127" s="102" t="s">
        <v>4</v>
      </c>
      <c r="M127" s="81" t="s">
        <v>7</v>
      </c>
      <c r="N127" s="92" t="s">
        <v>108</v>
      </c>
      <c r="O127" s="96" t="s">
        <v>8</v>
      </c>
      <c r="P127" s="96" t="s">
        <v>4</v>
      </c>
      <c r="Q127" s="81" t="s">
        <v>7</v>
      </c>
      <c r="R127" s="92" t="s">
        <v>108</v>
      </c>
      <c r="S127" s="82" t="s">
        <v>8</v>
      </c>
      <c r="T127" s="102" t="s">
        <v>4</v>
      </c>
      <c r="U127" s="81" t="s">
        <v>7</v>
      </c>
      <c r="V127" s="92" t="s">
        <v>108</v>
      </c>
      <c r="W127" s="96" t="s">
        <v>8</v>
      </c>
      <c r="X127" s="96" t="s">
        <v>4</v>
      </c>
      <c r="Y127" s="81" t="s">
        <v>7</v>
      </c>
      <c r="Z127" s="92" t="s">
        <v>108</v>
      </c>
      <c r="AA127" s="81" t="s">
        <v>8</v>
      </c>
    </row>
    <row r="128" spans="1:27" ht="12" customHeight="1" x14ac:dyDescent="0.15">
      <c r="B128" s="47"/>
      <c r="C128" s="23"/>
      <c r="D128" s="23"/>
      <c r="E128" s="23"/>
      <c r="F128" s="23"/>
      <c r="G128" s="23"/>
      <c r="H128" s="23"/>
      <c r="I128" s="23"/>
      <c r="J128" s="23"/>
      <c r="K128" s="8"/>
      <c r="L128" s="9"/>
      <c r="M128" s="9"/>
      <c r="N128" s="9"/>
      <c r="O128" s="97"/>
      <c r="P128" s="97"/>
      <c r="Q128" s="97"/>
      <c r="R128" s="97"/>
      <c r="S128" s="66"/>
      <c r="T128" s="60">
        <f t="shared" ref="T128:AA128" si="37">L$51</f>
        <v>59</v>
      </c>
      <c r="U128" s="16">
        <f t="shared" si="37"/>
        <v>24</v>
      </c>
      <c r="V128" s="16">
        <f t="shared" si="37"/>
        <v>17</v>
      </c>
      <c r="W128" s="16">
        <f t="shared" si="37"/>
        <v>18</v>
      </c>
      <c r="X128" s="16">
        <f t="shared" si="37"/>
        <v>65</v>
      </c>
      <c r="Y128" s="16">
        <f t="shared" si="37"/>
        <v>20</v>
      </c>
      <c r="Z128" s="16">
        <f t="shared" si="37"/>
        <v>2</v>
      </c>
      <c r="AA128" s="16">
        <f t="shared" si="37"/>
        <v>43</v>
      </c>
    </row>
    <row r="129" spans="1:27" ht="15" customHeight="1" x14ac:dyDescent="0.15">
      <c r="B129" s="34" t="s">
        <v>34</v>
      </c>
      <c r="C129" s="21"/>
      <c r="D129" s="21"/>
      <c r="E129" s="21"/>
      <c r="L129" s="10">
        <v>28</v>
      </c>
      <c r="M129" s="10">
        <v>8</v>
      </c>
      <c r="N129" s="10">
        <v>14</v>
      </c>
      <c r="O129" s="98">
        <v>6</v>
      </c>
      <c r="P129" s="98">
        <v>27</v>
      </c>
      <c r="Q129" s="98">
        <v>11</v>
      </c>
      <c r="R129" s="98">
        <v>2</v>
      </c>
      <c r="S129" s="67">
        <v>14</v>
      </c>
      <c r="T129" s="61">
        <f t="shared" ref="T129:T137" si="38">L129/T$128*100</f>
        <v>47.457627118644069</v>
      </c>
      <c r="U129" s="17">
        <f t="shared" ref="U129:U137" si="39">M129/U$128*100</f>
        <v>33.333333333333329</v>
      </c>
      <c r="V129" s="17">
        <f t="shared" ref="V129:V137" si="40">N129/V$128*100</f>
        <v>82.35294117647058</v>
      </c>
      <c r="W129" s="17">
        <f t="shared" ref="W129:W137" si="41">O129/W$128*100</f>
        <v>33.333333333333329</v>
      </c>
      <c r="X129" s="17">
        <f t="shared" ref="X129:X137" si="42">P129/X$128*100</f>
        <v>41.53846153846154</v>
      </c>
      <c r="Y129" s="17">
        <f t="shared" ref="Y129:Y137" si="43">Q129/Y$128*100</f>
        <v>55.000000000000007</v>
      </c>
      <c r="Z129" s="17">
        <f t="shared" ref="Z129:Z137" si="44">R129/Z$128*100</f>
        <v>100</v>
      </c>
      <c r="AA129" s="17">
        <f t="shared" ref="AA129:AA137" si="45">S129/AA$128*100</f>
        <v>32.558139534883722</v>
      </c>
    </row>
    <row r="130" spans="1:27" ht="15" customHeight="1" x14ac:dyDescent="0.15">
      <c r="B130" s="34" t="s">
        <v>35</v>
      </c>
      <c r="C130" s="21"/>
      <c r="D130" s="21"/>
      <c r="E130" s="21"/>
      <c r="L130" s="11">
        <v>12</v>
      </c>
      <c r="M130" s="11">
        <v>1</v>
      </c>
      <c r="N130" s="11">
        <v>6</v>
      </c>
      <c r="O130" s="99">
        <v>5</v>
      </c>
      <c r="P130" s="99">
        <v>10</v>
      </c>
      <c r="Q130" s="99">
        <v>5</v>
      </c>
      <c r="R130" s="99">
        <v>0</v>
      </c>
      <c r="S130" s="68">
        <v>5</v>
      </c>
      <c r="T130" s="62">
        <f t="shared" si="38"/>
        <v>20.33898305084746</v>
      </c>
      <c r="U130" s="18">
        <f t="shared" si="39"/>
        <v>4.1666666666666661</v>
      </c>
      <c r="V130" s="18">
        <f t="shared" si="40"/>
        <v>35.294117647058826</v>
      </c>
      <c r="W130" s="18">
        <f t="shared" si="41"/>
        <v>27.777777777777779</v>
      </c>
      <c r="X130" s="18">
        <f t="shared" si="42"/>
        <v>15.384615384615385</v>
      </c>
      <c r="Y130" s="18">
        <f t="shared" si="43"/>
        <v>25</v>
      </c>
      <c r="Z130" s="18">
        <f t="shared" si="44"/>
        <v>0</v>
      </c>
      <c r="AA130" s="18">
        <f t="shared" si="45"/>
        <v>11.627906976744185</v>
      </c>
    </row>
    <row r="131" spans="1:27" ht="15" customHeight="1" x14ac:dyDescent="0.15">
      <c r="B131" s="34" t="s">
        <v>36</v>
      </c>
      <c r="C131" s="21"/>
      <c r="D131" s="21"/>
      <c r="E131" s="21"/>
      <c r="L131" s="11">
        <v>2</v>
      </c>
      <c r="M131" s="11">
        <v>0</v>
      </c>
      <c r="N131" s="11">
        <v>2</v>
      </c>
      <c r="O131" s="99">
        <v>0</v>
      </c>
      <c r="P131" s="99">
        <v>4</v>
      </c>
      <c r="Q131" s="99">
        <v>3</v>
      </c>
      <c r="R131" s="99">
        <v>0</v>
      </c>
      <c r="S131" s="68">
        <v>1</v>
      </c>
      <c r="T131" s="62">
        <f t="shared" si="38"/>
        <v>3.3898305084745761</v>
      </c>
      <c r="U131" s="18">
        <f t="shared" si="39"/>
        <v>0</v>
      </c>
      <c r="V131" s="18">
        <f t="shared" si="40"/>
        <v>11.76470588235294</v>
      </c>
      <c r="W131" s="18">
        <f t="shared" si="41"/>
        <v>0</v>
      </c>
      <c r="X131" s="18">
        <f t="shared" si="42"/>
        <v>6.1538461538461542</v>
      </c>
      <c r="Y131" s="18">
        <f t="shared" si="43"/>
        <v>15</v>
      </c>
      <c r="Z131" s="18">
        <f t="shared" si="44"/>
        <v>0</v>
      </c>
      <c r="AA131" s="18">
        <f t="shared" si="45"/>
        <v>2.3255813953488373</v>
      </c>
    </row>
    <row r="132" spans="1:27" ht="15" customHeight="1" x14ac:dyDescent="0.15">
      <c r="B132" s="34" t="s">
        <v>37</v>
      </c>
      <c r="C132" s="21"/>
      <c r="D132" s="21"/>
      <c r="E132" s="21"/>
      <c r="L132" s="11">
        <v>6</v>
      </c>
      <c r="M132" s="11">
        <v>1</v>
      </c>
      <c r="N132" s="11">
        <v>4</v>
      </c>
      <c r="O132" s="99">
        <v>1</v>
      </c>
      <c r="P132" s="99">
        <v>2</v>
      </c>
      <c r="Q132" s="99">
        <v>1</v>
      </c>
      <c r="R132" s="99">
        <v>0</v>
      </c>
      <c r="S132" s="68">
        <v>1</v>
      </c>
      <c r="T132" s="62">
        <f t="shared" si="38"/>
        <v>10.16949152542373</v>
      </c>
      <c r="U132" s="18">
        <f t="shared" si="39"/>
        <v>4.1666666666666661</v>
      </c>
      <c r="V132" s="18">
        <f t="shared" si="40"/>
        <v>23.52941176470588</v>
      </c>
      <c r="W132" s="18">
        <f t="shared" si="41"/>
        <v>5.5555555555555554</v>
      </c>
      <c r="X132" s="18">
        <f t="shared" si="42"/>
        <v>3.0769230769230771</v>
      </c>
      <c r="Y132" s="18">
        <f t="shared" si="43"/>
        <v>5</v>
      </c>
      <c r="Z132" s="18">
        <f t="shared" si="44"/>
        <v>0</v>
      </c>
      <c r="AA132" s="18">
        <f t="shared" si="45"/>
        <v>2.3255813953488373</v>
      </c>
    </row>
    <row r="133" spans="1:27" ht="15" customHeight="1" x14ac:dyDescent="0.15">
      <c r="B133" s="34" t="s">
        <v>38</v>
      </c>
      <c r="C133" s="21"/>
      <c r="D133" s="21"/>
      <c r="E133" s="21"/>
      <c r="L133" s="11">
        <v>5</v>
      </c>
      <c r="M133" s="11">
        <v>0</v>
      </c>
      <c r="N133" s="11">
        <v>3</v>
      </c>
      <c r="O133" s="99">
        <v>2</v>
      </c>
      <c r="P133" s="99">
        <v>2</v>
      </c>
      <c r="Q133" s="99">
        <v>1</v>
      </c>
      <c r="R133" s="99">
        <v>0</v>
      </c>
      <c r="S133" s="68">
        <v>1</v>
      </c>
      <c r="T133" s="62">
        <f t="shared" si="38"/>
        <v>8.4745762711864394</v>
      </c>
      <c r="U133" s="18">
        <f t="shared" si="39"/>
        <v>0</v>
      </c>
      <c r="V133" s="18">
        <f t="shared" si="40"/>
        <v>17.647058823529413</v>
      </c>
      <c r="W133" s="18">
        <f t="shared" si="41"/>
        <v>11.111111111111111</v>
      </c>
      <c r="X133" s="18">
        <f t="shared" si="42"/>
        <v>3.0769230769230771</v>
      </c>
      <c r="Y133" s="18">
        <f t="shared" si="43"/>
        <v>5</v>
      </c>
      <c r="Z133" s="18">
        <f t="shared" si="44"/>
        <v>0</v>
      </c>
      <c r="AA133" s="18">
        <f t="shared" si="45"/>
        <v>2.3255813953488373</v>
      </c>
    </row>
    <row r="134" spans="1:27" ht="15" customHeight="1" x14ac:dyDescent="0.15">
      <c r="B134" s="34" t="s">
        <v>39</v>
      </c>
      <c r="C134" s="21"/>
      <c r="D134" s="21"/>
      <c r="E134" s="21"/>
      <c r="L134" s="11">
        <v>2</v>
      </c>
      <c r="M134" s="11">
        <v>0</v>
      </c>
      <c r="N134" s="11">
        <v>1</v>
      </c>
      <c r="O134" s="99">
        <v>1</v>
      </c>
      <c r="P134" s="99">
        <v>0</v>
      </c>
      <c r="Q134" s="99">
        <v>0</v>
      </c>
      <c r="R134" s="99">
        <v>0</v>
      </c>
      <c r="S134" s="68">
        <v>0</v>
      </c>
      <c r="T134" s="62">
        <f t="shared" si="38"/>
        <v>3.3898305084745761</v>
      </c>
      <c r="U134" s="18">
        <f t="shared" si="39"/>
        <v>0</v>
      </c>
      <c r="V134" s="18">
        <f t="shared" si="40"/>
        <v>5.8823529411764701</v>
      </c>
      <c r="W134" s="18">
        <f t="shared" si="41"/>
        <v>5.5555555555555554</v>
      </c>
      <c r="X134" s="18">
        <f t="shared" si="42"/>
        <v>0</v>
      </c>
      <c r="Y134" s="18">
        <f t="shared" si="43"/>
        <v>0</v>
      </c>
      <c r="Z134" s="18">
        <f t="shared" si="44"/>
        <v>0</v>
      </c>
      <c r="AA134" s="18">
        <f t="shared" si="45"/>
        <v>0</v>
      </c>
    </row>
    <row r="135" spans="1:27" ht="15" customHeight="1" x14ac:dyDescent="0.15">
      <c r="B135" s="34" t="s">
        <v>40</v>
      </c>
      <c r="C135" s="21"/>
      <c r="D135" s="21"/>
      <c r="E135" s="21"/>
      <c r="L135" s="11">
        <v>4</v>
      </c>
      <c r="M135" s="11">
        <v>0</v>
      </c>
      <c r="N135" s="11">
        <v>3</v>
      </c>
      <c r="O135" s="99">
        <v>1</v>
      </c>
      <c r="P135" s="99">
        <v>1</v>
      </c>
      <c r="Q135" s="99">
        <v>0</v>
      </c>
      <c r="R135" s="99">
        <v>0</v>
      </c>
      <c r="S135" s="68">
        <v>1</v>
      </c>
      <c r="T135" s="62">
        <f t="shared" si="38"/>
        <v>6.7796610169491522</v>
      </c>
      <c r="U135" s="18">
        <f t="shared" si="39"/>
        <v>0</v>
      </c>
      <c r="V135" s="18">
        <f t="shared" si="40"/>
        <v>17.647058823529413</v>
      </c>
      <c r="W135" s="18">
        <f t="shared" si="41"/>
        <v>5.5555555555555554</v>
      </c>
      <c r="X135" s="18">
        <f t="shared" si="42"/>
        <v>1.5384615384615385</v>
      </c>
      <c r="Y135" s="18">
        <f t="shared" si="43"/>
        <v>0</v>
      </c>
      <c r="Z135" s="18">
        <f t="shared" si="44"/>
        <v>0</v>
      </c>
      <c r="AA135" s="18">
        <f t="shared" si="45"/>
        <v>2.3255813953488373</v>
      </c>
    </row>
    <row r="136" spans="1:27" ht="15" customHeight="1" x14ac:dyDescent="0.15">
      <c r="B136" s="34" t="s">
        <v>41</v>
      </c>
      <c r="C136" s="21"/>
      <c r="D136" s="21"/>
      <c r="E136" s="21"/>
      <c r="L136" s="11">
        <v>18</v>
      </c>
      <c r="M136" s="11">
        <v>11</v>
      </c>
      <c r="N136" s="11">
        <v>1</v>
      </c>
      <c r="O136" s="99">
        <v>6</v>
      </c>
      <c r="P136" s="99">
        <v>31</v>
      </c>
      <c r="Q136" s="99">
        <v>7</v>
      </c>
      <c r="R136" s="99">
        <v>0</v>
      </c>
      <c r="S136" s="68">
        <v>24</v>
      </c>
      <c r="T136" s="62">
        <f t="shared" si="38"/>
        <v>30.508474576271187</v>
      </c>
      <c r="U136" s="18">
        <f t="shared" si="39"/>
        <v>45.833333333333329</v>
      </c>
      <c r="V136" s="18">
        <f t="shared" si="40"/>
        <v>5.8823529411764701</v>
      </c>
      <c r="W136" s="18">
        <f t="shared" si="41"/>
        <v>33.333333333333329</v>
      </c>
      <c r="X136" s="18">
        <f t="shared" si="42"/>
        <v>47.692307692307693</v>
      </c>
      <c r="Y136" s="18">
        <f t="shared" si="43"/>
        <v>35</v>
      </c>
      <c r="Z136" s="18">
        <f t="shared" si="44"/>
        <v>0</v>
      </c>
      <c r="AA136" s="18">
        <f t="shared" si="45"/>
        <v>55.813953488372093</v>
      </c>
    </row>
    <row r="137" spans="1:27" ht="15" customHeight="1" x14ac:dyDescent="0.15">
      <c r="B137" s="47" t="s">
        <v>0</v>
      </c>
      <c r="C137" s="23"/>
      <c r="D137" s="23"/>
      <c r="E137" s="23"/>
      <c r="F137" s="23"/>
      <c r="G137" s="23"/>
      <c r="H137" s="23"/>
      <c r="I137" s="23"/>
      <c r="J137" s="23"/>
      <c r="K137" s="23"/>
      <c r="L137" s="12">
        <v>11</v>
      </c>
      <c r="M137" s="12">
        <v>5</v>
      </c>
      <c r="N137" s="12">
        <v>1</v>
      </c>
      <c r="O137" s="100">
        <v>5</v>
      </c>
      <c r="P137" s="100">
        <v>6</v>
      </c>
      <c r="Q137" s="100">
        <v>2</v>
      </c>
      <c r="R137" s="100">
        <v>0</v>
      </c>
      <c r="S137" s="69">
        <v>4</v>
      </c>
      <c r="T137" s="63">
        <f t="shared" si="38"/>
        <v>18.64406779661017</v>
      </c>
      <c r="U137" s="19">
        <f t="shared" si="39"/>
        <v>20.833333333333336</v>
      </c>
      <c r="V137" s="19">
        <f t="shared" si="40"/>
        <v>5.8823529411764701</v>
      </c>
      <c r="W137" s="19">
        <f t="shared" si="41"/>
        <v>27.777777777777779</v>
      </c>
      <c r="X137" s="19">
        <f t="shared" si="42"/>
        <v>9.2307692307692317</v>
      </c>
      <c r="Y137" s="19">
        <f t="shared" si="43"/>
        <v>10</v>
      </c>
      <c r="Z137" s="19">
        <f t="shared" si="44"/>
        <v>0</v>
      </c>
      <c r="AA137" s="19">
        <f t="shared" si="45"/>
        <v>9.3023255813953494</v>
      </c>
    </row>
    <row r="138" spans="1:27" ht="15" customHeight="1" x14ac:dyDescent="0.15">
      <c r="B138" s="48" t="s">
        <v>1</v>
      </c>
      <c r="C138" s="25"/>
      <c r="D138" s="25"/>
      <c r="E138" s="25"/>
      <c r="F138" s="25"/>
      <c r="G138" s="25"/>
      <c r="H138" s="25"/>
      <c r="I138" s="25"/>
      <c r="J138" s="25"/>
      <c r="K138" s="26"/>
      <c r="L138" s="13">
        <f>SUM(L129:L137)</f>
        <v>88</v>
      </c>
      <c r="M138" s="13">
        <f t="shared" ref="M138:S138" si="46">SUM(M129:M137)</f>
        <v>26</v>
      </c>
      <c r="N138" s="13">
        <f t="shared" si="46"/>
        <v>35</v>
      </c>
      <c r="O138" s="101">
        <f t="shared" si="46"/>
        <v>27</v>
      </c>
      <c r="P138" s="101">
        <f t="shared" si="46"/>
        <v>83</v>
      </c>
      <c r="Q138" s="101">
        <f t="shared" si="46"/>
        <v>30</v>
      </c>
      <c r="R138" s="101">
        <f t="shared" si="46"/>
        <v>2</v>
      </c>
      <c r="S138" s="70">
        <f t="shared" si="46"/>
        <v>51</v>
      </c>
      <c r="T138" s="64" t="str">
        <f>IF(SUM(T129:T137)&gt;100,"－",SUM(T129:T137))</f>
        <v>－</v>
      </c>
      <c r="U138" s="20" t="str">
        <f t="shared" ref="U138" si="47">IF(SUM(U129:U137)&gt;100,"－",SUM(U129:U137))</f>
        <v>－</v>
      </c>
      <c r="V138" s="20" t="str">
        <f>IF(SUM(V129:V137)&gt;=100,"－",SUM(V129:V137))</f>
        <v>－</v>
      </c>
      <c r="W138" s="20" t="str">
        <f t="shared" ref="W138:AA138" si="48">IF(SUM(W129:W137)&gt;100,"－",SUM(W129:W137))</f>
        <v>－</v>
      </c>
      <c r="X138" s="20" t="str">
        <f t="shared" ref="X138" si="49">IF(SUM(X129:X137)&gt;100,"－",SUM(X129:X137))</f>
        <v>－</v>
      </c>
      <c r="Y138" s="20" t="str">
        <f t="shared" si="48"/>
        <v>－</v>
      </c>
      <c r="Z138" s="20" t="str">
        <f>IF(SUM(Z129:Z137)&gt;=100,"－",SUM(Z129:Z137))</f>
        <v>－</v>
      </c>
      <c r="AA138" s="20" t="str">
        <f t="shared" si="48"/>
        <v>－</v>
      </c>
    </row>
    <row r="139" spans="1:27" ht="15" customHeight="1" x14ac:dyDescent="0.15">
      <c r="B139" s="49"/>
      <c r="M139" s="1"/>
      <c r="T139" s="15"/>
      <c r="U139" s="15"/>
      <c r="V139" s="15"/>
      <c r="W139" s="15"/>
      <c r="X139" s="15"/>
      <c r="Y139" s="15"/>
      <c r="Z139" s="15"/>
      <c r="AA139" s="15"/>
    </row>
    <row r="140" spans="1:27" ht="15" customHeight="1" x14ac:dyDescent="0.15">
      <c r="A140" s="31" t="s">
        <v>42</v>
      </c>
      <c r="B140" s="49"/>
      <c r="M140" s="1"/>
      <c r="T140" s="15"/>
      <c r="U140" s="15"/>
      <c r="V140" s="15"/>
      <c r="W140" s="15"/>
      <c r="X140" s="15"/>
      <c r="Y140" s="15"/>
      <c r="Z140" s="15"/>
      <c r="AA140" s="15"/>
    </row>
    <row r="141" spans="1:27" ht="12" customHeight="1" x14ac:dyDescent="0.15">
      <c r="B141" s="50"/>
      <c r="C141" s="22"/>
      <c r="D141" s="22"/>
      <c r="E141" s="22"/>
      <c r="F141" s="22"/>
      <c r="G141" s="22"/>
      <c r="H141" s="22"/>
      <c r="I141" s="22"/>
      <c r="J141" s="22"/>
      <c r="K141" s="4"/>
      <c r="L141" s="57" t="s">
        <v>2</v>
      </c>
      <c r="M141" s="25"/>
      <c r="N141" s="25"/>
      <c r="O141" s="25"/>
      <c r="P141" s="25"/>
      <c r="Q141" s="25"/>
      <c r="R141" s="25"/>
      <c r="S141" s="65"/>
      <c r="T141" s="25" t="s">
        <v>3</v>
      </c>
      <c r="U141" s="25"/>
      <c r="V141" s="25"/>
      <c r="W141" s="25"/>
      <c r="X141" s="25"/>
      <c r="Y141" s="25"/>
      <c r="Z141" s="25"/>
      <c r="AA141" s="26"/>
    </row>
    <row r="142" spans="1:27" ht="12" customHeight="1" x14ac:dyDescent="0.15">
      <c r="B142" s="34"/>
      <c r="C142" s="21"/>
      <c r="D142" s="21"/>
      <c r="E142" s="21"/>
      <c r="K142" s="6"/>
      <c r="L142" s="109" t="s">
        <v>143</v>
      </c>
      <c r="M142" s="95"/>
      <c r="N142" s="95"/>
      <c r="O142" s="26"/>
      <c r="P142" s="25" t="s">
        <v>144</v>
      </c>
      <c r="Q142" s="25"/>
      <c r="R142" s="95"/>
      <c r="S142" s="65"/>
      <c r="T142" s="109" t="s">
        <v>143</v>
      </c>
      <c r="U142" s="95"/>
      <c r="V142" s="95"/>
      <c r="W142" s="26"/>
      <c r="X142" s="25" t="s">
        <v>144</v>
      </c>
      <c r="Y142" s="25"/>
      <c r="Z142" s="95"/>
      <c r="AA142" s="88"/>
    </row>
    <row r="143" spans="1:27" ht="22.5" x14ac:dyDescent="0.15">
      <c r="B143" s="5"/>
      <c r="C143" s="21"/>
      <c r="D143" s="21"/>
      <c r="E143" s="21"/>
      <c r="K143" s="6"/>
      <c r="L143" s="102" t="s">
        <v>4</v>
      </c>
      <c r="M143" s="81" t="s">
        <v>7</v>
      </c>
      <c r="N143" s="92" t="s">
        <v>108</v>
      </c>
      <c r="O143" s="96" t="s">
        <v>8</v>
      </c>
      <c r="P143" s="96" t="s">
        <v>4</v>
      </c>
      <c r="Q143" s="81" t="s">
        <v>7</v>
      </c>
      <c r="R143" s="92" t="s">
        <v>108</v>
      </c>
      <c r="S143" s="82" t="s">
        <v>8</v>
      </c>
      <c r="T143" s="102" t="s">
        <v>4</v>
      </c>
      <c r="U143" s="81" t="s">
        <v>7</v>
      </c>
      <c r="V143" s="92" t="s">
        <v>108</v>
      </c>
      <c r="W143" s="96" t="s">
        <v>8</v>
      </c>
      <c r="X143" s="96" t="s">
        <v>4</v>
      </c>
      <c r="Y143" s="81" t="s">
        <v>7</v>
      </c>
      <c r="Z143" s="92" t="s">
        <v>108</v>
      </c>
      <c r="AA143" s="81" t="s">
        <v>8</v>
      </c>
    </row>
    <row r="144" spans="1:27" ht="12" customHeight="1" x14ac:dyDescent="0.15">
      <c r="B144" s="47"/>
      <c r="C144" s="23"/>
      <c r="D144" s="23"/>
      <c r="E144" s="23"/>
      <c r="F144" s="23"/>
      <c r="G144" s="23"/>
      <c r="H144" s="23"/>
      <c r="I144" s="23"/>
      <c r="J144" s="23"/>
      <c r="K144" s="8"/>
      <c r="L144" s="9"/>
      <c r="M144" s="9"/>
      <c r="N144" s="9"/>
      <c r="O144" s="97"/>
      <c r="P144" s="97"/>
      <c r="Q144" s="97"/>
      <c r="R144" s="97"/>
      <c r="S144" s="66"/>
      <c r="T144" s="60">
        <f t="shared" ref="T144:AA144" si="50">L$51</f>
        <v>59</v>
      </c>
      <c r="U144" s="16">
        <f t="shared" si="50"/>
        <v>24</v>
      </c>
      <c r="V144" s="16">
        <f t="shared" si="50"/>
        <v>17</v>
      </c>
      <c r="W144" s="16">
        <f t="shared" si="50"/>
        <v>18</v>
      </c>
      <c r="X144" s="16">
        <f t="shared" si="50"/>
        <v>65</v>
      </c>
      <c r="Y144" s="16">
        <f t="shared" si="50"/>
        <v>20</v>
      </c>
      <c r="Z144" s="16">
        <f t="shared" si="50"/>
        <v>2</v>
      </c>
      <c r="AA144" s="16">
        <f t="shared" si="50"/>
        <v>43</v>
      </c>
    </row>
    <row r="145" spans="1:27" ht="15" customHeight="1" x14ac:dyDescent="0.15">
      <c r="B145" s="34" t="s">
        <v>34</v>
      </c>
      <c r="C145" s="21"/>
      <c r="D145" s="21"/>
      <c r="E145" s="21"/>
      <c r="L145" s="10">
        <v>30</v>
      </c>
      <c r="M145" s="10">
        <v>11</v>
      </c>
      <c r="N145" s="10">
        <v>12</v>
      </c>
      <c r="O145" s="98">
        <v>7</v>
      </c>
      <c r="P145" s="98">
        <v>10</v>
      </c>
      <c r="Q145" s="98">
        <v>2</v>
      </c>
      <c r="R145" s="98">
        <v>0</v>
      </c>
      <c r="S145" s="67">
        <v>8</v>
      </c>
      <c r="T145" s="61">
        <f t="shared" ref="T145:T153" si="51">L145/T$144*100</f>
        <v>50.847457627118644</v>
      </c>
      <c r="U145" s="17">
        <f t="shared" ref="U145:U153" si="52">M145/U$144*100</f>
        <v>45.833333333333329</v>
      </c>
      <c r="V145" s="17">
        <f t="shared" ref="V145:V153" si="53">N145/V$144*100</f>
        <v>70.588235294117652</v>
      </c>
      <c r="W145" s="17">
        <f t="shared" ref="W145:W153" si="54">O145/W$144*100</f>
        <v>38.888888888888893</v>
      </c>
      <c r="X145" s="17">
        <f t="shared" ref="X145:X153" si="55">P145/X$144*100</f>
        <v>15.384615384615385</v>
      </c>
      <c r="Y145" s="17">
        <f t="shared" ref="Y145:Y153" si="56">Q145/Y$144*100</f>
        <v>10</v>
      </c>
      <c r="Z145" s="17">
        <f t="shared" ref="Z145:Z153" si="57">R145/Z$144*100</f>
        <v>0</v>
      </c>
      <c r="AA145" s="17">
        <f t="shared" ref="AA145:AA153" si="58">S145/AA$144*100</f>
        <v>18.604651162790699</v>
      </c>
    </row>
    <row r="146" spans="1:27" ht="15" customHeight="1" x14ac:dyDescent="0.15">
      <c r="B146" s="34" t="s">
        <v>35</v>
      </c>
      <c r="C146" s="21"/>
      <c r="D146" s="21"/>
      <c r="E146" s="21"/>
      <c r="L146" s="11">
        <v>1</v>
      </c>
      <c r="M146" s="11">
        <v>0</v>
      </c>
      <c r="N146" s="11">
        <v>0</v>
      </c>
      <c r="O146" s="99">
        <v>1</v>
      </c>
      <c r="P146" s="99">
        <v>1</v>
      </c>
      <c r="Q146" s="99">
        <v>1</v>
      </c>
      <c r="R146" s="99">
        <v>0</v>
      </c>
      <c r="S146" s="68">
        <v>0</v>
      </c>
      <c r="T146" s="62">
        <f t="shared" si="51"/>
        <v>1.6949152542372881</v>
      </c>
      <c r="U146" s="18">
        <f t="shared" si="52"/>
        <v>0</v>
      </c>
      <c r="V146" s="18">
        <f t="shared" si="53"/>
        <v>0</v>
      </c>
      <c r="W146" s="18">
        <f t="shared" si="54"/>
        <v>5.5555555555555554</v>
      </c>
      <c r="X146" s="18">
        <f t="shared" si="55"/>
        <v>1.5384615384615385</v>
      </c>
      <c r="Y146" s="18">
        <f t="shared" si="56"/>
        <v>5</v>
      </c>
      <c r="Z146" s="18">
        <f t="shared" si="57"/>
        <v>0</v>
      </c>
      <c r="AA146" s="18">
        <f t="shared" si="58"/>
        <v>0</v>
      </c>
    </row>
    <row r="147" spans="1:27" ht="15" customHeight="1" x14ac:dyDescent="0.15">
      <c r="B147" s="34" t="s">
        <v>36</v>
      </c>
      <c r="C147" s="21"/>
      <c r="D147" s="21"/>
      <c r="E147" s="21"/>
      <c r="L147" s="11">
        <v>1</v>
      </c>
      <c r="M147" s="11">
        <v>0</v>
      </c>
      <c r="N147" s="11">
        <v>1</v>
      </c>
      <c r="O147" s="99">
        <v>0</v>
      </c>
      <c r="P147" s="99">
        <v>1</v>
      </c>
      <c r="Q147" s="99">
        <v>1</v>
      </c>
      <c r="R147" s="99">
        <v>0</v>
      </c>
      <c r="S147" s="68">
        <v>0</v>
      </c>
      <c r="T147" s="62">
        <f t="shared" si="51"/>
        <v>1.6949152542372881</v>
      </c>
      <c r="U147" s="18">
        <f t="shared" si="52"/>
        <v>0</v>
      </c>
      <c r="V147" s="18">
        <f t="shared" si="53"/>
        <v>5.8823529411764701</v>
      </c>
      <c r="W147" s="18">
        <f t="shared" si="54"/>
        <v>0</v>
      </c>
      <c r="X147" s="18">
        <f t="shared" si="55"/>
        <v>1.5384615384615385</v>
      </c>
      <c r="Y147" s="18">
        <f t="shared" si="56"/>
        <v>5</v>
      </c>
      <c r="Z147" s="18">
        <f t="shared" si="57"/>
        <v>0</v>
      </c>
      <c r="AA147" s="18">
        <f t="shared" si="58"/>
        <v>0</v>
      </c>
    </row>
    <row r="148" spans="1:27" ht="15" customHeight="1" x14ac:dyDescent="0.15">
      <c r="B148" s="34" t="s">
        <v>37</v>
      </c>
      <c r="C148" s="21"/>
      <c r="D148" s="21"/>
      <c r="E148" s="21"/>
      <c r="L148" s="11">
        <v>5</v>
      </c>
      <c r="M148" s="11">
        <v>0</v>
      </c>
      <c r="N148" s="11">
        <v>4</v>
      </c>
      <c r="O148" s="99">
        <v>1</v>
      </c>
      <c r="P148" s="99">
        <v>0</v>
      </c>
      <c r="Q148" s="99">
        <v>0</v>
      </c>
      <c r="R148" s="99">
        <v>0</v>
      </c>
      <c r="S148" s="68">
        <v>0</v>
      </c>
      <c r="T148" s="62">
        <f t="shared" si="51"/>
        <v>8.4745762711864394</v>
      </c>
      <c r="U148" s="18">
        <f t="shared" si="52"/>
        <v>0</v>
      </c>
      <c r="V148" s="18">
        <f t="shared" si="53"/>
        <v>23.52941176470588</v>
      </c>
      <c r="W148" s="18">
        <f t="shared" si="54"/>
        <v>5.5555555555555554</v>
      </c>
      <c r="X148" s="18">
        <f t="shared" si="55"/>
        <v>0</v>
      </c>
      <c r="Y148" s="18">
        <f t="shared" si="56"/>
        <v>0</v>
      </c>
      <c r="Z148" s="18">
        <f t="shared" si="57"/>
        <v>0</v>
      </c>
      <c r="AA148" s="18">
        <f t="shared" si="58"/>
        <v>0</v>
      </c>
    </row>
    <row r="149" spans="1:27" ht="15" customHeight="1" x14ac:dyDescent="0.15">
      <c r="B149" s="34" t="s">
        <v>38</v>
      </c>
      <c r="C149" s="21"/>
      <c r="D149" s="21"/>
      <c r="E149" s="21"/>
      <c r="L149" s="11">
        <v>3</v>
      </c>
      <c r="M149" s="11">
        <v>0</v>
      </c>
      <c r="N149" s="11">
        <v>3</v>
      </c>
      <c r="O149" s="99">
        <v>0</v>
      </c>
      <c r="P149" s="99">
        <v>0</v>
      </c>
      <c r="Q149" s="99">
        <v>0</v>
      </c>
      <c r="R149" s="99">
        <v>0</v>
      </c>
      <c r="S149" s="68">
        <v>0</v>
      </c>
      <c r="T149" s="62">
        <f t="shared" si="51"/>
        <v>5.0847457627118651</v>
      </c>
      <c r="U149" s="18">
        <f t="shared" si="52"/>
        <v>0</v>
      </c>
      <c r="V149" s="18">
        <f t="shared" si="53"/>
        <v>17.647058823529413</v>
      </c>
      <c r="W149" s="18">
        <f t="shared" si="54"/>
        <v>0</v>
      </c>
      <c r="X149" s="18">
        <f t="shared" si="55"/>
        <v>0</v>
      </c>
      <c r="Y149" s="18">
        <f t="shared" si="56"/>
        <v>0</v>
      </c>
      <c r="Z149" s="18">
        <f t="shared" si="57"/>
        <v>0</v>
      </c>
      <c r="AA149" s="18">
        <f t="shared" si="58"/>
        <v>0</v>
      </c>
    </row>
    <row r="150" spans="1:27" ht="15" customHeight="1" x14ac:dyDescent="0.15">
      <c r="B150" s="34" t="s">
        <v>39</v>
      </c>
      <c r="C150" s="21"/>
      <c r="D150" s="21"/>
      <c r="E150" s="21"/>
      <c r="L150" s="11">
        <v>4</v>
      </c>
      <c r="M150" s="11">
        <v>2</v>
      </c>
      <c r="N150" s="11">
        <v>1</v>
      </c>
      <c r="O150" s="99">
        <v>1</v>
      </c>
      <c r="P150" s="99">
        <v>0</v>
      </c>
      <c r="Q150" s="99">
        <v>0</v>
      </c>
      <c r="R150" s="99">
        <v>0</v>
      </c>
      <c r="S150" s="68">
        <v>0</v>
      </c>
      <c r="T150" s="62">
        <f t="shared" si="51"/>
        <v>6.7796610169491522</v>
      </c>
      <c r="U150" s="18">
        <f t="shared" si="52"/>
        <v>8.3333333333333321</v>
      </c>
      <c r="V150" s="18">
        <f t="shared" si="53"/>
        <v>5.8823529411764701</v>
      </c>
      <c r="W150" s="18">
        <f t="shared" si="54"/>
        <v>5.5555555555555554</v>
      </c>
      <c r="X150" s="18">
        <f t="shared" si="55"/>
        <v>0</v>
      </c>
      <c r="Y150" s="18">
        <f t="shared" si="56"/>
        <v>0</v>
      </c>
      <c r="Z150" s="18">
        <f t="shared" si="57"/>
        <v>0</v>
      </c>
      <c r="AA150" s="18">
        <f t="shared" si="58"/>
        <v>0</v>
      </c>
    </row>
    <row r="151" spans="1:27" ht="15" customHeight="1" x14ac:dyDescent="0.15">
      <c r="B151" s="34" t="s">
        <v>40</v>
      </c>
      <c r="C151" s="21"/>
      <c r="D151" s="21"/>
      <c r="E151" s="21"/>
      <c r="L151" s="11">
        <v>5</v>
      </c>
      <c r="M151" s="11">
        <v>1</v>
      </c>
      <c r="N151" s="11">
        <v>3</v>
      </c>
      <c r="O151" s="99">
        <v>1</v>
      </c>
      <c r="P151" s="99">
        <v>1</v>
      </c>
      <c r="Q151" s="99">
        <v>0</v>
      </c>
      <c r="R151" s="99">
        <v>0</v>
      </c>
      <c r="S151" s="68">
        <v>1</v>
      </c>
      <c r="T151" s="62">
        <f t="shared" si="51"/>
        <v>8.4745762711864394</v>
      </c>
      <c r="U151" s="18">
        <f t="shared" si="52"/>
        <v>4.1666666666666661</v>
      </c>
      <c r="V151" s="18">
        <f t="shared" si="53"/>
        <v>17.647058823529413</v>
      </c>
      <c r="W151" s="18">
        <f t="shared" si="54"/>
        <v>5.5555555555555554</v>
      </c>
      <c r="X151" s="18">
        <f t="shared" si="55"/>
        <v>1.5384615384615385</v>
      </c>
      <c r="Y151" s="18">
        <f t="shared" si="56"/>
        <v>0</v>
      </c>
      <c r="Z151" s="18">
        <f t="shared" si="57"/>
        <v>0</v>
      </c>
      <c r="AA151" s="18">
        <f t="shared" si="58"/>
        <v>2.3255813953488373</v>
      </c>
    </row>
    <row r="152" spans="1:27" ht="15" customHeight="1" x14ac:dyDescent="0.15">
      <c r="B152" s="34" t="s">
        <v>152</v>
      </c>
      <c r="C152" s="21"/>
      <c r="D152" s="21"/>
      <c r="E152" s="21"/>
      <c r="L152" s="11">
        <v>25</v>
      </c>
      <c r="M152" s="11">
        <v>13</v>
      </c>
      <c r="N152" s="11">
        <v>4</v>
      </c>
      <c r="O152" s="99">
        <v>8</v>
      </c>
      <c r="P152" s="99">
        <v>48</v>
      </c>
      <c r="Q152" s="99">
        <v>15</v>
      </c>
      <c r="R152" s="99">
        <v>2</v>
      </c>
      <c r="S152" s="68">
        <v>31</v>
      </c>
      <c r="T152" s="62">
        <f t="shared" si="51"/>
        <v>42.372881355932201</v>
      </c>
      <c r="U152" s="18">
        <f t="shared" si="52"/>
        <v>54.166666666666664</v>
      </c>
      <c r="V152" s="18">
        <f t="shared" si="53"/>
        <v>23.52941176470588</v>
      </c>
      <c r="W152" s="18">
        <f t="shared" si="54"/>
        <v>44.444444444444443</v>
      </c>
      <c r="X152" s="18">
        <f t="shared" si="55"/>
        <v>73.846153846153854</v>
      </c>
      <c r="Y152" s="18">
        <f t="shared" si="56"/>
        <v>75</v>
      </c>
      <c r="Z152" s="18">
        <f t="shared" si="57"/>
        <v>100</v>
      </c>
      <c r="AA152" s="18">
        <f t="shared" si="58"/>
        <v>72.093023255813947</v>
      </c>
    </row>
    <row r="153" spans="1:27" ht="15" customHeight="1" x14ac:dyDescent="0.15">
      <c r="B153" s="47" t="s">
        <v>0</v>
      </c>
      <c r="C153" s="23"/>
      <c r="D153" s="23"/>
      <c r="E153" s="23"/>
      <c r="F153" s="23"/>
      <c r="G153" s="23"/>
      <c r="H153" s="23"/>
      <c r="I153" s="23"/>
      <c r="J153" s="23"/>
      <c r="K153" s="23"/>
      <c r="L153" s="12">
        <v>2</v>
      </c>
      <c r="M153" s="12">
        <v>0</v>
      </c>
      <c r="N153" s="12">
        <v>0</v>
      </c>
      <c r="O153" s="100">
        <v>2</v>
      </c>
      <c r="P153" s="100">
        <v>7</v>
      </c>
      <c r="Q153" s="100">
        <v>3</v>
      </c>
      <c r="R153" s="100">
        <v>0</v>
      </c>
      <c r="S153" s="69">
        <v>4</v>
      </c>
      <c r="T153" s="63">
        <f t="shared" si="51"/>
        <v>3.3898305084745761</v>
      </c>
      <c r="U153" s="19">
        <f t="shared" si="52"/>
        <v>0</v>
      </c>
      <c r="V153" s="19">
        <f t="shared" si="53"/>
        <v>0</v>
      </c>
      <c r="W153" s="19">
        <f t="shared" si="54"/>
        <v>11.111111111111111</v>
      </c>
      <c r="X153" s="19">
        <f t="shared" si="55"/>
        <v>10.76923076923077</v>
      </c>
      <c r="Y153" s="19">
        <f t="shared" si="56"/>
        <v>15</v>
      </c>
      <c r="Z153" s="19">
        <f t="shared" si="57"/>
        <v>0</v>
      </c>
      <c r="AA153" s="19">
        <f t="shared" si="58"/>
        <v>9.3023255813953494</v>
      </c>
    </row>
    <row r="154" spans="1:27" ht="15" customHeight="1" x14ac:dyDescent="0.15">
      <c r="B154" s="48" t="s">
        <v>1</v>
      </c>
      <c r="C154" s="25"/>
      <c r="D154" s="25"/>
      <c r="E154" s="25"/>
      <c r="F154" s="25"/>
      <c r="G154" s="25"/>
      <c r="H154" s="25"/>
      <c r="I154" s="25"/>
      <c r="J154" s="25"/>
      <c r="K154" s="26"/>
      <c r="L154" s="13">
        <f>SUM(L145:L153)</f>
        <v>76</v>
      </c>
      <c r="M154" s="13">
        <f t="shared" ref="M154:S154" si="59">SUM(M145:M153)</f>
        <v>27</v>
      </c>
      <c r="N154" s="13">
        <f t="shared" si="59"/>
        <v>28</v>
      </c>
      <c r="O154" s="101">
        <f t="shared" si="59"/>
        <v>21</v>
      </c>
      <c r="P154" s="101">
        <f t="shared" si="59"/>
        <v>68</v>
      </c>
      <c r="Q154" s="101">
        <f t="shared" si="59"/>
        <v>22</v>
      </c>
      <c r="R154" s="101">
        <f t="shared" si="59"/>
        <v>2</v>
      </c>
      <c r="S154" s="70">
        <f t="shared" si="59"/>
        <v>44</v>
      </c>
      <c r="T154" s="64" t="str">
        <f>IF(SUM(T145:T153)&gt;100,"－",SUM(T145:T153))</f>
        <v>－</v>
      </c>
      <c r="U154" s="20" t="str">
        <f t="shared" ref="U154" si="60">IF(SUM(U145:U153)&gt;100,"－",SUM(U145:U153))</f>
        <v>－</v>
      </c>
      <c r="V154" s="20" t="str">
        <f t="shared" ref="V154:AA154" si="61">IF(SUM(V145:V153)&gt;100,"－",SUM(V145:V153))</f>
        <v>－</v>
      </c>
      <c r="W154" s="20" t="str">
        <f t="shared" si="61"/>
        <v>－</v>
      </c>
      <c r="X154" s="20" t="str">
        <f t="shared" ref="X154" si="62">IF(SUM(X145:X153)&gt;100,"－",SUM(X145:X153))</f>
        <v>－</v>
      </c>
      <c r="Y154" s="20" t="str">
        <f t="shared" si="61"/>
        <v>－</v>
      </c>
      <c r="Z154" s="20" t="str">
        <f>IF(SUM(Z145:Z153)&gt;=100,"－",SUM(Z145:Z153))</f>
        <v>－</v>
      </c>
      <c r="AA154" s="20" t="str">
        <f t="shared" si="61"/>
        <v>－</v>
      </c>
    </row>
    <row r="155" spans="1:27" ht="15" customHeight="1" x14ac:dyDescent="0.15">
      <c r="B155" s="51"/>
      <c r="C155" s="27"/>
      <c r="D155" s="27"/>
      <c r="E155" s="27"/>
      <c r="F155" s="27"/>
      <c r="G155" s="27"/>
      <c r="H155" s="27"/>
      <c r="I155" s="27"/>
      <c r="J155" s="27"/>
      <c r="K155" s="27"/>
      <c r="L155" s="28"/>
      <c r="M155" s="28"/>
      <c r="N155" s="28"/>
      <c r="O155" s="28"/>
      <c r="P155" s="28"/>
      <c r="Q155" s="28"/>
      <c r="R155" s="28"/>
      <c r="S155" s="28"/>
      <c r="T155" s="33"/>
      <c r="U155" s="33"/>
      <c r="V155" s="33"/>
      <c r="W155" s="33"/>
      <c r="X155" s="33"/>
      <c r="Y155" s="33"/>
      <c r="Z155" s="33"/>
      <c r="AA155" s="33"/>
    </row>
    <row r="156" spans="1:27" ht="15" customHeight="1" x14ac:dyDescent="0.15">
      <c r="A156" s="1" t="s">
        <v>43</v>
      </c>
      <c r="B156" s="49"/>
      <c r="M156" s="1"/>
      <c r="T156" s="15"/>
      <c r="U156" s="15"/>
      <c r="V156" s="15"/>
      <c r="W156" s="15"/>
      <c r="X156" s="15"/>
      <c r="Y156" s="15"/>
      <c r="Z156" s="15"/>
      <c r="AA156" s="15"/>
    </row>
    <row r="157" spans="1:27" ht="12" customHeight="1" x14ac:dyDescent="0.15">
      <c r="B157" s="50"/>
      <c r="C157" s="22"/>
      <c r="D157" s="22"/>
      <c r="E157" s="22"/>
      <c r="F157" s="22"/>
      <c r="G157" s="22"/>
      <c r="H157" s="22"/>
      <c r="I157" s="22"/>
      <c r="J157" s="22"/>
      <c r="K157" s="4"/>
      <c r="L157" s="57" t="s">
        <v>2</v>
      </c>
      <c r="M157" s="25"/>
      <c r="N157" s="25"/>
      <c r="O157" s="25"/>
      <c r="P157" s="25"/>
      <c r="Q157" s="25"/>
      <c r="R157" s="25"/>
      <c r="S157" s="65"/>
      <c r="T157" s="25" t="s">
        <v>3</v>
      </c>
      <c r="U157" s="25"/>
      <c r="V157" s="25"/>
      <c r="W157" s="25"/>
      <c r="X157" s="25"/>
      <c r="Y157" s="25"/>
      <c r="Z157" s="25"/>
      <c r="AA157" s="26"/>
    </row>
    <row r="158" spans="1:27" ht="12" customHeight="1" x14ac:dyDescent="0.15">
      <c r="B158" s="34"/>
      <c r="C158" s="21"/>
      <c r="D158" s="21"/>
      <c r="E158" s="21"/>
      <c r="K158" s="6"/>
      <c r="L158" s="109" t="s">
        <v>143</v>
      </c>
      <c r="M158" s="95"/>
      <c r="N158" s="95"/>
      <c r="O158" s="26"/>
      <c r="P158" s="25" t="s">
        <v>144</v>
      </c>
      <c r="Q158" s="25"/>
      <c r="R158" s="95"/>
      <c r="S158" s="65"/>
      <c r="T158" s="109" t="s">
        <v>143</v>
      </c>
      <c r="U158" s="95"/>
      <c r="V158" s="95"/>
      <c r="W158" s="26"/>
      <c r="X158" s="25" t="s">
        <v>144</v>
      </c>
      <c r="Y158" s="25"/>
      <c r="Z158" s="95"/>
      <c r="AA158" s="88"/>
    </row>
    <row r="159" spans="1:27" ht="22.5" x14ac:dyDescent="0.15">
      <c r="B159" s="5"/>
      <c r="C159" s="21"/>
      <c r="D159" s="21"/>
      <c r="E159" s="21"/>
      <c r="K159" s="6"/>
      <c r="L159" s="102" t="s">
        <v>4</v>
      </c>
      <c r="M159" s="81" t="s">
        <v>7</v>
      </c>
      <c r="N159" s="92" t="s">
        <v>108</v>
      </c>
      <c r="O159" s="96" t="s">
        <v>8</v>
      </c>
      <c r="P159" s="96" t="s">
        <v>4</v>
      </c>
      <c r="Q159" s="81" t="s">
        <v>7</v>
      </c>
      <c r="R159" s="92" t="s">
        <v>108</v>
      </c>
      <c r="S159" s="82" t="s">
        <v>8</v>
      </c>
      <c r="T159" s="102" t="s">
        <v>4</v>
      </c>
      <c r="U159" s="81" t="s">
        <v>7</v>
      </c>
      <c r="V159" s="92" t="s">
        <v>108</v>
      </c>
      <c r="W159" s="96" t="s">
        <v>8</v>
      </c>
      <c r="X159" s="96" t="s">
        <v>4</v>
      </c>
      <c r="Y159" s="81" t="s">
        <v>7</v>
      </c>
      <c r="Z159" s="92" t="s">
        <v>108</v>
      </c>
      <c r="AA159" s="81" t="s">
        <v>8</v>
      </c>
    </row>
    <row r="160" spans="1:27" ht="12" customHeight="1" x14ac:dyDescent="0.15">
      <c r="B160" s="47"/>
      <c r="C160" s="23"/>
      <c r="D160" s="23"/>
      <c r="E160" s="23"/>
      <c r="F160" s="23"/>
      <c r="G160" s="23"/>
      <c r="H160" s="23"/>
      <c r="I160" s="23"/>
      <c r="J160" s="23"/>
      <c r="K160" s="8"/>
      <c r="L160" s="9"/>
      <c r="M160" s="9"/>
      <c r="N160" s="9"/>
      <c r="O160" s="97"/>
      <c r="P160" s="97"/>
      <c r="Q160" s="97"/>
      <c r="R160" s="97"/>
      <c r="S160" s="66"/>
      <c r="T160" s="60">
        <f t="shared" ref="T160:AA160" si="63">L$51</f>
        <v>59</v>
      </c>
      <c r="U160" s="16">
        <f t="shared" si="63"/>
        <v>24</v>
      </c>
      <c r="V160" s="16">
        <f t="shared" si="63"/>
        <v>17</v>
      </c>
      <c r="W160" s="16">
        <f t="shared" si="63"/>
        <v>18</v>
      </c>
      <c r="X160" s="16">
        <f t="shared" si="63"/>
        <v>65</v>
      </c>
      <c r="Y160" s="16">
        <f t="shared" si="63"/>
        <v>20</v>
      </c>
      <c r="Z160" s="16">
        <f t="shared" si="63"/>
        <v>2</v>
      </c>
      <c r="AA160" s="16">
        <f t="shared" si="63"/>
        <v>43</v>
      </c>
    </row>
    <row r="161" spans="1:27" ht="15" customHeight="1" x14ac:dyDescent="0.15">
      <c r="B161" s="34" t="s">
        <v>44</v>
      </c>
      <c r="C161" s="21"/>
      <c r="D161" s="21"/>
      <c r="E161" s="21"/>
      <c r="L161" s="10">
        <v>34</v>
      </c>
      <c r="M161" s="10">
        <v>11</v>
      </c>
      <c r="N161" s="10">
        <v>10</v>
      </c>
      <c r="O161" s="98">
        <v>13</v>
      </c>
      <c r="P161" s="98">
        <v>26</v>
      </c>
      <c r="Q161" s="98">
        <v>5</v>
      </c>
      <c r="R161" s="98">
        <v>2</v>
      </c>
      <c r="S161" s="67">
        <v>19</v>
      </c>
      <c r="T161" s="61">
        <f t="shared" ref="T161:AA167" si="64">L161/T$160*100</f>
        <v>57.627118644067799</v>
      </c>
      <c r="U161" s="17">
        <f t="shared" si="64"/>
        <v>45.833333333333329</v>
      </c>
      <c r="V161" s="17">
        <f t="shared" si="64"/>
        <v>58.82352941176471</v>
      </c>
      <c r="W161" s="17">
        <f t="shared" si="64"/>
        <v>72.222222222222214</v>
      </c>
      <c r="X161" s="17">
        <f t="shared" si="64"/>
        <v>40</v>
      </c>
      <c r="Y161" s="17">
        <f t="shared" si="64"/>
        <v>25</v>
      </c>
      <c r="Z161" s="17">
        <f t="shared" si="64"/>
        <v>100</v>
      </c>
      <c r="AA161" s="17">
        <f t="shared" si="64"/>
        <v>44.186046511627907</v>
      </c>
    </row>
    <row r="162" spans="1:27" ht="15" customHeight="1" x14ac:dyDescent="0.15">
      <c r="B162" s="73" t="s">
        <v>48</v>
      </c>
      <c r="C162" s="21"/>
      <c r="D162" s="21"/>
      <c r="E162" s="21"/>
      <c r="L162" s="11">
        <v>44</v>
      </c>
      <c r="M162" s="11">
        <v>17</v>
      </c>
      <c r="N162" s="11">
        <v>13</v>
      </c>
      <c r="O162" s="99">
        <v>14</v>
      </c>
      <c r="P162" s="99">
        <v>46</v>
      </c>
      <c r="Q162" s="99">
        <v>13</v>
      </c>
      <c r="R162" s="99">
        <v>2</v>
      </c>
      <c r="S162" s="68">
        <v>31</v>
      </c>
      <c r="T162" s="62">
        <f t="shared" si="64"/>
        <v>74.576271186440678</v>
      </c>
      <c r="U162" s="18">
        <f t="shared" si="64"/>
        <v>70.833333333333343</v>
      </c>
      <c r="V162" s="18">
        <f t="shared" si="64"/>
        <v>76.470588235294116</v>
      </c>
      <c r="W162" s="18">
        <f t="shared" si="64"/>
        <v>77.777777777777786</v>
      </c>
      <c r="X162" s="18">
        <f t="shared" si="64"/>
        <v>70.769230769230774</v>
      </c>
      <c r="Y162" s="18">
        <f t="shared" si="64"/>
        <v>65</v>
      </c>
      <c r="Z162" s="18">
        <f t="shared" si="64"/>
        <v>100</v>
      </c>
      <c r="AA162" s="18">
        <f t="shared" si="64"/>
        <v>72.093023255813947</v>
      </c>
    </row>
    <row r="163" spans="1:27" ht="15" customHeight="1" x14ac:dyDescent="0.15">
      <c r="B163" s="34" t="s">
        <v>45</v>
      </c>
      <c r="C163" s="21"/>
      <c r="D163" s="21"/>
      <c r="E163" s="21"/>
      <c r="L163" s="11">
        <v>37</v>
      </c>
      <c r="M163" s="11">
        <v>14</v>
      </c>
      <c r="N163" s="11">
        <v>11</v>
      </c>
      <c r="O163" s="99">
        <v>12</v>
      </c>
      <c r="P163" s="99">
        <v>29</v>
      </c>
      <c r="Q163" s="99">
        <v>8</v>
      </c>
      <c r="R163" s="99">
        <v>1</v>
      </c>
      <c r="S163" s="68">
        <v>20</v>
      </c>
      <c r="T163" s="62">
        <f t="shared" si="64"/>
        <v>62.711864406779661</v>
      </c>
      <c r="U163" s="18">
        <f t="shared" si="64"/>
        <v>58.333333333333336</v>
      </c>
      <c r="V163" s="18">
        <f t="shared" si="64"/>
        <v>64.705882352941174</v>
      </c>
      <c r="W163" s="18">
        <f t="shared" si="64"/>
        <v>66.666666666666657</v>
      </c>
      <c r="X163" s="18">
        <f t="shared" si="64"/>
        <v>44.61538461538462</v>
      </c>
      <c r="Y163" s="18">
        <f t="shared" si="64"/>
        <v>40</v>
      </c>
      <c r="Z163" s="18">
        <f t="shared" si="64"/>
        <v>50</v>
      </c>
      <c r="AA163" s="18">
        <f t="shared" si="64"/>
        <v>46.511627906976742</v>
      </c>
    </row>
    <row r="164" spans="1:27" ht="15" customHeight="1" x14ac:dyDescent="0.15">
      <c r="B164" s="34" t="s">
        <v>46</v>
      </c>
      <c r="C164" s="21"/>
      <c r="D164" s="21"/>
      <c r="E164" s="21"/>
      <c r="L164" s="11">
        <v>14</v>
      </c>
      <c r="M164" s="11">
        <v>3</v>
      </c>
      <c r="N164" s="11">
        <v>3</v>
      </c>
      <c r="O164" s="99">
        <v>8</v>
      </c>
      <c r="P164" s="99">
        <v>7</v>
      </c>
      <c r="Q164" s="99">
        <v>1</v>
      </c>
      <c r="R164" s="99">
        <v>1</v>
      </c>
      <c r="S164" s="68">
        <v>5</v>
      </c>
      <c r="T164" s="62">
        <f t="shared" si="64"/>
        <v>23.728813559322035</v>
      </c>
      <c r="U164" s="18">
        <f t="shared" si="64"/>
        <v>12.5</v>
      </c>
      <c r="V164" s="18">
        <f t="shared" si="64"/>
        <v>17.647058823529413</v>
      </c>
      <c r="W164" s="18">
        <f t="shared" si="64"/>
        <v>44.444444444444443</v>
      </c>
      <c r="X164" s="18">
        <f t="shared" si="64"/>
        <v>10.76923076923077</v>
      </c>
      <c r="Y164" s="18">
        <f t="shared" si="64"/>
        <v>5</v>
      </c>
      <c r="Z164" s="18">
        <f t="shared" si="64"/>
        <v>50</v>
      </c>
      <c r="AA164" s="18">
        <f t="shared" si="64"/>
        <v>11.627906976744185</v>
      </c>
    </row>
    <row r="165" spans="1:27" ht="15" customHeight="1" x14ac:dyDescent="0.15">
      <c r="B165" s="34" t="s">
        <v>47</v>
      </c>
      <c r="C165" s="21"/>
      <c r="D165" s="21"/>
      <c r="E165" s="21"/>
      <c r="L165" s="11">
        <v>36</v>
      </c>
      <c r="M165" s="11">
        <v>18</v>
      </c>
      <c r="N165" s="11">
        <v>7</v>
      </c>
      <c r="O165" s="99">
        <v>11</v>
      </c>
      <c r="P165" s="99">
        <v>17</v>
      </c>
      <c r="Q165" s="99">
        <v>3</v>
      </c>
      <c r="R165" s="99">
        <v>2</v>
      </c>
      <c r="S165" s="68">
        <v>12</v>
      </c>
      <c r="T165" s="62">
        <f t="shared" si="64"/>
        <v>61.016949152542374</v>
      </c>
      <c r="U165" s="18">
        <f t="shared" si="64"/>
        <v>75</v>
      </c>
      <c r="V165" s="18">
        <f t="shared" si="64"/>
        <v>41.17647058823529</v>
      </c>
      <c r="W165" s="18">
        <f t="shared" si="64"/>
        <v>61.111111111111114</v>
      </c>
      <c r="X165" s="18">
        <f t="shared" si="64"/>
        <v>26.153846153846157</v>
      </c>
      <c r="Y165" s="18">
        <f t="shared" si="64"/>
        <v>15</v>
      </c>
      <c r="Z165" s="18">
        <f t="shared" si="64"/>
        <v>100</v>
      </c>
      <c r="AA165" s="18">
        <f t="shared" si="64"/>
        <v>27.906976744186046</v>
      </c>
    </row>
    <row r="166" spans="1:27" ht="15" customHeight="1" x14ac:dyDescent="0.15">
      <c r="B166" s="34" t="s">
        <v>40</v>
      </c>
      <c r="C166" s="21"/>
      <c r="D166" s="21"/>
      <c r="E166" s="21"/>
      <c r="L166" s="11">
        <v>5</v>
      </c>
      <c r="M166" s="11">
        <v>2</v>
      </c>
      <c r="N166" s="11">
        <v>3</v>
      </c>
      <c r="O166" s="99">
        <v>0</v>
      </c>
      <c r="P166" s="99">
        <v>8</v>
      </c>
      <c r="Q166" s="99">
        <v>2</v>
      </c>
      <c r="R166" s="99">
        <v>0</v>
      </c>
      <c r="S166" s="68">
        <v>6</v>
      </c>
      <c r="T166" s="62">
        <f t="shared" si="64"/>
        <v>8.4745762711864394</v>
      </c>
      <c r="U166" s="18">
        <f t="shared" si="64"/>
        <v>8.3333333333333321</v>
      </c>
      <c r="V166" s="18">
        <f t="shared" si="64"/>
        <v>17.647058823529413</v>
      </c>
      <c r="W166" s="18">
        <f t="shared" si="64"/>
        <v>0</v>
      </c>
      <c r="X166" s="18">
        <f t="shared" si="64"/>
        <v>12.307692307692308</v>
      </c>
      <c r="Y166" s="18">
        <f t="shared" si="64"/>
        <v>10</v>
      </c>
      <c r="Z166" s="18">
        <f t="shared" si="64"/>
        <v>0</v>
      </c>
      <c r="AA166" s="18">
        <f t="shared" si="64"/>
        <v>13.953488372093023</v>
      </c>
    </row>
    <row r="167" spans="1:27" ht="15" customHeight="1" x14ac:dyDescent="0.15">
      <c r="B167" s="47" t="s">
        <v>0</v>
      </c>
      <c r="C167" s="23"/>
      <c r="D167" s="23"/>
      <c r="E167" s="23"/>
      <c r="F167" s="23"/>
      <c r="G167" s="23"/>
      <c r="H167" s="23"/>
      <c r="I167" s="23"/>
      <c r="J167" s="23"/>
      <c r="K167" s="23"/>
      <c r="L167" s="12">
        <v>2</v>
      </c>
      <c r="M167" s="12">
        <v>0</v>
      </c>
      <c r="N167" s="12">
        <v>0</v>
      </c>
      <c r="O167" s="100">
        <v>2</v>
      </c>
      <c r="P167" s="100">
        <v>6</v>
      </c>
      <c r="Q167" s="100">
        <v>4</v>
      </c>
      <c r="R167" s="100">
        <v>0</v>
      </c>
      <c r="S167" s="69">
        <v>2</v>
      </c>
      <c r="T167" s="63">
        <f t="shared" si="64"/>
        <v>3.3898305084745761</v>
      </c>
      <c r="U167" s="19">
        <f t="shared" si="64"/>
        <v>0</v>
      </c>
      <c r="V167" s="19">
        <f t="shared" si="64"/>
        <v>0</v>
      </c>
      <c r="W167" s="19">
        <f t="shared" si="64"/>
        <v>11.111111111111111</v>
      </c>
      <c r="X167" s="19">
        <f t="shared" si="64"/>
        <v>9.2307692307692317</v>
      </c>
      <c r="Y167" s="19">
        <f t="shared" si="64"/>
        <v>20</v>
      </c>
      <c r="Z167" s="19">
        <f t="shared" si="64"/>
        <v>0</v>
      </c>
      <c r="AA167" s="19">
        <f t="shared" si="64"/>
        <v>4.6511627906976747</v>
      </c>
    </row>
    <row r="168" spans="1:27" ht="15" customHeight="1" x14ac:dyDescent="0.15">
      <c r="B168" s="48" t="s">
        <v>1</v>
      </c>
      <c r="C168" s="25"/>
      <c r="D168" s="25"/>
      <c r="E168" s="25"/>
      <c r="F168" s="25"/>
      <c r="G168" s="25"/>
      <c r="H168" s="25"/>
      <c r="I168" s="25"/>
      <c r="J168" s="25"/>
      <c r="K168" s="26"/>
      <c r="L168" s="13">
        <f>SUM(L161:L167)</f>
        <v>172</v>
      </c>
      <c r="M168" s="13">
        <f t="shared" ref="M168:S168" si="65">SUM(M161:M167)</f>
        <v>65</v>
      </c>
      <c r="N168" s="13">
        <f t="shared" si="65"/>
        <v>47</v>
      </c>
      <c r="O168" s="101">
        <f t="shared" si="65"/>
        <v>60</v>
      </c>
      <c r="P168" s="101">
        <f t="shared" si="65"/>
        <v>139</v>
      </c>
      <c r="Q168" s="101">
        <f t="shared" si="65"/>
        <v>36</v>
      </c>
      <c r="R168" s="101">
        <f t="shared" si="65"/>
        <v>8</v>
      </c>
      <c r="S168" s="70">
        <f t="shared" si="65"/>
        <v>95</v>
      </c>
      <c r="T168" s="64" t="str">
        <f>IF(SUM(T161:T167)&gt;100,"－",SUM(T161:T167))</f>
        <v>－</v>
      </c>
      <c r="U168" s="20" t="str">
        <f>IF(SUM(U161:U167)&gt;100,"－",SUM(U161:U167))</f>
        <v>－</v>
      </c>
      <c r="V168" s="20" t="str">
        <f t="shared" ref="V168:AA168" si="66">IF(SUM(V161:V167)&gt;100,"－",SUM(V161:V167))</f>
        <v>－</v>
      </c>
      <c r="W168" s="20" t="str">
        <f t="shared" si="66"/>
        <v>－</v>
      </c>
      <c r="X168" s="20" t="str">
        <f t="shared" ref="X168" si="67">IF(SUM(X161:X167)&gt;100,"－",SUM(X161:X167))</f>
        <v>－</v>
      </c>
      <c r="Y168" s="20" t="str">
        <f t="shared" si="66"/>
        <v>－</v>
      </c>
      <c r="Z168" s="20" t="str">
        <f t="shared" si="66"/>
        <v>－</v>
      </c>
      <c r="AA168" s="20" t="str">
        <f t="shared" si="66"/>
        <v>－</v>
      </c>
    </row>
    <row r="169" spans="1:27" ht="13.5" customHeight="1" x14ac:dyDescent="0.15">
      <c r="B169" s="49"/>
      <c r="M169" s="1"/>
      <c r="T169" s="15"/>
      <c r="U169" s="15"/>
      <c r="V169" s="15"/>
      <c r="W169" s="15"/>
      <c r="X169" s="15"/>
      <c r="Y169" s="15"/>
      <c r="Z169" s="15"/>
      <c r="AA169" s="15"/>
    </row>
    <row r="170" spans="1:27" ht="15" customHeight="1" x14ac:dyDescent="0.15">
      <c r="A170" s="1" t="s">
        <v>49</v>
      </c>
      <c r="B170" s="49"/>
      <c r="M170" s="1"/>
      <c r="T170" s="15"/>
      <c r="U170" s="15"/>
      <c r="V170" s="15"/>
      <c r="W170" s="15"/>
      <c r="X170" s="15"/>
      <c r="Y170" s="15"/>
      <c r="Z170" s="15"/>
      <c r="AA170" s="15"/>
    </row>
    <row r="171" spans="1:27" ht="12" customHeight="1" x14ac:dyDescent="0.15">
      <c r="B171" s="50"/>
      <c r="C171" s="22"/>
      <c r="D171" s="22"/>
      <c r="E171" s="22"/>
      <c r="F171" s="22"/>
      <c r="G171" s="22"/>
      <c r="H171" s="22"/>
      <c r="I171" s="22"/>
      <c r="J171" s="22"/>
      <c r="K171" s="4"/>
      <c r="L171" s="57" t="s">
        <v>2</v>
      </c>
      <c r="M171" s="25"/>
      <c r="N171" s="25"/>
      <c r="O171" s="25"/>
      <c r="P171" s="25"/>
      <c r="Q171" s="25"/>
      <c r="R171" s="25"/>
      <c r="S171" s="65"/>
      <c r="T171" s="25" t="s">
        <v>3</v>
      </c>
      <c r="U171" s="25"/>
      <c r="V171" s="25"/>
      <c r="W171" s="25"/>
      <c r="X171" s="25"/>
      <c r="Y171" s="25"/>
      <c r="Z171" s="25"/>
      <c r="AA171" s="26"/>
    </row>
    <row r="172" spans="1:27" ht="12" customHeight="1" x14ac:dyDescent="0.15">
      <c r="B172" s="34"/>
      <c r="C172" s="21"/>
      <c r="D172" s="21"/>
      <c r="E172" s="21"/>
      <c r="K172" s="6"/>
      <c r="L172" s="109" t="s">
        <v>143</v>
      </c>
      <c r="M172" s="95"/>
      <c r="N172" s="95"/>
      <c r="O172" s="26"/>
      <c r="P172" s="25" t="s">
        <v>144</v>
      </c>
      <c r="Q172" s="25"/>
      <c r="R172" s="95"/>
      <c r="S172" s="65"/>
      <c r="T172" s="109" t="s">
        <v>143</v>
      </c>
      <c r="U172" s="95"/>
      <c r="V172" s="95"/>
      <c r="W172" s="26"/>
      <c r="X172" s="25" t="s">
        <v>144</v>
      </c>
      <c r="Y172" s="25"/>
      <c r="Z172" s="95"/>
      <c r="AA172" s="88"/>
    </row>
    <row r="173" spans="1:27" ht="22.5" x14ac:dyDescent="0.15">
      <c r="B173" s="5"/>
      <c r="C173" s="21"/>
      <c r="D173" s="21"/>
      <c r="E173" s="21"/>
      <c r="K173" s="6"/>
      <c r="L173" s="102" t="s">
        <v>4</v>
      </c>
      <c r="M173" s="81" t="s">
        <v>7</v>
      </c>
      <c r="N173" s="92" t="s">
        <v>108</v>
      </c>
      <c r="O173" s="96" t="s">
        <v>8</v>
      </c>
      <c r="P173" s="96" t="s">
        <v>4</v>
      </c>
      <c r="Q173" s="81" t="s">
        <v>7</v>
      </c>
      <c r="R173" s="92" t="s">
        <v>108</v>
      </c>
      <c r="S173" s="82" t="s">
        <v>8</v>
      </c>
      <c r="T173" s="102" t="s">
        <v>4</v>
      </c>
      <c r="U173" s="81" t="s">
        <v>7</v>
      </c>
      <c r="V173" s="92" t="s">
        <v>108</v>
      </c>
      <c r="W173" s="96" t="s">
        <v>8</v>
      </c>
      <c r="X173" s="96" t="s">
        <v>4</v>
      </c>
      <c r="Y173" s="81" t="s">
        <v>7</v>
      </c>
      <c r="Z173" s="92" t="s">
        <v>108</v>
      </c>
      <c r="AA173" s="81" t="s">
        <v>8</v>
      </c>
    </row>
    <row r="174" spans="1:27" ht="12" customHeight="1" x14ac:dyDescent="0.15">
      <c r="B174" s="47"/>
      <c r="C174" s="23"/>
      <c r="D174" s="23"/>
      <c r="E174" s="23"/>
      <c r="F174" s="23"/>
      <c r="G174" s="23"/>
      <c r="H174" s="23"/>
      <c r="I174" s="23"/>
      <c r="J174" s="23"/>
      <c r="K174" s="8"/>
      <c r="L174" s="9"/>
      <c r="M174" s="9"/>
      <c r="N174" s="9"/>
      <c r="O174" s="97"/>
      <c r="P174" s="97"/>
      <c r="Q174" s="97"/>
      <c r="R174" s="97"/>
      <c r="S174" s="66"/>
      <c r="T174" s="60">
        <f t="shared" ref="T174:AA174" si="68">L$51</f>
        <v>59</v>
      </c>
      <c r="U174" s="16">
        <f t="shared" si="68"/>
        <v>24</v>
      </c>
      <c r="V174" s="16">
        <f t="shared" si="68"/>
        <v>17</v>
      </c>
      <c r="W174" s="16">
        <f t="shared" si="68"/>
        <v>18</v>
      </c>
      <c r="X174" s="16">
        <f t="shared" si="68"/>
        <v>65</v>
      </c>
      <c r="Y174" s="16">
        <f t="shared" si="68"/>
        <v>20</v>
      </c>
      <c r="Z174" s="16">
        <f t="shared" si="68"/>
        <v>2</v>
      </c>
      <c r="AA174" s="16">
        <f t="shared" si="68"/>
        <v>43</v>
      </c>
    </row>
    <row r="175" spans="1:27" ht="15" customHeight="1" x14ac:dyDescent="0.15">
      <c r="B175" s="34" t="s">
        <v>50</v>
      </c>
      <c r="C175" s="21"/>
      <c r="D175" s="21"/>
      <c r="E175" s="21"/>
      <c r="L175" s="10">
        <v>33</v>
      </c>
      <c r="M175" s="10">
        <v>10</v>
      </c>
      <c r="N175" s="10">
        <v>10</v>
      </c>
      <c r="O175" s="98">
        <v>13</v>
      </c>
      <c r="P175" s="98">
        <v>22</v>
      </c>
      <c r="Q175" s="98">
        <v>5</v>
      </c>
      <c r="R175" s="98">
        <v>1</v>
      </c>
      <c r="S175" s="67">
        <v>16</v>
      </c>
      <c r="T175" s="61">
        <f t="shared" ref="T175:AA180" si="69">L175/T$174*100</f>
        <v>55.932203389830505</v>
      </c>
      <c r="U175" s="17">
        <f t="shared" si="69"/>
        <v>41.666666666666671</v>
      </c>
      <c r="V175" s="17">
        <f t="shared" si="69"/>
        <v>58.82352941176471</v>
      </c>
      <c r="W175" s="17">
        <f t="shared" si="69"/>
        <v>72.222222222222214</v>
      </c>
      <c r="X175" s="17">
        <f t="shared" si="69"/>
        <v>33.846153846153847</v>
      </c>
      <c r="Y175" s="17">
        <f t="shared" si="69"/>
        <v>25</v>
      </c>
      <c r="Z175" s="17">
        <f t="shared" si="69"/>
        <v>50</v>
      </c>
      <c r="AA175" s="17">
        <f t="shared" si="69"/>
        <v>37.209302325581397</v>
      </c>
    </row>
    <row r="176" spans="1:27" ht="15" customHeight="1" x14ac:dyDescent="0.15">
      <c r="B176" s="34" t="s">
        <v>51</v>
      </c>
      <c r="C176" s="21"/>
      <c r="D176" s="21"/>
      <c r="E176" s="21"/>
      <c r="L176" s="11">
        <v>24</v>
      </c>
      <c r="M176" s="11">
        <v>11</v>
      </c>
      <c r="N176" s="11">
        <v>6</v>
      </c>
      <c r="O176" s="99">
        <v>7</v>
      </c>
      <c r="P176" s="99">
        <v>24</v>
      </c>
      <c r="Q176" s="99">
        <v>6</v>
      </c>
      <c r="R176" s="99">
        <v>1</v>
      </c>
      <c r="S176" s="68">
        <v>17</v>
      </c>
      <c r="T176" s="62">
        <f t="shared" si="69"/>
        <v>40.677966101694921</v>
      </c>
      <c r="U176" s="18">
        <f t="shared" si="69"/>
        <v>45.833333333333329</v>
      </c>
      <c r="V176" s="18">
        <f t="shared" si="69"/>
        <v>35.294117647058826</v>
      </c>
      <c r="W176" s="18">
        <f t="shared" si="69"/>
        <v>38.888888888888893</v>
      </c>
      <c r="X176" s="18">
        <f t="shared" si="69"/>
        <v>36.923076923076927</v>
      </c>
      <c r="Y176" s="18">
        <f t="shared" si="69"/>
        <v>30</v>
      </c>
      <c r="Z176" s="18">
        <f t="shared" si="69"/>
        <v>50</v>
      </c>
      <c r="AA176" s="18">
        <f t="shared" si="69"/>
        <v>39.534883720930232</v>
      </c>
    </row>
    <row r="177" spans="1:28" ht="15" customHeight="1" x14ac:dyDescent="0.15">
      <c r="B177" s="34" t="s">
        <v>52</v>
      </c>
      <c r="C177" s="21"/>
      <c r="D177" s="21"/>
      <c r="E177" s="21"/>
      <c r="L177" s="11">
        <v>39</v>
      </c>
      <c r="M177" s="11">
        <v>18</v>
      </c>
      <c r="N177" s="11">
        <v>9</v>
      </c>
      <c r="O177" s="99">
        <v>12</v>
      </c>
      <c r="P177" s="99">
        <v>34</v>
      </c>
      <c r="Q177" s="99">
        <v>10</v>
      </c>
      <c r="R177" s="99">
        <v>1</v>
      </c>
      <c r="S177" s="68">
        <v>23</v>
      </c>
      <c r="T177" s="62">
        <f t="shared" si="69"/>
        <v>66.101694915254242</v>
      </c>
      <c r="U177" s="18">
        <f t="shared" si="69"/>
        <v>75</v>
      </c>
      <c r="V177" s="18">
        <f t="shared" si="69"/>
        <v>52.941176470588239</v>
      </c>
      <c r="W177" s="18">
        <f t="shared" si="69"/>
        <v>66.666666666666657</v>
      </c>
      <c r="X177" s="18">
        <f t="shared" si="69"/>
        <v>52.307692307692314</v>
      </c>
      <c r="Y177" s="18">
        <f t="shared" si="69"/>
        <v>50</v>
      </c>
      <c r="Z177" s="18">
        <f t="shared" si="69"/>
        <v>50</v>
      </c>
      <c r="AA177" s="18">
        <f t="shared" si="69"/>
        <v>53.488372093023251</v>
      </c>
    </row>
    <row r="178" spans="1:28" ht="15" customHeight="1" x14ac:dyDescent="0.15">
      <c r="B178" s="34" t="s">
        <v>53</v>
      </c>
      <c r="C178" s="21"/>
      <c r="D178" s="21"/>
      <c r="E178" s="21"/>
      <c r="L178" s="11">
        <v>18</v>
      </c>
      <c r="M178" s="11">
        <v>4</v>
      </c>
      <c r="N178" s="11">
        <v>5</v>
      </c>
      <c r="O178" s="99">
        <v>9</v>
      </c>
      <c r="P178" s="99">
        <v>4</v>
      </c>
      <c r="Q178" s="99">
        <v>1</v>
      </c>
      <c r="R178" s="99">
        <v>0</v>
      </c>
      <c r="S178" s="68">
        <v>3</v>
      </c>
      <c r="T178" s="62">
        <f t="shared" si="69"/>
        <v>30.508474576271187</v>
      </c>
      <c r="U178" s="18">
        <f t="shared" si="69"/>
        <v>16.666666666666664</v>
      </c>
      <c r="V178" s="18">
        <f t="shared" si="69"/>
        <v>29.411764705882355</v>
      </c>
      <c r="W178" s="18">
        <f t="shared" si="69"/>
        <v>50</v>
      </c>
      <c r="X178" s="18">
        <f t="shared" si="69"/>
        <v>6.1538461538461542</v>
      </c>
      <c r="Y178" s="18">
        <f t="shared" si="69"/>
        <v>5</v>
      </c>
      <c r="Z178" s="18">
        <f t="shared" si="69"/>
        <v>0</v>
      </c>
      <c r="AA178" s="18">
        <f t="shared" si="69"/>
        <v>6.9767441860465116</v>
      </c>
    </row>
    <row r="179" spans="1:28" ht="15" customHeight="1" x14ac:dyDescent="0.15">
      <c r="B179" s="34" t="s">
        <v>40</v>
      </c>
      <c r="C179" s="21"/>
      <c r="D179" s="21"/>
      <c r="E179" s="21"/>
      <c r="L179" s="11">
        <v>9</v>
      </c>
      <c r="M179" s="11">
        <v>4</v>
      </c>
      <c r="N179" s="11">
        <v>4</v>
      </c>
      <c r="O179" s="99">
        <v>1</v>
      </c>
      <c r="P179" s="99">
        <v>11</v>
      </c>
      <c r="Q179" s="99">
        <v>4</v>
      </c>
      <c r="R179" s="99">
        <v>1</v>
      </c>
      <c r="S179" s="68">
        <v>6</v>
      </c>
      <c r="T179" s="62">
        <f t="shared" si="69"/>
        <v>15.254237288135593</v>
      </c>
      <c r="U179" s="18">
        <f t="shared" si="69"/>
        <v>16.666666666666664</v>
      </c>
      <c r="V179" s="18">
        <f t="shared" si="69"/>
        <v>23.52941176470588</v>
      </c>
      <c r="W179" s="18">
        <f t="shared" si="69"/>
        <v>5.5555555555555554</v>
      </c>
      <c r="X179" s="18">
        <f t="shared" si="69"/>
        <v>16.923076923076923</v>
      </c>
      <c r="Y179" s="18">
        <f t="shared" si="69"/>
        <v>20</v>
      </c>
      <c r="Z179" s="18">
        <f t="shared" si="69"/>
        <v>50</v>
      </c>
      <c r="AA179" s="18">
        <f t="shared" si="69"/>
        <v>13.953488372093023</v>
      </c>
    </row>
    <row r="180" spans="1:28" ht="15" customHeight="1" x14ac:dyDescent="0.15">
      <c r="B180" s="47" t="s">
        <v>0</v>
      </c>
      <c r="C180" s="23"/>
      <c r="D180" s="23"/>
      <c r="E180" s="23"/>
      <c r="F180" s="23"/>
      <c r="G180" s="23"/>
      <c r="H180" s="23"/>
      <c r="I180" s="23"/>
      <c r="J180" s="23"/>
      <c r="K180" s="23"/>
      <c r="L180" s="12">
        <v>2</v>
      </c>
      <c r="M180" s="12">
        <v>0</v>
      </c>
      <c r="N180" s="12">
        <v>0</v>
      </c>
      <c r="O180" s="100">
        <v>2</v>
      </c>
      <c r="P180" s="100">
        <v>9</v>
      </c>
      <c r="Q180" s="100">
        <v>5</v>
      </c>
      <c r="R180" s="100">
        <v>0</v>
      </c>
      <c r="S180" s="69">
        <v>4</v>
      </c>
      <c r="T180" s="63">
        <f t="shared" si="69"/>
        <v>3.3898305084745761</v>
      </c>
      <c r="U180" s="19">
        <f t="shared" si="69"/>
        <v>0</v>
      </c>
      <c r="V180" s="19">
        <f t="shared" si="69"/>
        <v>0</v>
      </c>
      <c r="W180" s="19">
        <f t="shared" si="69"/>
        <v>11.111111111111111</v>
      </c>
      <c r="X180" s="19">
        <f t="shared" si="69"/>
        <v>13.846153846153847</v>
      </c>
      <c r="Y180" s="19">
        <f t="shared" si="69"/>
        <v>25</v>
      </c>
      <c r="Z180" s="19">
        <f t="shared" si="69"/>
        <v>0</v>
      </c>
      <c r="AA180" s="19">
        <f t="shared" si="69"/>
        <v>9.3023255813953494</v>
      </c>
    </row>
    <row r="181" spans="1:28" ht="15" customHeight="1" x14ac:dyDescent="0.15">
      <c r="B181" s="48" t="s">
        <v>1</v>
      </c>
      <c r="C181" s="25"/>
      <c r="D181" s="25"/>
      <c r="E181" s="25"/>
      <c r="F181" s="25"/>
      <c r="G181" s="25"/>
      <c r="H181" s="25"/>
      <c r="I181" s="25"/>
      <c r="J181" s="25"/>
      <c r="K181" s="26"/>
      <c r="L181" s="13">
        <f>SUM(L175:L180)</f>
        <v>125</v>
      </c>
      <c r="M181" s="13">
        <f t="shared" ref="M181:S181" si="70">SUM(M175:M180)</f>
        <v>47</v>
      </c>
      <c r="N181" s="13">
        <f t="shared" si="70"/>
        <v>34</v>
      </c>
      <c r="O181" s="101">
        <f t="shared" si="70"/>
        <v>44</v>
      </c>
      <c r="P181" s="101">
        <f t="shared" si="70"/>
        <v>104</v>
      </c>
      <c r="Q181" s="101">
        <f t="shared" si="70"/>
        <v>31</v>
      </c>
      <c r="R181" s="101">
        <f t="shared" si="70"/>
        <v>4</v>
      </c>
      <c r="S181" s="70">
        <f t="shared" si="70"/>
        <v>69</v>
      </c>
      <c r="T181" s="64" t="str">
        <f>IF(SUM(T175:T180)&gt;100,"－",SUM(T175:T180))</f>
        <v>－</v>
      </c>
      <c r="U181" s="20" t="str">
        <f>IF(SUM(U175:U180)&gt;100,"－",SUM(U175:U180))</f>
        <v>－</v>
      </c>
      <c r="V181" s="20" t="str">
        <f t="shared" ref="V181:AA181" si="71">IF(SUM(V175:V180)&gt;100,"－",SUM(V175:V180))</f>
        <v>－</v>
      </c>
      <c r="W181" s="20" t="str">
        <f t="shared" si="71"/>
        <v>－</v>
      </c>
      <c r="X181" s="20" t="str">
        <f t="shared" ref="X181" si="72">IF(SUM(X175:X180)&gt;100,"－",SUM(X175:X180))</f>
        <v>－</v>
      </c>
      <c r="Y181" s="20" t="str">
        <f t="shared" si="71"/>
        <v>－</v>
      </c>
      <c r="Z181" s="20" t="str">
        <f t="shared" si="71"/>
        <v>－</v>
      </c>
      <c r="AA181" s="20" t="str">
        <f t="shared" si="71"/>
        <v>－</v>
      </c>
    </row>
    <row r="182" spans="1:28" ht="15" customHeight="1" x14ac:dyDescent="0.15">
      <c r="B182" s="49"/>
      <c r="M182" s="1"/>
      <c r="T182" s="15"/>
      <c r="U182" s="15"/>
      <c r="V182" s="15"/>
      <c r="W182" s="15"/>
      <c r="X182" s="15"/>
      <c r="Y182" s="15"/>
      <c r="Z182" s="15"/>
      <c r="AA182" s="15"/>
    </row>
    <row r="183" spans="1:28" ht="15" customHeight="1" x14ac:dyDescent="0.15">
      <c r="A183" s="1" t="s">
        <v>121</v>
      </c>
      <c r="B183" s="49"/>
      <c r="M183" s="1"/>
      <c r="T183" s="15"/>
      <c r="U183" s="15"/>
      <c r="V183" s="15"/>
      <c r="W183" s="15"/>
      <c r="X183" s="15"/>
      <c r="Y183" s="15"/>
      <c r="Z183" s="15"/>
      <c r="AA183" s="15"/>
    </row>
    <row r="184" spans="1:28" ht="12" customHeight="1" x14ac:dyDescent="0.15">
      <c r="B184" s="50"/>
      <c r="C184" s="22"/>
      <c r="D184" s="22"/>
      <c r="E184" s="22"/>
      <c r="F184" s="22"/>
      <c r="G184" s="22"/>
      <c r="H184" s="22"/>
      <c r="I184" s="22"/>
      <c r="J184" s="22"/>
      <c r="K184" s="22"/>
      <c r="L184" s="157" t="s">
        <v>2</v>
      </c>
      <c r="M184" s="158"/>
      <c r="N184" s="158"/>
      <c r="O184" s="158"/>
      <c r="P184" s="158"/>
      <c r="Q184" s="158"/>
      <c r="R184" s="158"/>
      <c r="S184" s="158"/>
      <c r="T184" s="170" t="s">
        <v>3</v>
      </c>
      <c r="U184" s="158"/>
      <c r="V184" s="158"/>
      <c r="W184" s="158"/>
      <c r="X184" s="158"/>
      <c r="Y184" s="158"/>
      <c r="Z184" s="158"/>
      <c r="AA184" s="158"/>
      <c r="AB184" s="159"/>
    </row>
    <row r="185" spans="1:28" ht="12" customHeight="1" x14ac:dyDescent="0.15">
      <c r="B185" s="34"/>
      <c r="C185" s="21"/>
      <c r="D185" s="21"/>
      <c r="E185" s="21"/>
      <c r="L185" s="178" t="s">
        <v>143</v>
      </c>
      <c r="M185" s="179"/>
      <c r="N185" s="179"/>
      <c r="O185" s="180"/>
      <c r="P185" s="157" t="s">
        <v>144</v>
      </c>
      <c r="Q185" s="158"/>
      <c r="R185" s="158"/>
      <c r="S185" s="158"/>
      <c r="T185" s="171"/>
      <c r="U185" s="178" t="s">
        <v>143</v>
      </c>
      <c r="V185" s="179"/>
      <c r="W185" s="179"/>
      <c r="X185" s="180"/>
      <c r="Y185" s="157" t="s">
        <v>144</v>
      </c>
      <c r="Z185" s="158"/>
      <c r="AA185" s="158"/>
      <c r="AB185" s="159"/>
    </row>
    <row r="186" spans="1:28" ht="22.5" x14ac:dyDescent="0.15">
      <c r="B186" s="5"/>
      <c r="C186" s="21"/>
      <c r="D186" s="21"/>
      <c r="E186" s="21"/>
      <c r="L186" s="102" t="s">
        <v>4</v>
      </c>
      <c r="M186" s="81" t="s">
        <v>7</v>
      </c>
      <c r="N186" s="92" t="s">
        <v>108</v>
      </c>
      <c r="O186" s="96" t="s">
        <v>8</v>
      </c>
      <c r="P186" s="96" t="s">
        <v>4</v>
      </c>
      <c r="Q186" s="81" t="s">
        <v>7</v>
      </c>
      <c r="R186" s="92" t="s">
        <v>108</v>
      </c>
      <c r="S186" s="96" t="s">
        <v>8</v>
      </c>
      <c r="T186" s="172" t="s">
        <v>168</v>
      </c>
      <c r="U186" s="102" t="s">
        <v>4</v>
      </c>
      <c r="V186" s="81" t="s">
        <v>7</v>
      </c>
      <c r="W186" s="92" t="s">
        <v>108</v>
      </c>
      <c r="X186" s="96" t="s">
        <v>8</v>
      </c>
      <c r="Y186" s="96" t="s">
        <v>4</v>
      </c>
      <c r="Z186" s="81" t="s">
        <v>7</v>
      </c>
      <c r="AA186" s="92" t="s">
        <v>108</v>
      </c>
      <c r="AB186" s="81" t="s">
        <v>8</v>
      </c>
    </row>
    <row r="187" spans="1:28" ht="12" customHeight="1" x14ac:dyDescent="0.15">
      <c r="B187" s="47"/>
      <c r="C187" s="23"/>
      <c r="D187" s="23"/>
      <c r="E187" s="23"/>
      <c r="F187" s="23"/>
      <c r="G187" s="23"/>
      <c r="H187" s="23"/>
      <c r="I187" s="23"/>
      <c r="J187" s="23"/>
      <c r="K187" s="23"/>
      <c r="L187" s="9"/>
      <c r="M187" s="9"/>
      <c r="N187" s="9"/>
      <c r="O187" s="97"/>
      <c r="P187" s="97"/>
      <c r="Q187" s="97"/>
      <c r="R187" s="97"/>
      <c r="S187" s="97"/>
      <c r="T187" s="181">
        <f>U187+Y187</f>
        <v>177</v>
      </c>
      <c r="U187" s="84">
        <f t="shared" ref="U187:AB187" si="73">L193</f>
        <v>163</v>
      </c>
      <c r="V187" s="84">
        <f t="shared" si="73"/>
        <v>90</v>
      </c>
      <c r="W187" s="84">
        <f t="shared" si="73"/>
        <v>71</v>
      </c>
      <c r="X187" s="84">
        <f t="shared" si="73"/>
        <v>2</v>
      </c>
      <c r="Y187" s="84">
        <f t="shared" si="73"/>
        <v>14</v>
      </c>
      <c r="Z187" s="84">
        <f t="shared" si="73"/>
        <v>0</v>
      </c>
      <c r="AA187" s="84">
        <f t="shared" si="73"/>
        <v>0</v>
      </c>
      <c r="AB187" s="84">
        <f t="shared" si="73"/>
        <v>14</v>
      </c>
    </row>
    <row r="188" spans="1:28" ht="15" customHeight="1" x14ac:dyDescent="0.15">
      <c r="B188" s="34" t="s">
        <v>104</v>
      </c>
      <c r="C188" s="21"/>
      <c r="D188" s="21"/>
      <c r="E188" s="21"/>
      <c r="L188" s="35">
        <v>18</v>
      </c>
      <c r="M188" s="35">
        <v>2</v>
      </c>
      <c r="N188" s="35">
        <v>16</v>
      </c>
      <c r="O188" s="103">
        <v>0</v>
      </c>
      <c r="P188" s="98">
        <v>0</v>
      </c>
      <c r="Q188" s="98">
        <v>0</v>
      </c>
      <c r="R188" s="98">
        <v>0</v>
      </c>
      <c r="S188" s="98">
        <v>0</v>
      </c>
      <c r="T188" s="173">
        <f>IF((L188+P188)=0,0,(L188+P188)/(U$187+Y$187)*100)</f>
        <v>10.16949152542373</v>
      </c>
      <c r="U188" s="17">
        <f>L188/U$187*100</f>
        <v>11.042944785276074</v>
      </c>
      <c r="V188" s="17">
        <f>M188/V$187*100</f>
        <v>2.2222222222222223</v>
      </c>
      <c r="W188" s="17">
        <f>N188/W$187*100</f>
        <v>22.535211267605636</v>
      </c>
      <c r="X188" s="17">
        <v>0</v>
      </c>
      <c r="Y188" s="17">
        <f>P188/Y$187*100</f>
        <v>0</v>
      </c>
      <c r="Z188" s="78" t="s">
        <v>102</v>
      </c>
      <c r="AA188" s="78" t="s">
        <v>102</v>
      </c>
      <c r="AB188" s="17">
        <f>S188/AB$187*100</f>
        <v>0</v>
      </c>
    </row>
    <row r="189" spans="1:28" ht="15" customHeight="1" x14ac:dyDescent="0.15">
      <c r="B189" s="34" t="s">
        <v>105</v>
      </c>
      <c r="C189" s="21"/>
      <c r="D189" s="21"/>
      <c r="E189" s="21"/>
      <c r="L189" s="36">
        <v>33</v>
      </c>
      <c r="M189" s="36">
        <v>6</v>
      </c>
      <c r="N189" s="36">
        <v>27</v>
      </c>
      <c r="O189" s="104">
        <v>0</v>
      </c>
      <c r="P189" s="99">
        <v>10</v>
      </c>
      <c r="Q189" s="99">
        <v>0</v>
      </c>
      <c r="R189" s="99">
        <v>0</v>
      </c>
      <c r="S189" s="99">
        <v>10</v>
      </c>
      <c r="T189" s="173">
        <f>IF((L189+P189)=0,0,(L189+P189)/(U$187+Y$187)*100)</f>
        <v>24.293785310734464</v>
      </c>
      <c r="U189" s="18">
        <f>L189/U$187*100</f>
        <v>20.245398773006134</v>
      </c>
      <c r="V189" s="18">
        <f>M189/V$187*100</f>
        <v>6.666666666666667</v>
      </c>
      <c r="W189" s="18">
        <f>N189/W$187*100</f>
        <v>38.028169014084504</v>
      </c>
      <c r="X189" s="18">
        <v>0</v>
      </c>
      <c r="Y189" s="18">
        <f>P189/Y$187*100</f>
        <v>71.428571428571431</v>
      </c>
      <c r="Z189" s="79" t="s">
        <v>102</v>
      </c>
      <c r="AA189" s="79" t="s">
        <v>102</v>
      </c>
      <c r="AB189" s="18">
        <f>S189/AB$187*100</f>
        <v>71.428571428571431</v>
      </c>
    </row>
    <row r="190" spans="1:28" ht="15" customHeight="1" x14ac:dyDescent="0.15">
      <c r="B190" s="34" t="s">
        <v>106</v>
      </c>
      <c r="C190" s="21"/>
      <c r="D190" s="21"/>
      <c r="E190" s="21"/>
      <c r="L190" s="36">
        <v>4</v>
      </c>
      <c r="M190" s="36">
        <v>4</v>
      </c>
      <c r="N190" s="36">
        <v>0</v>
      </c>
      <c r="O190" s="104">
        <v>0</v>
      </c>
      <c r="P190" s="99">
        <v>4</v>
      </c>
      <c r="Q190" s="99">
        <v>0</v>
      </c>
      <c r="R190" s="99">
        <v>0</v>
      </c>
      <c r="S190" s="99">
        <v>4</v>
      </c>
      <c r="T190" s="173">
        <f>IF((L190+P190)=0,0,(L190+P190)/(U$187+Y$187)*100)</f>
        <v>4.5197740112994351</v>
      </c>
      <c r="U190" s="18">
        <f>L190/U$187*100</f>
        <v>2.4539877300613497</v>
      </c>
      <c r="V190" s="18">
        <f>M190/V$187*100</f>
        <v>4.4444444444444446</v>
      </c>
      <c r="W190" s="18">
        <f>N190/W$187*100</f>
        <v>0</v>
      </c>
      <c r="X190" s="18">
        <v>0</v>
      </c>
      <c r="Y190" s="18">
        <f>P190/Y$187*100</f>
        <v>28.571428571428569</v>
      </c>
      <c r="Z190" s="79" t="s">
        <v>102</v>
      </c>
      <c r="AA190" s="79" t="s">
        <v>102</v>
      </c>
      <c r="AB190" s="18">
        <f>S190/AB$187*100</f>
        <v>28.571428571428569</v>
      </c>
    </row>
    <row r="191" spans="1:28" ht="15" customHeight="1" x14ac:dyDescent="0.15">
      <c r="B191" s="34" t="s">
        <v>107</v>
      </c>
      <c r="C191" s="21"/>
      <c r="D191" s="21"/>
      <c r="E191" s="21"/>
      <c r="L191" s="36">
        <v>34</v>
      </c>
      <c r="M191" s="36">
        <v>16</v>
      </c>
      <c r="N191" s="36">
        <v>18</v>
      </c>
      <c r="O191" s="104">
        <v>0</v>
      </c>
      <c r="P191" s="99">
        <v>0</v>
      </c>
      <c r="Q191" s="99">
        <v>0</v>
      </c>
      <c r="R191" s="99">
        <v>0</v>
      </c>
      <c r="S191" s="99">
        <v>0</v>
      </c>
      <c r="T191" s="173">
        <f>IF((L191+P191)=0,0,(L191+P191)/(U$187+Y$187)*100)</f>
        <v>19.209039548022599</v>
      </c>
      <c r="U191" s="18">
        <f>L191/U$187*100</f>
        <v>20.858895705521473</v>
      </c>
      <c r="V191" s="18">
        <f>M191/V$187*100</f>
        <v>17.777777777777779</v>
      </c>
      <c r="W191" s="18">
        <f>N191/W$187*100</f>
        <v>25.352112676056336</v>
      </c>
      <c r="X191" s="18">
        <v>0</v>
      </c>
      <c r="Y191" s="18">
        <f>P191/Y$187*100</f>
        <v>0</v>
      </c>
      <c r="Z191" s="79" t="s">
        <v>102</v>
      </c>
      <c r="AA191" s="79" t="s">
        <v>102</v>
      </c>
      <c r="AB191" s="18">
        <f>S191/AB$187*100</f>
        <v>0</v>
      </c>
    </row>
    <row r="192" spans="1:28" ht="15" customHeight="1" x14ac:dyDescent="0.15">
      <c r="B192" s="34" t="s">
        <v>0</v>
      </c>
      <c r="C192" s="21"/>
      <c r="D192" s="21"/>
      <c r="E192" s="21"/>
      <c r="L192" s="36">
        <v>74</v>
      </c>
      <c r="M192" s="36">
        <v>62</v>
      </c>
      <c r="N192" s="36">
        <v>10</v>
      </c>
      <c r="O192" s="104">
        <v>2</v>
      </c>
      <c r="P192" s="99">
        <v>0</v>
      </c>
      <c r="Q192" s="99">
        <v>0</v>
      </c>
      <c r="R192" s="99">
        <v>0</v>
      </c>
      <c r="S192" s="99">
        <v>0</v>
      </c>
      <c r="T192" s="173">
        <f>IF((L192+P192)=0,0,(L192+P192)/(U$187+Y$187)*100)</f>
        <v>41.807909604519772</v>
      </c>
      <c r="U192" s="18">
        <f>L192/U$187*100</f>
        <v>45.398773006134967</v>
      </c>
      <c r="V192" s="18">
        <f>M192/V$187*100</f>
        <v>68.888888888888886</v>
      </c>
      <c r="W192" s="18">
        <f>N192/W$187*100</f>
        <v>14.084507042253522</v>
      </c>
      <c r="X192" s="18">
        <f>O192/X$187*100</f>
        <v>100</v>
      </c>
      <c r="Y192" s="18">
        <v>0</v>
      </c>
      <c r="Z192" s="80" t="s">
        <v>167</v>
      </c>
      <c r="AA192" s="80" t="s">
        <v>167</v>
      </c>
      <c r="AB192" s="18">
        <v>0</v>
      </c>
    </row>
    <row r="193" spans="1:28" ht="15" customHeight="1" x14ac:dyDescent="0.15">
      <c r="B193" s="48" t="s">
        <v>1</v>
      </c>
      <c r="C193" s="25"/>
      <c r="D193" s="25"/>
      <c r="E193" s="25"/>
      <c r="F193" s="25"/>
      <c r="G193" s="25"/>
      <c r="H193" s="25"/>
      <c r="I193" s="25"/>
      <c r="J193" s="25"/>
      <c r="K193" s="25"/>
      <c r="L193" s="44">
        <f t="shared" ref="L193:S193" si="74">SUM(L188:L192)</f>
        <v>163</v>
      </c>
      <c r="M193" s="44">
        <f t="shared" si="74"/>
        <v>90</v>
      </c>
      <c r="N193" s="44">
        <f t="shared" si="74"/>
        <v>71</v>
      </c>
      <c r="O193" s="106">
        <f t="shared" si="74"/>
        <v>2</v>
      </c>
      <c r="P193" s="101">
        <f t="shared" si="74"/>
        <v>14</v>
      </c>
      <c r="Q193" s="101">
        <f t="shared" si="74"/>
        <v>0</v>
      </c>
      <c r="R193" s="101">
        <f t="shared" si="74"/>
        <v>0</v>
      </c>
      <c r="S193" s="101">
        <f t="shared" si="74"/>
        <v>14</v>
      </c>
      <c r="T193" s="182">
        <f>IF(SUM(T188:T192)&gt;100,"－",SUM(T188:T192))</f>
        <v>100</v>
      </c>
      <c r="U193" s="20">
        <f t="shared" ref="U193:AB193" si="75">SUM(U188:U192)</f>
        <v>100</v>
      </c>
      <c r="V193" s="20">
        <f t="shared" si="75"/>
        <v>100</v>
      </c>
      <c r="W193" s="20">
        <f t="shared" si="75"/>
        <v>100</v>
      </c>
      <c r="X193" s="20">
        <f t="shared" si="75"/>
        <v>100</v>
      </c>
      <c r="Y193" s="20">
        <f t="shared" si="75"/>
        <v>100</v>
      </c>
      <c r="Z193" s="20" t="s">
        <v>167</v>
      </c>
      <c r="AA193" s="20" t="s">
        <v>167</v>
      </c>
      <c r="AB193" s="20">
        <f t="shared" si="75"/>
        <v>100</v>
      </c>
    </row>
    <row r="194" spans="1:28" ht="15" customHeight="1" x14ac:dyDescent="0.15">
      <c r="B194" s="49"/>
      <c r="L194" s="21"/>
      <c r="M194" s="1"/>
      <c r="U194" s="15"/>
      <c r="V194" s="15"/>
      <c r="W194" s="15"/>
      <c r="X194" s="15"/>
      <c r="Y194" s="15"/>
      <c r="Z194" s="15"/>
      <c r="AA194" s="15"/>
      <c r="AB194" s="15"/>
    </row>
    <row r="195" spans="1:28" ht="15" customHeight="1" x14ac:dyDescent="0.15">
      <c r="B195" s="49" t="s">
        <v>194</v>
      </c>
      <c r="L195" s="21"/>
      <c r="M195" s="1"/>
      <c r="U195" s="15"/>
      <c r="V195" s="15"/>
      <c r="W195" s="15"/>
      <c r="X195" s="15"/>
      <c r="Y195" s="15"/>
      <c r="Z195" s="15"/>
      <c r="AA195" s="15"/>
      <c r="AB195" s="15"/>
    </row>
    <row r="196" spans="1:28" ht="15" customHeight="1" x14ac:dyDescent="0.15">
      <c r="B196" s="50"/>
      <c r="C196" s="22"/>
      <c r="D196" s="22"/>
      <c r="E196" s="22"/>
      <c r="F196" s="22"/>
      <c r="G196" s="22"/>
      <c r="H196" s="22"/>
      <c r="I196" s="22"/>
      <c r="J196" s="22"/>
      <c r="K196" s="22"/>
      <c r="L196" s="157" t="s">
        <v>2</v>
      </c>
      <c r="M196" s="158"/>
      <c r="N196" s="158"/>
      <c r="O196" s="158"/>
      <c r="P196" s="158"/>
      <c r="Q196" s="158"/>
      <c r="R196" s="158"/>
      <c r="S196" s="158"/>
      <c r="T196" s="170" t="s">
        <v>3</v>
      </c>
      <c r="U196" s="158"/>
      <c r="V196" s="158"/>
      <c r="W196" s="158"/>
      <c r="X196" s="158"/>
      <c r="Y196" s="158"/>
      <c r="Z196" s="158"/>
      <c r="AA196" s="158"/>
      <c r="AB196" s="159"/>
    </row>
    <row r="197" spans="1:28" ht="15" customHeight="1" x14ac:dyDescent="0.15">
      <c r="B197" s="34"/>
      <c r="C197" s="21"/>
      <c r="D197" s="21"/>
      <c r="E197" s="21"/>
      <c r="L197" s="178" t="s">
        <v>143</v>
      </c>
      <c r="M197" s="179"/>
      <c r="N197" s="179"/>
      <c r="O197" s="180"/>
      <c r="P197" s="157" t="s">
        <v>144</v>
      </c>
      <c r="Q197" s="158"/>
      <c r="R197" s="158"/>
      <c r="S197" s="158"/>
      <c r="T197" s="171"/>
      <c r="U197" s="178" t="s">
        <v>143</v>
      </c>
      <c r="V197" s="179"/>
      <c r="W197" s="179"/>
      <c r="X197" s="180"/>
      <c r="Y197" s="157" t="s">
        <v>144</v>
      </c>
      <c r="Z197" s="158"/>
      <c r="AA197" s="158"/>
      <c r="AB197" s="159"/>
    </row>
    <row r="198" spans="1:28" ht="22.5" customHeight="1" x14ac:dyDescent="0.15">
      <c r="B198" s="5"/>
      <c r="C198" s="21"/>
      <c r="D198" s="21"/>
      <c r="E198" s="21"/>
      <c r="L198" s="102" t="s">
        <v>4</v>
      </c>
      <c r="M198" s="81" t="s">
        <v>7</v>
      </c>
      <c r="N198" s="92" t="s">
        <v>108</v>
      </c>
      <c r="O198" s="96" t="s">
        <v>8</v>
      </c>
      <c r="P198" s="96" t="s">
        <v>4</v>
      </c>
      <c r="Q198" s="81" t="s">
        <v>7</v>
      </c>
      <c r="R198" s="92" t="s">
        <v>108</v>
      </c>
      <c r="S198" s="96" t="s">
        <v>8</v>
      </c>
      <c r="T198" s="172" t="s">
        <v>168</v>
      </c>
      <c r="U198" s="102" t="s">
        <v>4</v>
      </c>
      <c r="V198" s="81" t="s">
        <v>7</v>
      </c>
      <c r="W198" s="92" t="s">
        <v>108</v>
      </c>
      <c r="X198" s="96" t="s">
        <v>8</v>
      </c>
      <c r="Y198" s="96" t="s">
        <v>4</v>
      </c>
      <c r="Z198" s="81" t="s">
        <v>7</v>
      </c>
      <c r="AA198" s="92" t="s">
        <v>108</v>
      </c>
      <c r="AB198" s="81" t="s">
        <v>8</v>
      </c>
    </row>
    <row r="199" spans="1:28" ht="15" customHeight="1" x14ac:dyDescent="0.15">
      <c r="B199" s="47"/>
      <c r="C199" s="23"/>
      <c r="D199" s="23"/>
      <c r="E199" s="23"/>
      <c r="F199" s="23"/>
      <c r="G199" s="23"/>
      <c r="H199" s="23"/>
      <c r="I199" s="23"/>
      <c r="J199" s="23"/>
      <c r="K199" s="23"/>
      <c r="L199" s="9"/>
      <c r="M199" s="9"/>
      <c r="N199" s="9"/>
      <c r="O199" s="97"/>
      <c r="P199" s="97"/>
      <c r="Q199" s="97"/>
      <c r="R199" s="97"/>
      <c r="S199" s="97"/>
      <c r="T199" s="181">
        <f>U199+Y199</f>
        <v>103</v>
      </c>
      <c r="U199" s="84">
        <f t="shared" ref="U199:AB199" si="76">L204</f>
        <v>89</v>
      </c>
      <c r="V199" s="84">
        <f t="shared" si="76"/>
        <v>28</v>
      </c>
      <c r="W199" s="84">
        <f t="shared" si="76"/>
        <v>61</v>
      </c>
      <c r="X199" s="84">
        <f t="shared" si="76"/>
        <v>0</v>
      </c>
      <c r="Y199" s="84">
        <f t="shared" si="76"/>
        <v>14</v>
      </c>
      <c r="Z199" s="84">
        <f t="shared" si="76"/>
        <v>0</v>
      </c>
      <c r="AA199" s="84">
        <f t="shared" si="76"/>
        <v>0</v>
      </c>
      <c r="AB199" s="84">
        <f t="shared" si="76"/>
        <v>14</v>
      </c>
    </row>
    <row r="200" spans="1:28" ht="15" customHeight="1" x14ac:dyDescent="0.15">
      <c r="B200" s="34" t="s">
        <v>104</v>
      </c>
      <c r="C200" s="21"/>
      <c r="D200" s="21"/>
      <c r="E200" s="21"/>
      <c r="L200" s="35">
        <v>18</v>
      </c>
      <c r="M200" s="35">
        <v>2</v>
      </c>
      <c r="N200" s="35">
        <v>16</v>
      </c>
      <c r="O200" s="103">
        <v>0</v>
      </c>
      <c r="P200" s="103">
        <v>0</v>
      </c>
      <c r="Q200" s="98">
        <v>0</v>
      </c>
      <c r="R200" s="98">
        <v>0</v>
      </c>
      <c r="S200" s="98">
        <v>0</v>
      </c>
      <c r="T200" s="173">
        <f>IF((L200+P200)=0,0,(L200+P200)/(U$199+Y$199)*100)</f>
        <v>17.475728155339805</v>
      </c>
      <c r="U200" s="17">
        <f>L200/U$199*100</f>
        <v>20.224719101123593</v>
      </c>
      <c r="V200" s="17">
        <f>M200/V$199*100</f>
        <v>7.1428571428571423</v>
      </c>
      <c r="W200" s="17">
        <f>N200/W$199*100</f>
        <v>26.229508196721312</v>
      </c>
      <c r="X200" s="78" t="s">
        <v>102</v>
      </c>
      <c r="Y200" s="17">
        <f>P200/Y$199*100</f>
        <v>0</v>
      </c>
      <c r="Z200" s="78" t="s">
        <v>102</v>
      </c>
      <c r="AA200" s="78" t="s">
        <v>102</v>
      </c>
      <c r="AB200" s="17">
        <f>S200/AB$199*100</f>
        <v>0</v>
      </c>
    </row>
    <row r="201" spans="1:28" ht="15" customHeight="1" x14ac:dyDescent="0.15">
      <c r="B201" s="34" t="s">
        <v>105</v>
      </c>
      <c r="C201" s="21"/>
      <c r="D201" s="21"/>
      <c r="E201" s="21"/>
      <c r="L201" s="36">
        <v>33</v>
      </c>
      <c r="M201" s="36">
        <v>6</v>
      </c>
      <c r="N201" s="36">
        <v>27</v>
      </c>
      <c r="O201" s="104">
        <v>0</v>
      </c>
      <c r="P201" s="104">
        <v>10</v>
      </c>
      <c r="Q201" s="99">
        <v>0</v>
      </c>
      <c r="R201" s="99">
        <v>0</v>
      </c>
      <c r="S201" s="99">
        <v>10</v>
      </c>
      <c r="T201" s="173">
        <f>IF((L201+P201)=0,0,(L201+P201)/(U$199+Y$199)*100)</f>
        <v>41.747572815533978</v>
      </c>
      <c r="U201" s="18">
        <f>L201/U$199*100</f>
        <v>37.078651685393261</v>
      </c>
      <c r="V201" s="18">
        <f>M201/V$199*100</f>
        <v>21.428571428571427</v>
      </c>
      <c r="W201" s="18">
        <f>N201/W$199*100</f>
        <v>44.26229508196721</v>
      </c>
      <c r="X201" s="79" t="s">
        <v>102</v>
      </c>
      <c r="Y201" s="18">
        <f>P201/Y$199*100</f>
        <v>71.428571428571431</v>
      </c>
      <c r="Z201" s="79" t="s">
        <v>102</v>
      </c>
      <c r="AA201" s="79" t="s">
        <v>102</v>
      </c>
      <c r="AB201" s="18">
        <f>S201/AB$199*100</f>
        <v>71.428571428571431</v>
      </c>
    </row>
    <row r="202" spans="1:28" ht="15" customHeight="1" x14ac:dyDescent="0.15">
      <c r="B202" s="34" t="s">
        <v>106</v>
      </c>
      <c r="C202" s="21"/>
      <c r="D202" s="21"/>
      <c r="E202" s="21"/>
      <c r="L202" s="36">
        <v>4</v>
      </c>
      <c r="M202" s="36">
        <v>4</v>
      </c>
      <c r="N202" s="36">
        <v>0</v>
      </c>
      <c r="O202" s="104">
        <v>0</v>
      </c>
      <c r="P202" s="104">
        <v>4</v>
      </c>
      <c r="Q202" s="99">
        <v>0</v>
      </c>
      <c r="R202" s="99">
        <v>0</v>
      </c>
      <c r="S202" s="99">
        <v>4</v>
      </c>
      <c r="T202" s="173">
        <f>IF((L202+P202)=0,0,(L202+P202)/(U$199+Y$199)*100)</f>
        <v>7.7669902912621351</v>
      </c>
      <c r="U202" s="18">
        <f>L202/U$199*100</f>
        <v>4.4943820224719104</v>
      </c>
      <c r="V202" s="18">
        <f>M202/V$199*100</f>
        <v>14.285714285714285</v>
      </c>
      <c r="W202" s="18">
        <f>N202/W$199*100</f>
        <v>0</v>
      </c>
      <c r="X202" s="79" t="s">
        <v>102</v>
      </c>
      <c r="Y202" s="18">
        <f>P202/Y$199*100</f>
        <v>28.571428571428569</v>
      </c>
      <c r="Z202" s="79" t="s">
        <v>102</v>
      </c>
      <c r="AA202" s="79" t="s">
        <v>102</v>
      </c>
      <c r="AB202" s="18">
        <f>S202/AB$199*100</f>
        <v>28.571428571428569</v>
      </c>
    </row>
    <row r="203" spans="1:28" ht="15" customHeight="1" x14ac:dyDescent="0.15">
      <c r="B203" s="34" t="s">
        <v>107</v>
      </c>
      <c r="C203" s="21"/>
      <c r="D203" s="21"/>
      <c r="E203" s="21"/>
      <c r="L203" s="36">
        <v>34</v>
      </c>
      <c r="M203" s="36">
        <v>16</v>
      </c>
      <c r="N203" s="36">
        <v>18</v>
      </c>
      <c r="O203" s="104">
        <v>0</v>
      </c>
      <c r="P203" s="104">
        <v>0</v>
      </c>
      <c r="Q203" s="99">
        <v>0</v>
      </c>
      <c r="R203" s="99">
        <v>0</v>
      </c>
      <c r="S203" s="99">
        <v>0</v>
      </c>
      <c r="T203" s="173">
        <f>IF((L203+P203)=0,0,(L203+P203)/(U$199+Y$199)*100)</f>
        <v>33.009708737864081</v>
      </c>
      <c r="U203" s="18">
        <f>L203/U$199*100</f>
        <v>38.202247191011232</v>
      </c>
      <c r="V203" s="18">
        <f>M203/V$199*100</f>
        <v>57.142857142857139</v>
      </c>
      <c r="W203" s="18">
        <f>N203/W$199*100</f>
        <v>29.508196721311474</v>
      </c>
      <c r="X203" s="79" t="s">
        <v>167</v>
      </c>
      <c r="Y203" s="18">
        <f>P203/Y$199*100</f>
        <v>0</v>
      </c>
      <c r="Z203" s="79" t="s">
        <v>167</v>
      </c>
      <c r="AA203" s="79" t="s">
        <v>167</v>
      </c>
      <c r="AB203" s="18">
        <f>S203/AB$199*100</f>
        <v>0</v>
      </c>
    </row>
    <row r="204" spans="1:28" ht="15" customHeight="1" x14ac:dyDescent="0.15">
      <c r="B204" s="48" t="s">
        <v>1</v>
      </c>
      <c r="C204" s="25"/>
      <c r="D204" s="25"/>
      <c r="E204" s="25"/>
      <c r="F204" s="25"/>
      <c r="G204" s="25"/>
      <c r="H204" s="25"/>
      <c r="I204" s="25"/>
      <c r="J204" s="25"/>
      <c r="K204" s="25"/>
      <c r="L204" s="44">
        <f t="shared" ref="L204:T204" si="77">SUM(L200:L203)</f>
        <v>89</v>
      </c>
      <c r="M204" s="44">
        <f t="shared" si="77"/>
        <v>28</v>
      </c>
      <c r="N204" s="44">
        <f t="shared" si="77"/>
        <v>61</v>
      </c>
      <c r="O204" s="106">
        <f t="shared" si="77"/>
        <v>0</v>
      </c>
      <c r="P204" s="106">
        <f t="shared" si="77"/>
        <v>14</v>
      </c>
      <c r="Q204" s="101">
        <f t="shared" si="77"/>
        <v>0</v>
      </c>
      <c r="R204" s="101">
        <f t="shared" si="77"/>
        <v>0</v>
      </c>
      <c r="S204" s="101">
        <f t="shared" si="77"/>
        <v>14</v>
      </c>
      <c r="T204" s="169">
        <f t="shared" si="77"/>
        <v>100</v>
      </c>
      <c r="U204" s="20">
        <f t="shared" ref="U204" si="78">SUM(U200:U203)</f>
        <v>100</v>
      </c>
      <c r="V204" s="20">
        <f t="shared" ref="V204:W204" si="79">SUM(V200:V203)</f>
        <v>100</v>
      </c>
      <c r="W204" s="20">
        <f t="shared" si="79"/>
        <v>100</v>
      </c>
      <c r="X204" s="20" t="s">
        <v>167</v>
      </c>
      <c r="Y204" s="20">
        <f>SUM(Y200:Y203)</f>
        <v>100</v>
      </c>
      <c r="Z204" s="20" t="s">
        <v>167</v>
      </c>
      <c r="AA204" s="20" t="s">
        <v>167</v>
      </c>
      <c r="AB204" s="20">
        <f>SUM(AB200:AB203)</f>
        <v>100</v>
      </c>
    </row>
    <row r="205" spans="1:28" ht="15" customHeight="1" x14ac:dyDescent="0.15">
      <c r="B205" s="51"/>
      <c r="C205" s="27"/>
      <c r="D205" s="27"/>
      <c r="E205" s="27"/>
      <c r="F205" s="27"/>
      <c r="G205" s="27"/>
      <c r="H205" s="27"/>
      <c r="I205" s="27"/>
      <c r="J205" s="27"/>
      <c r="K205" s="27"/>
      <c r="L205" s="151"/>
      <c r="M205" s="151"/>
      <c r="N205" s="151"/>
      <c r="O205" s="151"/>
      <c r="P205" s="151"/>
      <c r="Q205" s="151"/>
      <c r="R205" s="151"/>
      <c r="S205" s="151"/>
      <c r="T205" s="58"/>
      <c r="U205" s="58"/>
      <c r="V205" s="58"/>
      <c r="W205" s="58"/>
      <c r="X205" s="58"/>
      <c r="Y205" s="58"/>
      <c r="Z205" s="58"/>
      <c r="AA205" s="58"/>
    </row>
    <row r="206" spans="1:28" ht="15" customHeight="1" x14ac:dyDescent="0.15">
      <c r="A206" s="1" t="s">
        <v>140</v>
      </c>
      <c r="B206" s="49"/>
      <c r="M206" s="1"/>
      <c r="T206" s="15"/>
      <c r="U206" s="15"/>
      <c r="V206" s="15"/>
      <c r="W206" s="15"/>
      <c r="X206" s="15"/>
      <c r="Y206" s="15"/>
      <c r="Z206" s="15"/>
      <c r="AA206" s="15"/>
    </row>
    <row r="207" spans="1:28" ht="12" customHeight="1" x14ac:dyDescent="0.15">
      <c r="B207" s="50"/>
      <c r="C207" s="22"/>
      <c r="D207" s="22"/>
      <c r="E207" s="22"/>
      <c r="F207" s="22"/>
      <c r="G207" s="22"/>
      <c r="H207" s="22"/>
      <c r="I207" s="22"/>
      <c r="J207" s="22"/>
      <c r="K207" s="4"/>
      <c r="L207" s="57" t="s">
        <v>2</v>
      </c>
      <c r="M207" s="25"/>
      <c r="N207" s="25"/>
      <c r="O207" s="25"/>
      <c r="P207" s="25"/>
      <c r="Q207" s="25"/>
      <c r="R207" s="25"/>
      <c r="S207" s="65"/>
      <c r="T207" s="25" t="s">
        <v>3</v>
      </c>
      <c r="U207" s="25"/>
      <c r="V207" s="25"/>
      <c r="W207" s="25"/>
      <c r="X207" s="25"/>
      <c r="Y207" s="25"/>
      <c r="Z207" s="25"/>
      <c r="AA207" s="26"/>
    </row>
    <row r="208" spans="1:28" ht="12" customHeight="1" x14ac:dyDescent="0.15">
      <c r="B208" s="34"/>
      <c r="C208" s="21"/>
      <c r="D208" s="21"/>
      <c r="E208" s="21"/>
      <c r="K208" s="6"/>
      <c r="L208" s="109" t="s">
        <v>143</v>
      </c>
      <c r="M208" s="95"/>
      <c r="N208" s="95"/>
      <c r="O208" s="26"/>
      <c r="P208" s="25" t="s">
        <v>144</v>
      </c>
      <c r="Q208" s="25"/>
      <c r="R208" s="95"/>
      <c r="S208" s="65"/>
      <c r="T208" s="109" t="s">
        <v>143</v>
      </c>
      <c r="U208" s="95"/>
      <c r="V208" s="95"/>
      <c r="W208" s="26"/>
      <c r="X208" s="25" t="s">
        <v>144</v>
      </c>
      <c r="Y208" s="25"/>
      <c r="Z208" s="95"/>
      <c r="AA208" s="88"/>
    </row>
    <row r="209" spans="1:28" ht="22.5" x14ac:dyDescent="0.15">
      <c r="B209" s="5"/>
      <c r="C209" s="21"/>
      <c r="D209" s="21"/>
      <c r="E209" s="21"/>
      <c r="K209" s="6"/>
      <c r="L209" s="102" t="s">
        <v>4</v>
      </c>
      <c r="M209" s="81" t="s">
        <v>7</v>
      </c>
      <c r="N209" s="92" t="s">
        <v>108</v>
      </c>
      <c r="O209" s="96" t="s">
        <v>8</v>
      </c>
      <c r="P209" s="96" t="s">
        <v>4</v>
      </c>
      <c r="Q209" s="81" t="s">
        <v>7</v>
      </c>
      <c r="R209" s="92" t="s">
        <v>108</v>
      </c>
      <c r="S209" s="82" t="s">
        <v>8</v>
      </c>
      <c r="T209" s="102" t="s">
        <v>4</v>
      </c>
      <c r="U209" s="81" t="s">
        <v>7</v>
      </c>
      <c r="V209" s="92" t="s">
        <v>108</v>
      </c>
      <c r="W209" s="96" t="s">
        <v>8</v>
      </c>
      <c r="X209" s="96" t="s">
        <v>4</v>
      </c>
      <c r="Y209" s="81" t="s">
        <v>7</v>
      </c>
      <c r="Z209" s="92" t="s">
        <v>108</v>
      </c>
      <c r="AA209" s="81" t="s">
        <v>8</v>
      </c>
    </row>
    <row r="210" spans="1:28" ht="12" customHeight="1" x14ac:dyDescent="0.15">
      <c r="B210" s="47"/>
      <c r="C210" s="23"/>
      <c r="D210" s="23"/>
      <c r="E210" s="23"/>
      <c r="F210" s="23"/>
      <c r="G210" s="23"/>
      <c r="H210" s="23"/>
      <c r="I210" s="23"/>
      <c r="J210" s="23"/>
      <c r="K210" s="8"/>
      <c r="L210" s="9"/>
      <c r="M210" s="9"/>
      <c r="N210" s="9"/>
      <c r="O210" s="97"/>
      <c r="P210" s="97"/>
      <c r="Q210" s="97"/>
      <c r="R210" s="97"/>
      <c r="S210" s="66"/>
      <c r="T210" s="60">
        <f t="shared" ref="T210:AA210" si="80">L213</f>
        <v>11</v>
      </c>
      <c r="U210" s="16">
        <f t="shared" si="80"/>
        <v>3</v>
      </c>
      <c r="V210" s="16">
        <f t="shared" si="80"/>
        <v>8</v>
      </c>
      <c r="W210" s="16">
        <f t="shared" si="80"/>
        <v>0</v>
      </c>
      <c r="X210" s="16">
        <f t="shared" si="80"/>
        <v>2</v>
      </c>
      <c r="Y210" s="16">
        <f t="shared" si="80"/>
        <v>0</v>
      </c>
      <c r="Z210" s="16">
        <f t="shared" si="80"/>
        <v>0</v>
      </c>
      <c r="AA210" s="16">
        <f t="shared" si="80"/>
        <v>2</v>
      </c>
    </row>
    <row r="211" spans="1:28" ht="15" customHeight="1" x14ac:dyDescent="0.15">
      <c r="B211" s="34" t="s">
        <v>104</v>
      </c>
      <c r="C211" s="21"/>
      <c r="D211" s="21"/>
      <c r="E211" s="21"/>
      <c r="L211" s="10">
        <v>6</v>
      </c>
      <c r="M211" s="10">
        <v>1</v>
      </c>
      <c r="N211" s="10">
        <v>5</v>
      </c>
      <c r="O211" s="98">
        <v>0</v>
      </c>
      <c r="P211" s="98">
        <v>0</v>
      </c>
      <c r="Q211" s="98">
        <v>0</v>
      </c>
      <c r="R211" s="98">
        <v>0</v>
      </c>
      <c r="S211" s="67">
        <v>0</v>
      </c>
      <c r="T211" s="61">
        <f t="shared" ref="T211:AA212" si="81">L211/T$210*100</f>
        <v>54.54545454545454</v>
      </c>
      <c r="U211" s="17">
        <f t="shared" si="81"/>
        <v>33.333333333333329</v>
      </c>
      <c r="V211" s="17">
        <f t="shared" si="81"/>
        <v>62.5</v>
      </c>
      <c r="W211" s="78" t="s">
        <v>102</v>
      </c>
      <c r="X211" s="17">
        <f t="shared" si="81"/>
        <v>0</v>
      </c>
      <c r="Y211" s="78" t="s">
        <v>102</v>
      </c>
      <c r="Z211" s="78" t="s">
        <v>102</v>
      </c>
      <c r="AA211" s="17">
        <f t="shared" si="81"/>
        <v>0</v>
      </c>
    </row>
    <row r="212" spans="1:28" ht="15" customHeight="1" x14ac:dyDescent="0.15">
      <c r="B212" s="34" t="s">
        <v>105</v>
      </c>
      <c r="C212" s="21"/>
      <c r="D212" s="21"/>
      <c r="E212" s="21"/>
      <c r="L212" s="11">
        <v>5</v>
      </c>
      <c r="M212" s="11">
        <v>2</v>
      </c>
      <c r="N212" s="11">
        <v>3</v>
      </c>
      <c r="O212" s="99">
        <v>0</v>
      </c>
      <c r="P212" s="99">
        <v>2</v>
      </c>
      <c r="Q212" s="99">
        <v>0</v>
      </c>
      <c r="R212" s="99">
        <v>0</v>
      </c>
      <c r="S212" s="68">
        <v>2</v>
      </c>
      <c r="T212" s="62">
        <f t="shared" si="81"/>
        <v>45.454545454545453</v>
      </c>
      <c r="U212" s="18">
        <f t="shared" si="81"/>
        <v>66.666666666666657</v>
      </c>
      <c r="V212" s="18">
        <f t="shared" si="81"/>
        <v>37.5</v>
      </c>
      <c r="W212" s="79" t="s">
        <v>102</v>
      </c>
      <c r="X212" s="18">
        <f t="shared" si="81"/>
        <v>100</v>
      </c>
      <c r="Y212" s="79" t="s">
        <v>102</v>
      </c>
      <c r="Z212" s="79" t="s">
        <v>102</v>
      </c>
      <c r="AA212" s="18">
        <f t="shared" si="81"/>
        <v>100</v>
      </c>
    </row>
    <row r="213" spans="1:28" ht="15" customHeight="1" x14ac:dyDescent="0.15">
      <c r="B213" s="48" t="s">
        <v>1</v>
      </c>
      <c r="C213" s="25"/>
      <c r="D213" s="25"/>
      <c r="E213" s="25"/>
      <c r="F213" s="25"/>
      <c r="G213" s="25"/>
      <c r="H213" s="25"/>
      <c r="I213" s="25"/>
      <c r="J213" s="25"/>
      <c r="K213" s="26"/>
      <c r="L213" s="13">
        <f>SUM(L211:L212)</f>
        <v>11</v>
      </c>
      <c r="M213" s="13">
        <f>SUM(M211:M212)</f>
        <v>3</v>
      </c>
      <c r="N213" s="13">
        <f>SUM(N211:N212)</f>
        <v>8</v>
      </c>
      <c r="O213" s="101">
        <f t="shared" ref="O213:S213" si="82">SUM(O211:O212)</f>
        <v>0</v>
      </c>
      <c r="P213" s="101">
        <f t="shared" si="82"/>
        <v>2</v>
      </c>
      <c r="Q213" s="101">
        <f t="shared" si="82"/>
        <v>0</v>
      </c>
      <c r="R213" s="101">
        <f t="shared" si="82"/>
        <v>0</v>
      </c>
      <c r="S213" s="70">
        <f t="shared" si="82"/>
        <v>2</v>
      </c>
      <c r="T213" s="64">
        <f>IF(SUM(T211:T212)&gt;100,"－",SUM(T211:T212))</f>
        <v>100</v>
      </c>
      <c r="U213" s="20">
        <f>IF(SUM(U211:U212)&gt;100,"－",SUM(U211:U212))</f>
        <v>99.999999999999986</v>
      </c>
      <c r="V213" s="20">
        <f t="shared" ref="V213:AA213" si="83">IF(SUM(V211:V212)&gt;100,"－",SUM(V211:V212))</f>
        <v>100</v>
      </c>
      <c r="W213" s="20" t="s">
        <v>102</v>
      </c>
      <c r="X213" s="20">
        <f t="shared" ref="X213" si="84">IF(SUM(X211:X212)&gt;100,"－",SUM(X211:X212))</f>
        <v>100</v>
      </c>
      <c r="Y213" s="20" t="s">
        <v>102</v>
      </c>
      <c r="Z213" s="20" t="s">
        <v>102</v>
      </c>
      <c r="AA213" s="20">
        <f t="shared" si="83"/>
        <v>100</v>
      </c>
    </row>
    <row r="214" spans="1:28" ht="15" customHeight="1" x14ac:dyDescent="0.15">
      <c r="B214" s="49"/>
      <c r="M214" s="1"/>
      <c r="T214" s="15"/>
      <c r="U214" s="15"/>
      <c r="V214" s="15"/>
      <c r="W214" s="15"/>
      <c r="X214" s="15"/>
      <c r="Y214" s="15"/>
      <c r="Z214" s="15"/>
      <c r="AA214" s="15"/>
    </row>
    <row r="215" spans="1:28" ht="15" customHeight="1" x14ac:dyDescent="0.15">
      <c r="A215" s="1" t="s">
        <v>111</v>
      </c>
      <c r="M215" s="1"/>
      <c r="T215" s="15"/>
      <c r="U215" s="15"/>
      <c r="V215" s="15"/>
      <c r="W215" s="15"/>
      <c r="X215" s="15"/>
      <c r="Y215" s="15"/>
      <c r="Z215" s="15"/>
      <c r="AA215" s="15"/>
    </row>
    <row r="216" spans="1:28" ht="12" customHeight="1" x14ac:dyDescent="0.15">
      <c r="B216" s="3"/>
      <c r="C216" s="22"/>
      <c r="D216" s="22"/>
      <c r="E216" s="22"/>
      <c r="F216" s="22"/>
      <c r="G216" s="22"/>
      <c r="H216" s="22"/>
      <c r="I216" s="22"/>
      <c r="J216" s="22"/>
      <c r="K216" s="22"/>
      <c r="L216" s="57" t="s">
        <v>2</v>
      </c>
      <c r="M216" s="25"/>
      <c r="N216" s="25"/>
      <c r="O216" s="25"/>
      <c r="P216" s="25"/>
      <c r="Q216" s="25"/>
      <c r="R216" s="25"/>
      <c r="S216" s="95"/>
      <c r="T216" s="170" t="s">
        <v>3</v>
      </c>
      <c r="U216" s="158"/>
      <c r="V216" s="158"/>
      <c r="W216" s="158"/>
      <c r="X216" s="158"/>
      <c r="Y216" s="158"/>
      <c r="Z216" s="158"/>
      <c r="AA216" s="158"/>
      <c r="AB216" s="159"/>
    </row>
    <row r="217" spans="1:28" ht="12" customHeight="1" x14ac:dyDescent="0.15">
      <c r="B217" s="5"/>
      <c r="C217" s="21"/>
      <c r="D217" s="21"/>
      <c r="E217" s="21"/>
      <c r="L217" s="109" t="s">
        <v>143</v>
      </c>
      <c r="M217" s="95"/>
      <c r="N217" s="95"/>
      <c r="O217" s="26"/>
      <c r="P217" s="25" t="s">
        <v>144</v>
      </c>
      <c r="Q217" s="25"/>
      <c r="R217" s="95"/>
      <c r="S217" s="95"/>
      <c r="T217" s="171"/>
      <c r="U217" s="178" t="s">
        <v>143</v>
      </c>
      <c r="V217" s="179"/>
      <c r="W217" s="179"/>
      <c r="X217" s="180"/>
      <c r="Y217" s="157" t="s">
        <v>144</v>
      </c>
      <c r="Z217" s="158"/>
      <c r="AA217" s="158"/>
      <c r="AB217" s="159"/>
    </row>
    <row r="218" spans="1:28" ht="22.5" x14ac:dyDescent="0.15">
      <c r="B218" s="5"/>
      <c r="C218" s="21"/>
      <c r="D218" s="21"/>
      <c r="E218" s="21"/>
      <c r="L218" s="102" t="s">
        <v>4</v>
      </c>
      <c r="M218" s="81" t="s">
        <v>7</v>
      </c>
      <c r="N218" s="92" t="s">
        <v>108</v>
      </c>
      <c r="O218" s="96" t="s">
        <v>8</v>
      </c>
      <c r="P218" s="96" t="s">
        <v>4</v>
      </c>
      <c r="Q218" s="81" t="s">
        <v>7</v>
      </c>
      <c r="R218" s="92" t="s">
        <v>108</v>
      </c>
      <c r="S218" s="96" t="s">
        <v>8</v>
      </c>
      <c r="T218" s="172" t="s">
        <v>168</v>
      </c>
      <c r="U218" s="102" t="s">
        <v>4</v>
      </c>
      <c r="V218" s="81" t="s">
        <v>7</v>
      </c>
      <c r="W218" s="92" t="s">
        <v>108</v>
      </c>
      <c r="X218" s="96" t="s">
        <v>8</v>
      </c>
      <c r="Y218" s="96" t="s">
        <v>4</v>
      </c>
      <c r="Z218" s="81" t="s">
        <v>7</v>
      </c>
      <c r="AA218" s="92" t="s">
        <v>108</v>
      </c>
      <c r="AB218" s="81" t="s">
        <v>8</v>
      </c>
    </row>
    <row r="219" spans="1:28" ht="12" customHeight="1" x14ac:dyDescent="0.15">
      <c r="B219" s="7"/>
      <c r="C219" s="23"/>
      <c r="D219" s="23"/>
      <c r="E219" s="23"/>
      <c r="F219" s="23"/>
      <c r="G219" s="23"/>
      <c r="H219" s="23"/>
      <c r="I219" s="23"/>
      <c r="J219" s="23"/>
      <c r="K219" s="23"/>
      <c r="L219" s="9"/>
      <c r="M219" s="9"/>
      <c r="N219" s="9"/>
      <c r="O219" s="97"/>
      <c r="P219" s="97"/>
      <c r="Q219" s="97"/>
      <c r="R219" s="97"/>
      <c r="S219" s="97"/>
      <c r="T219" s="165">
        <f>U219+Y219</f>
        <v>124</v>
      </c>
      <c r="U219" s="16">
        <f>L$51</f>
        <v>59</v>
      </c>
      <c r="V219" s="16">
        <f>M$51</f>
        <v>24</v>
      </c>
      <c r="W219" s="16">
        <f>N$51</f>
        <v>17</v>
      </c>
      <c r="X219" s="16">
        <f>O$51</f>
        <v>18</v>
      </c>
      <c r="Y219" s="16">
        <f>P$51</f>
        <v>65</v>
      </c>
      <c r="Z219" s="16">
        <f>Q$51</f>
        <v>20</v>
      </c>
      <c r="AA219" s="16">
        <f>R$51</f>
        <v>2</v>
      </c>
      <c r="AB219" s="16">
        <f>S$51</f>
        <v>43</v>
      </c>
    </row>
    <row r="220" spans="1:28" ht="15" customHeight="1" x14ac:dyDescent="0.15">
      <c r="B220" s="34" t="s">
        <v>176</v>
      </c>
      <c r="C220" s="21"/>
      <c r="D220" s="21"/>
      <c r="E220" s="21"/>
      <c r="L220" s="10">
        <v>44</v>
      </c>
      <c r="M220" s="10">
        <v>17</v>
      </c>
      <c r="N220" s="10">
        <v>10</v>
      </c>
      <c r="O220" s="98">
        <v>17</v>
      </c>
      <c r="P220" s="98">
        <v>61</v>
      </c>
      <c r="Q220" s="98">
        <v>20</v>
      </c>
      <c r="R220" s="98">
        <v>2</v>
      </c>
      <c r="S220" s="98">
        <v>39</v>
      </c>
      <c r="T220" s="173">
        <f>IF((L220+P220)=0,0,(L220+P220)/(U$219+Y$219)*100)</f>
        <v>84.677419354838719</v>
      </c>
      <c r="U220" s="17">
        <f>L220/U$219*100</f>
        <v>74.576271186440678</v>
      </c>
      <c r="V220" s="17">
        <f>M220/V$219*100</f>
        <v>70.833333333333343</v>
      </c>
      <c r="W220" s="17">
        <f>N220/W$219*100</f>
        <v>58.82352941176471</v>
      </c>
      <c r="X220" s="17">
        <f>O220/X$219*100</f>
        <v>94.444444444444443</v>
      </c>
      <c r="Y220" s="17">
        <f>P220/Y$219*100</f>
        <v>93.84615384615384</v>
      </c>
      <c r="Z220" s="17">
        <f>Q220/Z$219*100</f>
        <v>100</v>
      </c>
      <c r="AA220" s="17">
        <f>R220/AA$219*100</f>
        <v>100</v>
      </c>
      <c r="AB220" s="17">
        <f>S220/AB$219*100</f>
        <v>90.697674418604649</v>
      </c>
    </row>
    <row r="221" spans="1:28" ht="15" customHeight="1" x14ac:dyDescent="0.15">
      <c r="B221" s="34" t="s">
        <v>177</v>
      </c>
      <c r="C221" s="21"/>
      <c r="D221" s="21"/>
      <c r="E221" s="21"/>
      <c r="L221" s="11">
        <v>3</v>
      </c>
      <c r="M221" s="11">
        <v>2</v>
      </c>
      <c r="N221" s="11">
        <v>1</v>
      </c>
      <c r="O221" s="99">
        <v>0</v>
      </c>
      <c r="P221" s="99">
        <v>2</v>
      </c>
      <c r="Q221" s="99">
        <v>0</v>
      </c>
      <c r="R221" s="99">
        <v>0</v>
      </c>
      <c r="S221" s="99">
        <v>2</v>
      </c>
      <c r="T221" s="173">
        <f>IF((L221+P221)=0,0,(L221+P221)/(U$219+Y$219)*100)</f>
        <v>4.032258064516129</v>
      </c>
      <c r="U221" s="18">
        <f>L221/U$219*100</f>
        <v>5.0847457627118651</v>
      </c>
      <c r="V221" s="18">
        <f>M221/V$219*100</f>
        <v>8.3333333333333321</v>
      </c>
      <c r="W221" s="18">
        <f>N221/W$219*100</f>
        <v>5.8823529411764701</v>
      </c>
      <c r="X221" s="18">
        <f>O221/X$219*100</f>
        <v>0</v>
      </c>
      <c r="Y221" s="18">
        <f>P221/Y$219*100</f>
        <v>3.0769230769230771</v>
      </c>
      <c r="Z221" s="18">
        <f>Q221/Z$219*100</f>
        <v>0</v>
      </c>
      <c r="AA221" s="18">
        <f>R221/AA$219*100</f>
        <v>0</v>
      </c>
      <c r="AB221" s="18">
        <f>S221/AB$219*100</f>
        <v>4.6511627906976747</v>
      </c>
    </row>
    <row r="222" spans="1:28" ht="15" customHeight="1" x14ac:dyDescent="0.15">
      <c r="B222" s="34" t="s">
        <v>178</v>
      </c>
      <c r="C222" s="21"/>
      <c r="D222" s="21"/>
      <c r="E222" s="21"/>
      <c r="L222" s="11">
        <v>5</v>
      </c>
      <c r="M222" s="11">
        <v>1</v>
      </c>
      <c r="N222" s="11">
        <v>3</v>
      </c>
      <c r="O222" s="99">
        <v>1</v>
      </c>
      <c r="P222" s="99">
        <v>2</v>
      </c>
      <c r="Q222" s="99">
        <v>0</v>
      </c>
      <c r="R222" s="99">
        <v>0</v>
      </c>
      <c r="S222" s="99">
        <v>2</v>
      </c>
      <c r="T222" s="173">
        <f>IF((L222+P222)=0,0,(L222+P222)/(U$219+Y$219)*100)</f>
        <v>5.6451612903225801</v>
      </c>
      <c r="U222" s="18">
        <f>L222/U$219*100</f>
        <v>8.4745762711864394</v>
      </c>
      <c r="V222" s="18">
        <f>M222/V$219*100</f>
        <v>4.1666666666666661</v>
      </c>
      <c r="W222" s="18">
        <f>N222/W$219*100</f>
        <v>17.647058823529413</v>
      </c>
      <c r="X222" s="18">
        <f>O222/X$219*100</f>
        <v>5.5555555555555554</v>
      </c>
      <c r="Y222" s="18">
        <f>P222/Y$219*100</f>
        <v>3.0769230769230771</v>
      </c>
      <c r="Z222" s="18">
        <f>Q222/Z$219*100</f>
        <v>0</v>
      </c>
      <c r="AA222" s="18">
        <f>R222/AA$219*100</f>
        <v>0</v>
      </c>
      <c r="AB222" s="18">
        <f>S222/AB$219*100</f>
        <v>4.6511627906976747</v>
      </c>
    </row>
    <row r="223" spans="1:28" ht="15" customHeight="1" x14ac:dyDescent="0.15">
      <c r="B223" s="34" t="s">
        <v>179</v>
      </c>
      <c r="C223" s="21"/>
      <c r="D223" s="21"/>
      <c r="E223" s="21"/>
      <c r="L223" s="11">
        <v>7</v>
      </c>
      <c r="M223" s="11">
        <v>4</v>
      </c>
      <c r="N223" s="11">
        <v>3</v>
      </c>
      <c r="O223" s="99">
        <v>0</v>
      </c>
      <c r="P223" s="99">
        <v>0</v>
      </c>
      <c r="Q223" s="99">
        <v>0</v>
      </c>
      <c r="R223" s="99">
        <v>0</v>
      </c>
      <c r="S223" s="99">
        <v>0</v>
      </c>
      <c r="T223" s="173">
        <f>IF((L223+P223)=0,0,(L223+P223)/(U$219+Y$219)*100)</f>
        <v>5.6451612903225801</v>
      </c>
      <c r="U223" s="18">
        <f>L223/U$219*100</f>
        <v>11.864406779661017</v>
      </c>
      <c r="V223" s="18">
        <f>M223/V$219*100</f>
        <v>16.666666666666664</v>
      </c>
      <c r="W223" s="18">
        <f>N223/W$219*100</f>
        <v>17.647058823529413</v>
      </c>
      <c r="X223" s="18">
        <f>O223/X$219*100</f>
        <v>0</v>
      </c>
      <c r="Y223" s="18">
        <f>P223/Y$219*100</f>
        <v>0</v>
      </c>
      <c r="Z223" s="18">
        <f>Q223/Z$219*100</f>
        <v>0</v>
      </c>
      <c r="AA223" s="18">
        <f>R223/AA$219*100</f>
        <v>0</v>
      </c>
      <c r="AB223" s="18">
        <f>S223/AB$219*100</f>
        <v>0</v>
      </c>
    </row>
    <row r="224" spans="1:28" ht="15" customHeight="1" x14ac:dyDescent="0.15">
      <c r="B224" s="47" t="s">
        <v>0</v>
      </c>
      <c r="C224" s="23"/>
      <c r="D224" s="23"/>
      <c r="E224" s="23"/>
      <c r="F224" s="23"/>
      <c r="G224" s="23"/>
      <c r="H224" s="23"/>
      <c r="I224" s="23"/>
      <c r="J224" s="23"/>
      <c r="K224" s="23"/>
      <c r="L224" s="12">
        <v>0</v>
      </c>
      <c r="M224" s="12">
        <v>0</v>
      </c>
      <c r="N224" s="12">
        <v>0</v>
      </c>
      <c r="O224" s="100">
        <v>0</v>
      </c>
      <c r="P224" s="100">
        <v>0</v>
      </c>
      <c r="Q224" s="100">
        <v>0</v>
      </c>
      <c r="R224" s="100">
        <v>0</v>
      </c>
      <c r="S224" s="100">
        <v>0</v>
      </c>
      <c r="T224" s="173">
        <f>IF((L224+P224)=0,0,(L224+P224)/(U$219+Y$219)*100)</f>
        <v>0</v>
      </c>
      <c r="U224" s="19">
        <f>L224/U$219*100</f>
        <v>0</v>
      </c>
      <c r="V224" s="19">
        <f>M224/V$219*100</f>
        <v>0</v>
      </c>
      <c r="W224" s="19">
        <f>N224/W$219*100</f>
        <v>0</v>
      </c>
      <c r="X224" s="19">
        <f>O224/X$219*100</f>
        <v>0</v>
      </c>
      <c r="Y224" s="19">
        <f>P224/Y$219*100</f>
        <v>0</v>
      </c>
      <c r="Z224" s="19">
        <f>Q224/Z$219*100</f>
        <v>0</v>
      </c>
      <c r="AA224" s="19">
        <f>R224/AA$219*100</f>
        <v>0</v>
      </c>
      <c r="AB224" s="19">
        <f>S224/AB$219*100</f>
        <v>0</v>
      </c>
    </row>
    <row r="225" spans="1:28" ht="15" customHeight="1" x14ac:dyDescent="0.15">
      <c r="B225" s="183" t="s">
        <v>1</v>
      </c>
      <c r="C225" s="184"/>
      <c r="D225" s="184"/>
      <c r="E225" s="184"/>
      <c r="F225" s="184"/>
      <c r="G225" s="184"/>
      <c r="H225" s="184"/>
      <c r="I225" s="184"/>
      <c r="J225" s="184"/>
      <c r="K225" s="184"/>
      <c r="L225" s="13">
        <f t="shared" ref="L225:S225" si="85">SUM(L220:L224)</f>
        <v>59</v>
      </c>
      <c r="M225" s="13">
        <f t="shared" si="85"/>
        <v>24</v>
      </c>
      <c r="N225" s="13">
        <f t="shared" si="85"/>
        <v>17</v>
      </c>
      <c r="O225" s="101">
        <f t="shared" si="85"/>
        <v>18</v>
      </c>
      <c r="P225" s="101">
        <f t="shared" si="85"/>
        <v>65</v>
      </c>
      <c r="Q225" s="101">
        <f t="shared" si="85"/>
        <v>20</v>
      </c>
      <c r="R225" s="101">
        <f t="shared" si="85"/>
        <v>2</v>
      </c>
      <c r="S225" s="101">
        <f t="shared" si="85"/>
        <v>43</v>
      </c>
      <c r="T225" s="182">
        <f t="shared" ref="T225:AB225" si="86">IF(SUM(T220:T224)&gt;100,"－",SUM(T220:T224))</f>
        <v>100</v>
      </c>
      <c r="U225" s="64">
        <f t="shared" si="86"/>
        <v>100</v>
      </c>
      <c r="V225" s="20">
        <f t="shared" si="86"/>
        <v>100</v>
      </c>
      <c r="W225" s="20">
        <f t="shared" si="86"/>
        <v>100</v>
      </c>
      <c r="X225" s="20">
        <f t="shared" si="86"/>
        <v>100</v>
      </c>
      <c r="Y225" s="20">
        <f t="shared" si="86"/>
        <v>100</v>
      </c>
      <c r="Z225" s="20">
        <f t="shared" si="86"/>
        <v>100</v>
      </c>
      <c r="AA225" s="20">
        <f t="shared" si="86"/>
        <v>100</v>
      </c>
      <c r="AB225" s="20">
        <f t="shared" si="86"/>
        <v>99.999999999999986</v>
      </c>
    </row>
    <row r="226" spans="1:28" ht="15" customHeight="1" x14ac:dyDescent="0.15">
      <c r="B226" s="160" t="s">
        <v>169</v>
      </c>
      <c r="C226" s="161"/>
      <c r="D226" s="161"/>
      <c r="E226" s="161"/>
      <c r="F226" s="161"/>
      <c r="G226" s="161"/>
      <c r="H226" s="161"/>
      <c r="I226" s="161"/>
      <c r="J226" s="161"/>
      <c r="K226" s="162"/>
      <c r="L226" s="13">
        <v>163</v>
      </c>
      <c r="M226" s="13">
        <v>90</v>
      </c>
      <c r="N226" s="13">
        <v>71</v>
      </c>
      <c r="O226" s="101">
        <v>2</v>
      </c>
      <c r="P226" s="101">
        <v>14</v>
      </c>
      <c r="Q226" s="101">
        <v>0</v>
      </c>
      <c r="R226" s="101">
        <v>0</v>
      </c>
      <c r="S226" s="13">
        <v>14</v>
      </c>
    </row>
    <row r="227" spans="1:28" ht="15" customHeight="1" x14ac:dyDescent="0.15">
      <c r="B227" s="160" t="s">
        <v>170</v>
      </c>
      <c r="C227" s="161"/>
      <c r="D227" s="161"/>
      <c r="E227" s="161"/>
      <c r="F227" s="161"/>
      <c r="G227" s="161"/>
      <c r="H227" s="161"/>
      <c r="I227" s="161"/>
      <c r="J227" s="161"/>
      <c r="K227" s="162"/>
      <c r="L227" s="59">
        <v>2.7627118644067798</v>
      </c>
      <c r="M227" s="59">
        <v>3.75</v>
      </c>
      <c r="N227" s="59">
        <v>4.1764705882352944</v>
      </c>
      <c r="O227" s="59">
        <v>0.1111111111111111</v>
      </c>
      <c r="P227" s="59">
        <v>0.2153846153846154</v>
      </c>
      <c r="Q227" s="89">
        <v>0</v>
      </c>
      <c r="R227" s="89">
        <v>0</v>
      </c>
      <c r="S227" s="59">
        <v>0.32558139534883723</v>
      </c>
    </row>
    <row r="228" spans="1:28" ht="15" customHeight="1" x14ac:dyDescent="0.15">
      <c r="B228" s="160" t="s">
        <v>171</v>
      </c>
      <c r="C228" s="161"/>
      <c r="D228" s="161"/>
      <c r="E228" s="161"/>
      <c r="F228" s="161"/>
      <c r="G228" s="161"/>
      <c r="H228" s="161"/>
      <c r="I228" s="161"/>
      <c r="J228" s="161"/>
      <c r="K228" s="162"/>
      <c r="L228" s="59">
        <v>10.866666666666667</v>
      </c>
      <c r="M228" s="59">
        <v>12.857142857142858</v>
      </c>
      <c r="N228" s="59">
        <v>10.142857142857142</v>
      </c>
      <c r="O228" s="59">
        <v>2</v>
      </c>
      <c r="P228" s="59">
        <v>3.5</v>
      </c>
      <c r="Q228" s="89" t="s">
        <v>102</v>
      </c>
      <c r="R228" s="89" t="s">
        <v>102</v>
      </c>
      <c r="S228" s="59">
        <v>3.5</v>
      </c>
    </row>
    <row r="229" spans="1:28" ht="15" customHeight="1" x14ac:dyDescent="0.15">
      <c r="B229" s="160" t="s">
        <v>172</v>
      </c>
      <c r="C229" s="161"/>
      <c r="D229" s="161"/>
      <c r="E229" s="161"/>
      <c r="F229" s="161"/>
      <c r="G229" s="161"/>
      <c r="H229" s="161"/>
      <c r="I229" s="161"/>
      <c r="J229" s="161"/>
      <c r="K229" s="162"/>
      <c r="L229" s="59">
        <v>0</v>
      </c>
      <c r="M229" s="59">
        <v>0</v>
      </c>
      <c r="N229" s="59">
        <v>0</v>
      </c>
      <c r="O229" s="59">
        <v>0</v>
      </c>
      <c r="P229" s="59">
        <v>0</v>
      </c>
      <c r="Q229" s="89">
        <v>0</v>
      </c>
      <c r="R229" s="89">
        <v>0</v>
      </c>
      <c r="S229" s="59">
        <v>0</v>
      </c>
    </row>
    <row r="230" spans="1:28" ht="15" customHeight="1" x14ac:dyDescent="0.15">
      <c r="B230" s="160" t="s">
        <v>173</v>
      </c>
      <c r="C230" s="161"/>
      <c r="D230" s="161"/>
      <c r="E230" s="161"/>
      <c r="F230" s="161"/>
      <c r="G230" s="161"/>
      <c r="H230" s="161"/>
      <c r="I230" s="161"/>
      <c r="J230" s="161"/>
      <c r="K230" s="162"/>
      <c r="L230" s="59">
        <v>8</v>
      </c>
      <c r="M230" s="59">
        <v>10</v>
      </c>
      <c r="N230" s="59">
        <v>8</v>
      </c>
      <c r="O230" s="59">
        <v>2</v>
      </c>
      <c r="P230" s="59">
        <v>2</v>
      </c>
      <c r="Q230" s="89" t="s">
        <v>102</v>
      </c>
      <c r="R230" s="89" t="s">
        <v>102</v>
      </c>
      <c r="S230" s="59">
        <v>2</v>
      </c>
    </row>
    <row r="231" spans="1:28" ht="15" customHeight="1" x14ac:dyDescent="0.15">
      <c r="B231" s="160" t="s">
        <v>174</v>
      </c>
      <c r="C231" s="161"/>
      <c r="D231" s="161"/>
      <c r="E231" s="161"/>
      <c r="F231" s="161"/>
      <c r="G231" s="161"/>
      <c r="H231" s="161"/>
      <c r="I231" s="161"/>
      <c r="J231" s="161"/>
      <c r="K231" s="162"/>
      <c r="L231" s="13">
        <v>48</v>
      </c>
      <c r="M231" s="13">
        <v>48</v>
      </c>
      <c r="N231" s="13">
        <v>26</v>
      </c>
      <c r="O231" s="13">
        <v>2</v>
      </c>
      <c r="P231" s="13">
        <v>9</v>
      </c>
      <c r="Q231" s="89">
        <v>0</v>
      </c>
      <c r="R231" s="89">
        <v>0</v>
      </c>
      <c r="S231" s="13">
        <v>9</v>
      </c>
    </row>
    <row r="232" spans="1:28" ht="15" customHeight="1" x14ac:dyDescent="0.15">
      <c r="B232" s="160" t="s">
        <v>175</v>
      </c>
      <c r="C232" s="161"/>
      <c r="D232" s="161"/>
      <c r="E232" s="161"/>
      <c r="F232" s="161"/>
      <c r="G232" s="161"/>
      <c r="H232" s="161"/>
      <c r="I232" s="161"/>
      <c r="J232" s="161"/>
      <c r="K232" s="162"/>
      <c r="L232" s="13">
        <v>1</v>
      </c>
      <c r="M232" s="13">
        <v>1</v>
      </c>
      <c r="N232" s="13">
        <v>1</v>
      </c>
      <c r="O232" s="13">
        <v>2</v>
      </c>
      <c r="P232" s="13">
        <v>1</v>
      </c>
      <c r="Q232" s="89" t="s">
        <v>102</v>
      </c>
      <c r="R232" s="89" t="s">
        <v>102</v>
      </c>
      <c r="S232" s="13">
        <v>1</v>
      </c>
    </row>
    <row r="233" spans="1:28" ht="15" customHeight="1" x14ac:dyDescent="0.15">
      <c r="B233" s="49"/>
      <c r="M233" s="1"/>
      <c r="Q233" s="15"/>
      <c r="R233" s="15"/>
      <c r="S233" s="15"/>
      <c r="T233" s="15"/>
    </row>
    <row r="234" spans="1:28" ht="15" customHeight="1" x14ac:dyDescent="0.15">
      <c r="A234" s="14" t="s">
        <v>109</v>
      </c>
      <c r="B234" s="49"/>
      <c r="M234" s="1"/>
      <c r="Q234" s="15"/>
      <c r="R234" s="15"/>
      <c r="S234" s="15"/>
      <c r="T234" s="15"/>
    </row>
    <row r="235" spans="1:28" ht="15" customHeight="1" x14ac:dyDescent="0.15">
      <c r="A235" s="1" t="s">
        <v>153</v>
      </c>
      <c r="M235" s="1"/>
      <c r="Q235" s="15"/>
      <c r="R235" s="15"/>
      <c r="S235" s="15"/>
      <c r="T235" s="15"/>
    </row>
    <row r="236" spans="1:28" ht="12" customHeight="1" x14ac:dyDescent="0.15">
      <c r="B236" s="3"/>
      <c r="C236" s="22"/>
      <c r="D236" s="22"/>
      <c r="E236" s="22"/>
      <c r="F236" s="22"/>
      <c r="G236" s="22"/>
      <c r="H236" s="22"/>
      <c r="I236" s="22"/>
      <c r="J236" s="22"/>
      <c r="K236" s="4"/>
      <c r="L236" s="57" t="s">
        <v>2</v>
      </c>
      <c r="M236" s="25"/>
      <c r="N236" s="25"/>
      <c r="O236" s="25"/>
      <c r="P236" s="25"/>
      <c r="Q236" s="25"/>
      <c r="R236" s="25"/>
      <c r="S236" s="95"/>
      <c r="T236" s="152" t="s">
        <v>3</v>
      </c>
      <c r="U236" s="25"/>
      <c r="V236" s="25"/>
      <c r="W236" s="25"/>
      <c r="X236" s="25"/>
      <c r="Y236" s="25"/>
      <c r="Z236" s="25"/>
      <c r="AA236" s="26"/>
    </row>
    <row r="237" spans="1:28" ht="12" customHeight="1" x14ac:dyDescent="0.15">
      <c r="B237" s="5"/>
      <c r="C237" s="21"/>
      <c r="D237" s="21"/>
      <c r="E237" s="21"/>
      <c r="K237" s="6"/>
      <c r="L237" s="109" t="s">
        <v>143</v>
      </c>
      <c r="M237" s="95"/>
      <c r="N237" s="95"/>
      <c r="O237" s="26"/>
      <c r="P237" s="25" t="s">
        <v>144</v>
      </c>
      <c r="Q237" s="25"/>
      <c r="R237" s="95"/>
      <c r="S237" s="95"/>
      <c r="T237" s="109" t="s">
        <v>143</v>
      </c>
      <c r="U237" s="95"/>
      <c r="V237" s="95"/>
      <c r="W237" s="26"/>
      <c r="X237" s="25" t="s">
        <v>144</v>
      </c>
      <c r="Y237" s="25"/>
      <c r="Z237" s="95"/>
      <c r="AA237" s="88"/>
    </row>
    <row r="238" spans="1:28" ht="22.5" x14ac:dyDescent="0.15">
      <c r="B238" s="5"/>
      <c r="C238" s="21"/>
      <c r="D238" s="21"/>
      <c r="E238" s="21"/>
      <c r="K238" s="6"/>
      <c r="L238" s="102" t="s">
        <v>4</v>
      </c>
      <c r="M238" s="81" t="s">
        <v>7</v>
      </c>
      <c r="N238" s="92" t="s">
        <v>108</v>
      </c>
      <c r="O238" s="96" t="s">
        <v>8</v>
      </c>
      <c r="P238" s="96" t="s">
        <v>4</v>
      </c>
      <c r="Q238" s="81" t="s">
        <v>7</v>
      </c>
      <c r="R238" s="92" t="s">
        <v>108</v>
      </c>
      <c r="S238" s="96" t="s">
        <v>8</v>
      </c>
      <c r="T238" s="102" t="s">
        <v>4</v>
      </c>
      <c r="U238" s="81" t="s">
        <v>7</v>
      </c>
      <c r="V238" s="92" t="s">
        <v>108</v>
      </c>
      <c r="W238" s="96" t="s">
        <v>8</v>
      </c>
      <c r="X238" s="96" t="s">
        <v>4</v>
      </c>
      <c r="Y238" s="81" t="s">
        <v>7</v>
      </c>
      <c r="Z238" s="92" t="s">
        <v>108</v>
      </c>
      <c r="AA238" s="81" t="s">
        <v>8</v>
      </c>
    </row>
    <row r="239" spans="1:28" ht="12" customHeight="1" x14ac:dyDescent="0.15">
      <c r="B239" s="7"/>
      <c r="C239" s="23"/>
      <c r="D239" s="23"/>
      <c r="E239" s="23"/>
      <c r="F239" s="23"/>
      <c r="G239" s="23"/>
      <c r="H239" s="23"/>
      <c r="I239" s="23"/>
      <c r="J239" s="23"/>
      <c r="K239" s="8"/>
      <c r="L239" s="9"/>
      <c r="M239" s="9"/>
      <c r="N239" s="9"/>
      <c r="O239" s="97"/>
      <c r="P239" s="97"/>
      <c r="Q239" s="97"/>
      <c r="R239" s="97"/>
      <c r="S239" s="97"/>
      <c r="T239" s="16">
        <f>U$219-L$220</f>
        <v>15</v>
      </c>
      <c r="U239" s="16">
        <f>V$219-M$220</f>
        <v>7</v>
      </c>
      <c r="V239" s="16">
        <f>W$219-N$220</f>
        <v>7</v>
      </c>
      <c r="W239" s="16">
        <f>X$219-O$220</f>
        <v>1</v>
      </c>
      <c r="X239" s="16">
        <f>Y$219-P$220</f>
        <v>4</v>
      </c>
      <c r="Y239" s="16">
        <f>Z$219-Q$220</f>
        <v>0</v>
      </c>
      <c r="Z239" s="16">
        <f>AA$219-R$220</f>
        <v>0</v>
      </c>
      <c r="AA239" s="16">
        <f>AB$219-S$220</f>
        <v>4</v>
      </c>
    </row>
    <row r="240" spans="1:28" ht="15" customHeight="1" x14ac:dyDescent="0.15">
      <c r="B240" s="34" t="s">
        <v>188</v>
      </c>
      <c r="C240" s="21"/>
      <c r="D240" s="21"/>
      <c r="E240" s="21"/>
      <c r="L240" s="10">
        <v>5</v>
      </c>
      <c r="M240" s="10">
        <v>4</v>
      </c>
      <c r="N240" s="10">
        <v>1</v>
      </c>
      <c r="O240" s="98">
        <v>0</v>
      </c>
      <c r="P240" s="98">
        <v>4</v>
      </c>
      <c r="Q240" s="98">
        <v>0</v>
      </c>
      <c r="R240" s="98">
        <v>0</v>
      </c>
      <c r="S240" s="98">
        <v>4</v>
      </c>
      <c r="T240" s="17">
        <f>L240/T$239*100</f>
        <v>33.333333333333329</v>
      </c>
      <c r="U240" s="17">
        <f>M240/U$239*100</f>
        <v>57.142857142857139</v>
      </c>
      <c r="V240" s="17">
        <f>N240/V$239*100</f>
        <v>14.285714285714285</v>
      </c>
      <c r="W240" s="17">
        <f>O240/W$239*100</f>
        <v>0</v>
      </c>
      <c r="X240" s="17">
        <f>P240/X$239*100</f>
        <v>100</v>
      </c>
      <c r="Y240" s="78" t="str">
        <f>IF(Y$239=0,"－",Q240/Y$239*100)</f>
        <v>－</v>
      </c>
      <c r="Z240" s="78" t="str">
        <f t="shared" ref="Z240:Z244" si="87">IF(Z$239=0,"－",R240/Z$239*100)</f>
        <v>－</v>
      </c>
      <c r="AA240" s="17">
        <f>S240/AA$239*100</f>
        <v>100</v>
      </c>
    </row>
    <row r="241" spans="1:27" ht="15" customHeight="1" x14ac:dyDescent="0.15">
      <c r="B241" s="34" t="s">
        <v>180</v>
      </c>
      <c r="C241" s="21"/>
      <c r="D241" s="21"/>
      <c r="E241" s="21"/>
      <c r="L241" s="11">
        <v>3</v>
      </c>
      <c r="M241" s="11">
        <v>0</v>
      </c>
      <c r="N241" s="11">
        <v>3</v>
      </c>
      <c r="O241" s="99">
        <v>0</v>
      </c>
      <c r="P241" s="99">
        <v>0</v>
      </c>
      <c r="Q241" s="99">
        <v>0</v>
      </c>
      <c r="R241" s="99">
        <v>0</v>
      </c>
      <c r="S241" s="99">
        <v>0</v>
      </c>
      <c r="T241" s="18">
        <f>L241/T$239*100</f>
        <v>20</v>
      </c>
      <c r="U241" s="18">
        <f>M241/U$239*100</f>
        <v>0</v>
      </c>
      <c r="V241" s="18">
        <f>N241/V$239*100</f>
        <v>42.857142857142854</v>
      </c>
      <c r="W241" s="18">
        <f>O241/W$239*100</f>
        <v>0</v>
      </c>
      <c r="X241" s="18">
        <f>P241/X$239*100</f>
        <v>0</v>
      </c>
      <c r="Y241" s="79" t="str">
        <f t="shared" ref="Y241:Y244" si="88">IF(Y$239=0,"－",Q241/Y$239*100)</f>
        <v>－</v>
      </c>
      <c r="Z241" s="79" t="str">
        <f t="shared" si="87"/>
        <v>－</v>
      </c>
      <c r="AA241" s="18">
        <f>S241/AA$239*100</f>
        <v>0</v>
      </c>
    </row>
    <row r="242" spans="1:27" ht="15" customHeight="1" x14ac:dyDescent="0.15">
      <c r="B242" s="34" t="s">
        <v>189</v>
      </c>
      <c r="C242" s="21"/>
      <c r="D242" s="21"/>
      <c r="E242" s="21"/>
      <c r="L242" s="11">
        <v>3</v>
      </c>
      <c r="M242" s="11">
        <v>1</v>
      </c>
      <c r="N242" s="11">
        <v>2</v>
      </c>
      <c r="O242" s="99">
        <v>0</v>
      </c>
      <c r="P242" s="99">
        <v>0</v>
      </c>
      <c r="Q242" s="99">
        <v>0</v>
      </c>
      <c r="R242" s="99">
        <v>0</v>
      </c>
      <c r="S242" s="99">
        <v>0</v>
      </c>
      <c r="T242" s="18">
        <f>L242/T$239*100</f>
        <v>20</v>
      </c>
      <c r="U242" s="18">
        <f>M242/U$239*100</f>
        <v>14.285714285714285</v>
      </c>
      <c r="V242" s="18">
        <f>N242/V$239*100</f>
        <v>28.571428571428569</v>
      </c>
      <c r="W242" s="18">
        <f>O242/W$239*100</f>
        <v>0</v>
      </c>
      <c r="X242" s="18">
        <f>P242/X$239*100</f>
        <v>0</v>
      </c>
      <c r="Y242" s="79" t="str">
        <f t="shared" si="88"/>
        <v>－</v>
      </c>
      <c r="Z242" s="79" t="str">
        <f t="shared" si="87"/>
        <v>－</v>
      </c>
      <c r="AA242" s="18">
        <f>S242/AA$239*100</f>
        <v>0</v>
      </c>
    </row>
    <row r="243" spans="1:27" ht="15" customHeight="1" x14ac:dyDescent="0.15">
      <c r="B243" s="34" t="s">
        <v>187</v>
      </c>
      <c r="C243" s="21"/>
      <c r="D243" s="21"/>
      <c r="E243" s="21"/>
      <c r="L243" s="11">
        <v>0</v>
      </c>
      <c r="M243" s="11">
        <v>0</v>
      </c>
      <c r="N243" s="11">
        <v>0</v>
      </c>
      <c r="O243" s="99">
        <v>0</v>
      </c>
      <c r="P243" s="99">
        <v>0</v>
      </c>
      <c r="Q243" s="99">
        <v>0</v>
      </c>
      <c r="R243" s="99">
        <v>0</v>
      </c>
      <c r="S243" s="99">
        <v>0</v>
      </c>
      <c r="T243" s="18">
        <f>L243/T$239*100</f>
        <v>0</v>
      </c>
      <c r="U243" s="18">
        <f>M243/U$239*100</f>
        <v>0</v>
      </c>
      <c r="V243" s="18">
        <f>N243/V$239*100</f>
        <v>0</v>
      </c>
      <c r="W243" s="18">
        <f>O243/W$239*100</f>
        <v>0</v>
      </c>
      <c r="X243" s="18">
        <f>P243/X$239*100</f>
        <v>0</v>
      </c>
      <c r="Y243" s="79" t="str">
        <f t="shared" si="88"/>
        <v>－</v>
      </c>
      <c r="Z243" s="79" t="str">
        <f t="shared" si="87"/>
        <v>－</v>
      </c>
      <c r="AA243" s="18">
        <f>S243/AA$239*100</f>
        <v>0</v>
      </c>
    </row>
    <row r="244" spans="1:27" ht="15" customHeight="1" x14ac:dyDescent="0.15">
      <c r="B244" s="47" t="s">
        <v>0</v>
      </c>
      <c r="C244" s="23"/>
      <c r="D244" s="23"/>
      <c r="E244" s="23"/>
      <c r="F244" s="23"/>
      <c r="G244" s="23"/>
      <c r="H244" s="23"/>
      <c r="I244" s="23"/>
      <c r="J244" s="23"/>
      <c r="K244" s="23"/>
      <c r="L244" s="12">
        <v>4</v>
      </c>
      <c r="M244" s="12">
        <v>2</v>
      </c>
      <c r="N244" s="12">
        <v>1</v>
      </c>
      <c r="O244" s="100">
        <v>1</v>
      </c>
      <c r="P244" s="100">
        <v>0</v>
      </c>
      <c r="Q244" s="100">
        <v>0</v>
      </c>
      <c r="R244" s="100">
        <v>0</v>
      </c>
      <c r="S244" s="100">
        <v>0</v>
      </c>
      <c r="T244" s="19">
        <f>L244/T$239*100</f>
        <v>26.666666666666668</v>
      </c>
      <c r="U244" s="19">
        <f>M244/U$239*100</f>
        <v>28.571428571428569</v>
      </c>
      <c r="V244" s="19">
        <f>N244/V$239*100</f>
        <v>14.285714285714285</v>
      </c>
      <c r="W244" s="19">
        <f>O244/W$239*100</f>
        <v>100</v>
      </c>
      <c r="X244" s="19">
        <f>P244/X$239*100</f>
        <v>0</v>
      </c>
      <c r="Y244" s="80" t="str">
        <f t="shared" si="88"/>
        <v>－</v>
      </c>
      <c r="Z244" s="80" t="str">
        <f t="shared" si="87"/>
        <v>－</v>
      </c>
      <c r="AA244" s="19">
        <f>S244/AA$239*100</f>
        <v>0</v>
      </c>
    </row>
    <row r="245" spans="1:27" ht="15" customHeight="1" x14ac:dyDescent="0.15">
      <c r="B245" s="48" t="s">
        <v>1</v>
      </c>
      <c r="C245" s="25"/>
      <c r="D245" s="25"/>
      <c r="E245" s="25"/>
      <c r="F245" s="25"/>
      <c r="G245" s="25"/>
      <c r="H245" s="25"/>
      <c r="I245" s="25"/>
      <c r="J245" s="25"/>
      <c r="K245" s="26"/>
      <c r="L245" s="13">
        <f>SUM(L240:L244)</f>
        <v>15</v>
      </c>
      <c r="M245" s="13">
        <f>SUM(M240:M244)</f>
        <v>7</v>
      </c>
      <c r="N245" s="13">
        <f>SUM(N240:N244)</f>
        <v>7</v>
      </c>
      <c r="O245" s="101">
        <f t="shared" ref="O245:S245" si="89">SUM(O240:O244)</f>
        <v>1</v>
      </c>
      <c r="P245" s="101">
        <f t="shared" si="89"/>
        <v>4</v>
      </c>
      <c r="Q245" s="101">
        <f t="shared" si="89"/>
        <v>0</v>
      </c>
      <c r="R245" s="101">
        <f t="shared" si="89"/>
        <v>0</v>
      </c>
      <c r="S245" s="101">
        <f t="shared" si="89"/>
        <v>4</v>
      </c>
      <c r="T245" s="20">
        <f>IF(SUM(T240:T244)&gt;100,"－",SUM(T240:T244))</f>
        <v>100</v>
      </c>
      <c r="U245" s="20">
        <f t="shared" ref="U245:AA245" si="90">IF(SUM(U240:U244)&gt;100,"－",SUM(U240:U244))</f>
        <v>99.999999999999986</v>
      </c>
      <c r="V245" s="20">
        <f t="shared" si="90"/>
        <v>100</v>
      </c>
      <c r="W245" s="20">
        <f t="shared" si="90"/>
        <v>100</v>
      </c>
      <c r="X245" s="20">
        <f t="shared" ref="X245" si="91">IF(SUM(X240:X244)&gt;100,"－",SUM(X240:X244))</f>
        <v>100</v>
      </c>
      <c r="Y245" s="20" t="s">
        <v>102</v>
      </c>
      <c r="Z245" s="20" t="s">
        <v>102</v>
      </c>
      <c r="AA245" s="20">
        <f t="shared" si="90"/>
        <v>100</v>
      </c>
    </row>
    <row r="246" spans="1:27" ht="15" customHeight="1" x14ac:dyDescent="0.15">
      <c r="B246" s="48" t="s">
        <v>191</v>
      </c>
      <c r="C246" s="25"/>
      <c r="D246" s="25"/>
      <c r="E246" s="25"/>
      <c r="F246" s="25"/>
      <c r="G246" s="25"/>
      <c r="H246" s="25"/>
      <c r="I246" s="25"/>
      <c r="J246" s="25"/>
      <c r="K246" s="26"/>
      <c r="L246" s="155">
        <f>M246+N246+O246</f>
        <v>18</v>
      </c>
      <c r="M246" s="155">
        <v>2</v>
      </c>
      <c r="N246" s="155">
        <v>16</v>
      </c>
      <c r="O246" s="155">
        <v>0</v>
      </c>
      <c r="P246" s="156">
        <f>Q246+R246+S246</f>
        <v>0</v>
      </c>
      <c r="Q246" s="155">
        <v>0</v>
      </c>
      <c r="R246" s="155">
        <v>0</v>
      </c>
      <c r="S246" s="155">
        <v>0</v>
      </c>
    </row>
    <row r="247" spans="1:27" ht="15" customHeight="1" x14ac:dyDescent="0.15">
      <c r="B247" s="48" t="s">
        <v>170</v>
      </c>
      <c r="C247" s="25"/>
      <c r="D247" s="25"/>
      <c r="E247" s="25"/>
      <c r="F247" s="25"/>
      <c r="G247" s="25"/>
      <c r="H247" s="25"/>
      <c r="I247" s="25"/>
      <c r="J247" s="25"/>
      <c r="K247" s="26"/>
      <c r="L247" s="59">
        <v>1.63636363636364</v>
      </c>
      <c r="M247" s="59">
        <v>0.4</v>
      </c>
      <c r="N247" s="59">
        <v>2.6666666666666665</v>
      </c>
      <c r="O247" s="89" t="s">
        <v>136</v>
      </c>
      <c r="P247" s="89">
        <v>0</v>
      </c>
      <c r="Q247" s="89" t="s">
        <v>136</v>
      </c>
      <c r="R247" s="89" t="s">
        <v>136</v>
      </c>
      <c r="S247" s="89">
        <v>0</v>
      </c>
    </row>
    <row r="248" spans="1:27" ht="15" customHeight="1" x14ac:dyDescent="0.15">
      <c r="B248" s="48" t="s">
        <v>171</v>
      </c>
      <c r="C248" s="25"/>
      <c r="D248" s="25"/>
      <c r="E248" s="25"/>
      <c r="F248" s="25"/>
      <c r="G248" s="25"/>
      <c r="H248" s="25"/>
      <c r="I248" s="25"/>
      <c r="J248" s="25"/>
      <c r="K248" s="26"/>
      <c r="L248" s="59">
        <v>3</v>
      </c>
      <c r="M248" s="59">
        <v>2</v>
      </c>
      <c r="N248" s="59">
        <v>3.2</v>
      </c>
      <c r="O248" s="89" t="s">
        <v>136</v>
      </c>
      <c r="P248" s="89" t="s">
        <v>136</v>
      </c>
      <c r="Q248" s="89" t="s">
        <v>136</v>
      </c>
      <c r="R248" s="89" t="s">
        <v>136</v>
      </c>
      <c r="S248" s="89" t="s">
        <v>136</v>
      </c>
    </row>
    <row r="249" spans="1:27" ht="15" customHeight="1" x14ac:dyDescent="0.15">
      <c r="B249" s="48" t="s">
        <v>172</v>
      </c>
      <c r="C249" s="25"/>
      <c r="D249" s="25"/>
      <c r="E249" s="25"/>
      <c r="F249" s="25"/>
      <c r="G249" s="25"/>
      <c r="H249" s="25"/>
      <c r="I249" s="25"/>
      <c r="J249" s="25"/>
      <c r="K249" s="26"/>
      <c r="L249" s="59">
        <v>1</v>
      </c>
      <c r="M249" s="59">
        <v>0</v>
      </c>
      <c r="N249" s="59">
        <v>1</v>
      </c>
      <c r="O249" s="89" t="s">
        <v>136</v>
      </c>
      <c r="P249" s="89">
        <v>0</v>
      </c>
      <c r="Q249" s="89" t="s">
        <v>136</v>
      </c>
      <c r="R249" s="89" t="s">
        <v>136</v>
      </c>
      <c r="S249" s="89">
        <v>0</v>
      </c>
    </row>
    <row r="250" spans="1:27" ht="15" customHeight="1" x14ac:dyDescent="0.15">
      <c r="B250" s="48" t="s">
        <v>173</v>
      </c>
      <c r="C250" s="25"/>
      <c r="D250" s="25"/>
      <c r="E250" s="25"/>
      <c r="F250" s="25"/>
      <c r="G250" s="25"/>
      <c r="H250" s="25"/>
      <c r="I250" s="25"/>
      <c r="J250" s="25"/>
      <c r="K250" s="26"/>
      <c r="L250" s="59">
        <v>1.5</v>
      </c>
      <c r="M250" s="59">
        <v>2</v>
      </c>
      <c r="N250" s="59">
        <v>1</v>
      </c>
      <c r="O250" s="89" t="s">
        <v>136</v>
      </c>
      <c r="P250" s="89" t="s">
        <v>136</v>
      </c>
      <c r="Q250" s="89" t="s">
        <v>136</v>
      </c>
      <c r="R250" s="89" t="s">
        <v>136</v>
      </c>
      <c r="S250" s="89" t="s">
        <v>136</v>
      </c>
    </row>
    <row r="251" spans="1:27" ht="15" customHeight="1" x14ac:dyDescent="0.15">
      <c r="B251" s="48" t="s">
        <v>174</v>
      </c>
      <c r="C251" s="25"/>
      <c r="D251" s="25"/>
      <c r="E251" s="25"/>
      <c r="F251" s="25"/>
      <c r="G251" s="25"/>
      <c r="H251" s="25"/>
      <c r="I251" s="25"/>
      <c r="J251" s="25"/>
      <c r="K251" s="26"/>
      <c r="L251" s="13">
        <v>9</v>
      </c>
      <c r="M251" s="13">
        <v>2</v>
      </c>
      <c r="N251" s="13">
        <v>9</v>
      </c>
      <c r="O251" s="89" t="s">
        <v>136</v>
      </c>
      <c r="P251" s="89">
        <v>0</v>
      </c>
      <c r="Q251" s="89" t="s">
        <v>136</v>
      </c>
      <c r="R251" s="89" t="s">
        <v>136</v>
      </c>
      <c r="S251" s="89">
        <v>0</v>
      </c>
    </row>
    <row r="252" spans="1:27" ht="15" customHeight="1" x14ac:dyDescent="0.15">
      <c r="B252" s="48" t="s">
        <v>175</v>
      </c>
      <c r="C252" s="25"/>
      <c r="D252" s="25"/>
      <c r="E252" s="25"/>
      <c r="F252" s="25"/>
      <c r="G252" s="25"/>
      <c r="H252" s="25"/>
      <c r="I252" s="25"/>
      <c r="J252" s="25"/>
      <c r="K252" s="26"/>
      <c r="L252" s="13">
        <v>1</v>
      </c>
      <c r="M252" s="13">
        <v>2</v>
      </c>
      <c r="N252" s="13">
        <v>1</v>
      </c>
      <c r="O252" s="89" t="s">
        <v>136</v>
      </c>
      <c r="P252" s="89" t="s">
        <v>136</v>
      </c>
      <c r="Q252" s="89" t="s">
        <v>136</v>
      </c>
      <c r="R252" s="89" t="s">
        <v>136</v>
      </c>
      <c r="S252" s="89" t="s">
        <v>136</v>
      </c>
    </row>
    <row r="253" spans="1:27" ht="15" customHeight="1" x14ac:dyDescent="0.15">
      <c r="B253" s="49"/>
      <c r="M253" s="1"/>
      <c r="T253" s="15"/>
      <c r="U253" s="15"/>
      <c r="V253" s="15"/>
      <c r="W253" s="15"/>
      <c r="X253" s="15"/>
      <c r="Y253" s="15"/>
      <c r="Z253" s="15"/>
    </row>
    <row r="254" spans="1:27" ht="15" customHeight="1" x14ac:dyDescent="0.15">
      <c r="A254" s="1" t="s">
        <v>154</v>
      </c>
      <c r="M254" s="1"/>
      <c r="T254" s="15"/>
      <c r="U254" s="15"/>
      <c r="V254" s="15"/>
      <c r="W254" s="15"/>
      <c r="X254" s="15"/>
      <c r="Y254" s="15"/>
      <c r="Z254" s="15"/>
    </row>
    <row r="255" spans="1:27" ht="12" customHeight="1" x14ac:dyDescent="0.15">
      <c r="B255" s="3"/>
      <c r="C255" s="22"/>
      <c r="D255" s="22"/>
      <c r="E255" s="22"/>
      <c r="F255" s="22"/>
      <c r="G255" s="22"/>
      <c r="H255" s="22"/>
      <c r="I255" s="22"/>
      <c r="J255" s="22"/>
      <c r="K255" s="4"/>
      <c r="L255" s="57" t="s">
        <v>2</v>
      </c>
      <c r="M255" s="25"/>
      <c r="N255" s="25"/>
      <c r="O255" s="25"/>
      <c r="P255" s="25"/>
      <c r="Q255" s="25"/>
      <c r="R255" s="25"/>
      <c r="S255" s="95"/>
      <c r="T255" s="152" t="s">
        <v>3</v>
      </c>
      <c r="U255" s="25"/>
      <c r="V255" s="25"/>
      <c r="W255" s="25"/>
      <c r="X255" s="25"/>
      <c r="Y255" s="25"/>
      <c r="Z255" s="25"/>
      <c r="AA255" s="26"/>
    </row>
    <row r="256" spans="1:27" ht="12" customHeight="1" x14ac:dyDescent="0.15">
      <c r="B256" s="5"/>
      <c r="C256" s="21"/>
      <c r="D256" s="21"/>
      <c r="E256" s="21"/>
      <c r="K256" s="6"/>
      <c r="L256" s="109" t="s">
        <v>143</v>
      </c>
      <c r="M256" s="95"/>
      <c r="N256" s="95"/>
      <c r="O256" s="26"/>
      <c r="P256" s="25" t="s">
        <v>144</v>
      </c>
      <c r="Q256" s="25"/>
      <c r="R256" s="95"/>
      <c r="S256" s="95"/>
      <c r="T256" s="109" t="s">
        <v>143</v>
      </c>
      <c r="U256" s="95"/>
      <c r="V256" s="95"/>
      <c r="W256" s="26"/>
      <c r="X256" s="25" t="s">
        <v>144</v>
      </c>
      <c r="Y256" s="25"/>
      <c r="Z256" s="95"/>
      <c r="AA256" s="88"/>
    </row>
    <row r="257" spans="2:27" ht="22.5" x14ac:dyDescent="0.15">
      <c r="B257" s="5"/>
      <c r="C257" s="21"/>
      <c r="D257" s="21"/>
      <c r="E257" s="21"/>
      <c r="K257" s="6"/>
      <c r="L257" s="102" t="s">
        <v>4</v>
      </c>
      <c r="M257" s="81" t="s">
        <v>7</v>
      </c>
      <c r="N257" s="92" t="s">
        <v>108</v>
      </c>
      <c r="O257" s="96" t="s">
        <v>8</v>
      </c>
      <c r="P257" s="96" t="s">
        <v>4</v>
      </c>
      <c r="Q257" s="81" t="s">
        <v>7</v>
      </c>
      <c r="R257" s="92" t="s">
        <v>108</v>
      </c>
      <c r="S257" s="96" t="s">
        <v>8</v>
      </c>
      <c r="T257" s="102" t="s">
        <v>4</v>
      </c>
      <c r="U257" s="81" t="s">
        <v>7</v>
      </c>
      <c r="V257" s="92" t="s">
        <v>108</v>
      </c>
      <c r="W257" s="96" t="s">
        <v>8</v>
      </c>
      <c r="X257" s="96" t="s">
        <v>4</v>
      </c>
      <c r="Y257" s="81" t="s">
        <v>7</v>
      </c>
      <c r="Z257" s="92" t="s">
        <v>108</v>
      </c>
      <c r="AA257" s="81" t="s">
        <v>8</v>
      </c>
    </row>
    <row r="258" spans="2:27" ht="12" customHeight="1" x14ac:dyDescent="0.15">
      <c r="B258" s="7"/>
      <c r="C258" s="23"/>
      <c r="D258" s="23"/>
      <c r="E258" s="23"/>
      <c r="F258" s="23"/>
      <c r="G258" s="23"/>
      <c r="H258" s="23"/>
      <c r="I258" s="23"/>
      <c r="J258" s="23"/>
      <c r="K258" s="8"/>
      <c r="L258" s="9"/>
      <c r="M258" s="9"/>
      <c r="N258" s="9"/>
      <c r="O258" s="97"/>
      <c r="P258" s="97"/>
      <c r="Q258" s="97"/>
      <c r="R258" s="97"/>
      <c r="S258" s="97"/>
      <c r="T258" s="16">
        <f>U$219-L$220</f>
        <v>15</v>
      </c>
      <c r="U258" s="16">
        <f>V$219-M$220</f>
        <v>7</v>
      </c>
      <c r="V258" s="16">
        <f>W$219-N$220</f>
        <v>7</v>
      </c>
      <c r="W258" s="16">
        <f>X$219-O$220</f>
        <v>1</v>
      </c>
      <c r="X258" s="16">
        <f>Y$219-P$220</f>
        <v>4</v>
      </c>
      <c r="Y258" s="16">
        <f>Z$219-Q$220</f>
        <v>0</v>
      </c>
      <c r="Z258" s="16">
        <f>AA$219-R$220</f>
        <v>0</v>
      </c>
      <c r="AA258" s="16">
        <f>AB$219-S$220</f>
        <v>4</v>
      </c>
    </row>
    <row r="259" spans="2:27" ht="15" customHeight="1" x14ac:dyDescent="0.15">
      <c r="B259" s="34" t="s">
        <v>188</v>
      </c>
      <c r="C259" s="21"/>
      <c r="D259" s="21"/>
      <c r="E259" s="21"/>
      <c r="L259" s="10">
        <v>6</v>
      </c>
      <c r="M259" s="10">
        <v>3</v>
      </c>
      <c r="N259" s="10">
        <v>3</v>
      </c>
      <c r="O259" s="98">
        <v>0</v>
      </c>
      <c r="P259" s="98">
        <v>2</v>
      </c>
      <c r="Q259" s="98">
        <v>0</v>
      </c>
      <c r="R259" s="98">
        <v>0</v>
      </c>
      <c r="S259" s="98">
        <v>2</v>
      </c>
      <c r="T259" s="17">
        <f t="shared" ref="T259:AA263" si="92">L259/T$239*100</f>
        <v>40</v>
      </c>
      <c r="U259" s="17">
        <f t="shared" si="92"/>
        <v>42.857142857142854</v>
      </c>
      <c r="V259" s="17">
        <f t="shared" si="92"/>
        <v>42.857142857142854</v>
      </c>
      <c r="W259" s="17">
        <f t="shared" si="92"/>
        <v>0</v>
      </c>
      <c r="X259" s="17">
        <f t="shared" si="92"/>
        <v>50</v>
      </c>
      <c r="Y259" s="78" t="str">
        <f>IF(Y$258=0,"－",Q259/Y$258*100)</f>
        <v>－</v>
      </c>
      <c r="Z259" s="78" t="str">
        <f t="shared" ref="Z259:Z263" si="93">IF(Z$258=0,"－",R259/Z$258*100)</f>
        <v>－</v>
      </c>
      <c r="AA259" s="17">
        <f t="shared" si="92"/>
        <v>50</v>
      </c>
    </row>
    <row r="260" spans="2:27" ht="15" customHeight="1" x14ac:dyDescent="0.15">
      <c r="B260" s="34" t="s">
        <v>180</v>
      </c>
      <c r="C260" s="21"/>
      <c r="D260" s="21"/>
      <c r="E260" s="21"/>
      <c r="L260" s="11">
        <v>1</v>
      </c>
      <c r="M260" s="11">
        <v>1</v>
      </c>
      <c r="N260" s="11">
        <v>0</v>
      </c>
      <c r="O260" s="99">
        <v>0</v>
      </c>
      <c r="P260" s="99">
        <v>1</v>
      </c>
      <c r="Q260" s="99">
        <v>0</v>
      </c>
      <c r="R260" s="99">
        <v>0</v>
      </c>
      <c r="S260" s="99">
        <v>1</v>
      </c>
      <c r="T260" s="18">
        <f t="shared" si="92"/>
        <v>6.666666666666667</v>
      </c>
      <c r="U260" s="18">
        <f t="shared" si="92"/>
        <v>14.285714285714285</v>
      </c>
      <c r="V260" s="18">
        <f t="shared" si="92"/>
        <v>0</v>
      </c>
      <c r="W260" s="18">
        <f t="shared" si="92"/>
        <v>0</v>
      </c>
      <c r="X260" s="18">
        <f t="shared" si="92"/>
        <v>25</v>
      </c>
      <c r="Y260" s="79" t="str">
        <f t="shared" ref="Y260:Y263" si="94">IF(Y$258=0,"－",Q260/Y$258*100)</f>
        <v>－</v>
      </c>
      <c r="Z260" s="79" t="str">
        <f t="shared" si="93"/>
        <v>－</v>
      </c>
      <c r="AA260" s="18">
        <f t="shared" si="92"/>
        <v>25</v>
      </c>
    </row>
    <row r="261" spans="2:27" ht="15" customHeight="1" x14ac:dyDescent="0.15">
      <c r="B261" s="34" t="s">
        <v>189</v>
      </c>
      <c r="C261" s="21"/>
      <c r="D261" s="21"/>
      <c r="E261" s="21"/>
      <c r="L261" s="11">
        <v>3</v>
      </c>
      <c r="M261" s="11">
        <v>1</v>
      </c>
      <c r="N261" s="11">
        <v>2</v>
      </c>
      <c r="O261" s="99">
        <v>0</v>
      </c>
      <c r="P261" s="99">
        <v>1</v>
      </c>
      <c r="Q261" s="99">
        <v>0</v>
      </c>
      <c r="R261" s="99">
        <v>0</v>
      </c>
      <c r="S261" s="99">
        <v>1</v>
      </c>
      <c r="T261" s="18">
        <f t="shared" si="92"/>
        <v>20</v>
      </c>
      <c r="U261" s="18">
        <f t="shared" si="92"/>
        <v>14.285714285714285</v>
      </c>
      <c r="V261" s="18">
        <f t="shared" si="92"/>
        <v>28.571428571428569</v>
      </c>
      <c r="W261" s="18">
        <f t="shared" si="92"/>
        <v>0</v>
      </c>
      <c r="X261" s="18">
        <f t="shared" si="92"/>
        <v>25</v>
      </c>
      <c r="Y261" s="79" t="str">
        <f t="shared" si="94"/>
        <v>－</v>
      </c>
      <c r="Z261" s="79" t="str">
        <f t="shared" si="93"/>
        <v>－</v>
      </c>
      <c r="AA261" s="18">
        <f t="shared" si="92"/>
        <v>25</v>
      </c>
    </row>
    <row r="262" spans="2:27" ht="15" customHeight="1" x14ac:dyDescent="0.15">
      <c r="B262" s="34" t="s">
        <v>187</v>
      </c>
      <c r="C262" s="21"/>
      <c r="D262" s="21"/>
      <c r="E262" s="21"/>
      <c r="L262" s="11">
        <v>1</v>
      </c>
      <c r="M262" s="11">
        <v>0</v>
      </c>
      <c r="N262" s="11">
        <v>1</v>
      </c>
      <c r="O262" s="99">
        <v>0</v>
      </c>
      <c r="P262" s="99">
        <v>0</v>
      </c>
      <c r="Q262" s="99">
        <v>0</v>
      </c>
      <c r="R262" s="99">
        <v>0</v>
      </c>
      <c r="S262" s="99">
        <v>0</v>
      </c>
      <c r="T262" s="18">
        <f t="shared" si="92"/>
        <v>6.666666666666667</v>
      </c>
      <c r="U262" s="18">
        <f t="shared" si="92"/>
        <v>0</v>
      </c>
      <c r="V262" s="18">
        <f t="shared" si="92"/>
        <v>14.285714285714285</v>
      </c>
      <c r="W262" s="18">
        <f t="shared" si="92"/>
        <v>0</v>
      </c>
      <c r="X262" s="18">
        <f t="shared" si="92"/>
        <v>0</v>
      </c>
      <c r="Y262" s="79" t="str">
        <f t="shared" si="94"/>
        <v>－</v>
      </c>
      <c r="Z262" s="79" t="str">
        <f t="shared" si="93"/>
        <v>－</v>
      </c>
      <c r="AA262" s="18">
        <f t="shared" si="92"/>
        <v>0</v>
      </c>
    </row>
    <row r="263" spans="2:27" ht="15" customHeight="1" x14ac:dyDescent="0.15">
      <c r="B263" s="47" t="s">
        <v>0</v>
      </c>
      <c r="C263" s="23"/>
      <c r="D263" s="23"/>
      <c r="E263" s="23"/>
      <c r="F263" s="23"/>
      <c r="G263" s="23"/>
      <c r="H263" s="23"/>
      <c r="I263" s="23"/>
      <c r="J263" s="23"/>
      <c r="K263" s="23"/>
      <c r="L263" s="12">
        <v>4</v>
      </c>
      <c r="M263" s="12">
        <v>2</v>
      </c>
      <c r="N263" s="12">
        <v>1</v>
      </c>
      <c r="O263" s="100">
        <v>1</v>
      </c>
      <c r="P263" s="100">
        <v>0</v>
      </c>
      <c r="Q263" s="100">
        <v>0</v>
      </c>
      <c r="R263" s="100">
        <v>0</v>
      </c>
      <c r="S263" s="100">
        <v>0</v>
      </c>
      <c r="T263" s="19">
        <f t="shared" si="92"/>
        <v>26.666666666666668</v>
      </c>
      <c r="U263" s="19">
        <f t="shared" si="92"/>
        <v>28.571428571428569</v>
      </c>
      <c r="V263" s="19">
        <f t="shared" si="92"/>
        <v>14.285714285714285</v>
      </c>
      <c r="W263" s="19">
        <f t="shared" si="92"/>
        <v>100</v>
      </c>
      <c r="X263" s="19">
        <f t="shared" si="92"/>
        <v>0</v>
      </c>
      <c r="Y263" s="80" t="str">
        <f t="shared" si="94"/>
        <v>－</v>
      </c>
      <c r="Z263" s="80" t="str">
        <f t="shared" si="93"/>
        <v>－</v>
      </c>
      <c r="AA263" s="19">
        <f t="shared" si="92"/>
        <v>0</v>
      </c>
    </row>
    <row r="264" spans="2:27" ht="15" customHeight="1" x14ac:dyDescent="0.15">
      <c r="B264" s="48" t="s">
        <v>1</v>
      </c>
      <c r="C264" s="25"/>
      <c r="D264" s="25"/>
      <c r="E264" s="25"/>
      <c r="F264" s="25"/>
      <c r="G264" s="25"/>
      <c r="H264" s="25"/>
      <c r="I264" s="25"/>
      <c r="J264" s="25"/>
      <c r="K264" s="26"/>
      <c r="L264" s="13">
        <f>SUM(L259:L263)</f>
        <v>15</v>
      </c>
      <c r="M264" s="13">
        <f>SUM(M259:M263)</f>
        <v>7</v>
      </c>
      <c r="N264" s="13">
        <f>SUM(N259:N263)</f>
        <v>7</v>
      </c>
      <c r="O264" s="101">
        <f t="shared" ref="O264:S264" si="95">SUM(O259:O263)</f>
        <v>1</v>
      </c>
      <c r="P264" s="101">
        <f t="shared" si="95"/>
        <v>4</v>
      </c>
      <c r="Q264" s="101">
        <f t="shared" si="95"/>
        <v>0</v>
      </c>
      <c r="R264" s="101">
        <f t="shared" si="95"/>
        <v>0</v>
      </c>
      <c r="S264" s="101">
        <f t="shared" si="95"/>
        <v>4</v>
      </c>
      <c r="T264" s="20">
        <f>IF(SUM(T259:T263)&gt;100,"－",SUM(T259:T263))</f>
        <v>100</v>
      </c>
      <c r="U264" s="20">
        <f>IF(SUM(U259:U263)&gt;100,"－",SUM(U259:U263))</f>
        <v>99.999999999999986</v>
      </c>
      <c r="V264" s="20">
        <f t="shared" ref="V264:AA264" si="96">IF(SUM(V259:V263)&gt;100,"－",SUM(V259:V263))</f>
        <v>99.999999999999972</v>
      </c>
      <c r="W264" s="20">
        <f t="shared" si="96"/>
        <v>100</v>
      </c>
      <c r="X264" s="20">
        <f t="shared" ref="X264" si="97">IF(SUM(X259:X263)&gt;100,"－",SUM(X259:X263))</f>
        <v>100</v>
      </c>
      <c r="Y264" s="20" t="s">
        <v>102</v>
      </c>
      <c r="Z264" s="20" t="s">
        <v>102</v>
      </c>
      <c r="AA264" s="20">
        <f t="shared" si="96"/>
        <v>100</v>
      </c>
    </row>
    <row r="265" spans="2:27" ht="15" customHeight="1" x14ac:dyDescent="0.15">
      <c r="B265" s="48" t="s">
        <v>191</v>
      </c>
      <c r="C265" s="25"/>
      <c r="D265" s="25"/>
      <c r="E265" s="25"/>
      <c r="F265" s="25"/>
      <c r="G265" s="25"/>
      <c r="H265" s="25"/>
      <c r="I265" s="25"/>
      <c r="J265" s="25"/>
      <c r="K265" s="26"/>
      <c r="L265" s="155">
        <f>M265+N265+O265</f>
        <v>33</v>
      </c>
      <c r="M265" s="155">
        <v>6</v>
      </c>
      <c r="N265" s="155">
        <v>27</v>
      </c>
      <c r="O265" s="155">
        <v>0</v>
      </c>
      <c r="P265" s="155">
        <f>Q265+R265+S265</f>
        <v>0</v>
      </c>
      <c r="Q265" s="155">
        <v>0</v>
      </c>
      <c r="R265" s="155">
        <v>0</v>
      </c>
      <c r="S265" s="155">
        <v>0</v>
      </c>
    </row>
    <row r="266" spans="2:27" ht="15" customHeight="1" x14ac:dyDescent="0.15">
      <c r="B266" s="48" t="s">
        <v>170</v>
      </c>
      <c r="C266" s="25"/>
      <c r="D266" s="25"/>
      <c r="E266" s="25"/>
      <c r="F266" s="25"/>
      <c r="G266" s="25"/>
      <c r="H266" s="25"/>
      <c r="I266" s="25"/>
      <c r="J266" s="25"/>
      <c r="K266" s="26"/>
      <c r="L266" s="59">
        <v>3</v>
      </c>
      <c r="M266" s="59">
        <v>1.2</v>
      </c>
      <c r="N266" s="59">
        <v>4.5</v>
      </c>
      <c r="O266" s="89" t="s">
        <v>102</v>
      </c>
      <c r="P266" s="59">
        <v>2.5</v>
      </c>
      <c r="Q266" s="89" t="s">
        <v>102</v>
      </c>
      <c r="R266" s="89" t="s">
        <v>102</v>
      </c>
      <c r="S266" s="89">
        <v>2.5</v>
      </c>
    </row>
    <row r="267" spans="2:27" ht="15" customHeight="1" x14ac:dyDescent="0.15">
      <c r="B267" s="48" t="s">
        <v>171</v>
      </c>
      <c r="C267" s="25"/>
      <c r="D267" s="25"/>
      <c r="E267" s="25"/>
      <c r="F267" s="25"/>
      <c r="G267" s="25"/>
      <c r="H267" s="25"/>
      <c r="I267" s="25"/>
      <c r="J267" s="25"/>
      <c r="K267" s="26"/>
      <c r="L267" s="59">
        <v>6.6</v>
      </c>
      <c r="M267" s="59">
        <v>3</v>
      </c>
      <c r="N267" s="59">
        <v>9</v>
      </c>
      <c r="O267" s="89" t="s">
        <v>102</v>
      </c>
      <c r="P267" s="59">
        <v>5</v>
      </c>
      <c r="Q267" s="89" t="s">
        <v>102</v>
      </c>
      <c r="R267" s="89" t="s">
        <v>102</v>
      </c>
      <c r="S267" s="89">
        <v>5</v>
      </c>
    </row>
    <row r="268" spans="2:27" ht="15" customHeight="1" x14ac:dyDescent="0.15">
      <c r="B268" s="48" t="s">
        <v>172</v>
      </c>
      <c r="C268" s="25"/>
      <c r="D268" s="25"/>
      <c r="E268" s="25"/>
      <c r="F268" s="25"/>
      <c r="G268" s="25"/>
      <c r="H268" s="25"/>
      <c r="I268" s="25"/>
      <c r="J268" s="25"/>
      <c r="K268" s="26"/>
      <c r="L268" s="59">
        <v>0</v>
      </c>
      <c r="M268" s="59">
        <v>0</v>
      </c>
      <c r="N268" s="59">
        <v>2</v>
      </c>
      <c r="O268" s="89" t="s">
        <v>102</v>
      </c>
      <c r="P268" s="59">
        <v>0.5</v>
      </c>
      <c r="Q268" s="89" t="s">
        <v>102</v>
      </c>
      <c r="R268" s="89" t="s">
        <v>102</v>
      </c>
      <c r="S268" s="89">
        <v>0.5</v>
      </c>
    </row>
    <row r="269" spans="2:27" ht="15" customHeight="1" x14ac:dyDescent="0.15">
      <c r="B269" s="48" t="s">
        <v>173</v>
      </c>
      <c r="C269" s="25"/>
      <c r="D269" s="25"/>
      <c r="E269" s="25"/>
      <c r="F269" s="25"/>
      <c r="G269" s="25"/>
      <c r="H269" s="25"/>
      <c r="I269" s="25"/>
      <c r="J269" s="25"/>
      <c r="K269" s="26"/>
      <c r="L269" s="59">
        <v>5</v>
      </c>
      <c r="M269" s="59">
        <v>3</v>
      </c>
      <c r="N269" s="59">
        <v>5</v>
      </c>
      <c r="O269" s="89" t="s">
        <v>102</v>
      </c>
      <c r="P269" s="59">
        <v>5</v>
      </c>
      <c r="Q269" s="89" t="s">
        <v>102</v>
      </c>
      <c r="R269" s="89" t="s">
        <v>102</v>
      </c>
      <c r="S269" s="89">
        <v>5</v>
      </c>
    </row>
    <row r="270" spans="2:27" ht="15" customHeight="1" x14ac:dyDescent="0.15">
      <c r="B270" s="48" t="s">
        <v>174</v>
      </c>
      <c r="C270" s="25"/>
      <c r="D270" s="25"/>
      <c r="E270" s="25"/>
      <c r="F270" s="25"/>
      <c r="G270" s="25"/>
      <c r="H270" s="25"/>
      <c r="I270" s="25"/>
      <c r="J270" s="25"/>
      <c r="K270" s="26"/>
      <c r="L270" s="13">
        <v>18</v>
      </c>
      <c r="M270" s="13">
        <v>5</v>
      </c>
      <c r="N270" s="13">
        <v>18</v>
      </c>
      <c r="O270" s="90" t="s">
        <v>102</v>
      </c>
      <c r="P270" s="13">
        <v>9</v>
      </c>
      <c r="Q270" s="90" t="s">
        <v>102</v>
      </c>
      <c r="R270" s="90" t="s">
        <v>102</v>
      </c>
      <c r="S270" s="89">
        <v>9</v>
      </c>
    </row>
    <row r="271" spans="2:27" ht="15" customHeight="1" x14ac:dyDescent="0.15">
      <c r="B271" s="48" t="s">
        <v>175</v>
      </c>
      <c r="C271" s="25"/>
      <c r="D271" s="25"/>
      <c r="E271" s="25"/>
      <c r="F271" s="25"/>
      <c r="G271" s="25"/>
      <c r="H271" s="25"/>
      <c r="I271" s="25"/>
      <c r="J271" s="25"/>
      <c r="K271" s="26"/>
      <c r="L271" s="13">
        <v>1</v>
      </c>
      <c r="M271" s="13">
        <v>1</v>
      </c>
      <c r="N271" s="13">
        <v>4</v>
      </c>
      <c r="O271" s="90" t="s">
        <v>102</v>
      </c>
      <c r="P271" s="13">
        <v>1</v>
      </c>
      <c r="Q271" s="90" t="s">
        <v>102</v>
      </c>
      <c r="R271" s="90" t="s">
        <v>102</v>
      </c>
      <c r="S271" s="13">
        <v>1</v>
      </c>
    </row>
    <row r="272" spans="2:27" ht="15" customHeight="1" x14ac:dyDescent="0.15">
      <c r="B272" s="49"/>
      <c r="M272" s="1"/>
      <c r="T272" s="15"/>
      <c r="U272" s="15"/>
      <c r="V272" s="15"/>
      <c r="W272" s="15"/>
      <c r="X272" s="15"/>
      <c r="Y272" s="15"/>
      <c r="Z272" s="15"/>
      <c r="AA272" s="15"/>
    </row>
    <row r="273" spans="1:27" ht="15" customHeight="1" x14ac:dyDescent="0.15">
      <c r="A273" s="1" t="s">
        <v>155</v>
      </c>
      <c r="M273" s="1"/>
      <c r="T273" s="15"/>
      <c r="U273" s="15"/>
      <c r="V273" s="15"/>
      <c r="W273" s="15"/>
      <c r="X273" s="15"/>
      <c r="Y273" s="15"/>
      <c r="Z273" s="15"/>
      <c r="AA273" s="15"/>
    </row>
    <row r="274" spans="1:27" ht="12" customHeight="1" x14ac:dyDescent="0.15">
      <c r="B274" s="3"/>
      <c r="C274" s="22"/>
      <c r="D274" s="22"/>
      <c r="E274" s="22"/>
      <c r="F274" s="22"/>
      <c r="G274" s="22"/>
      <c r="H274" s="22"/>
      <c r="I274" s="22"/>
      <c r="J274" s="22"/>
      <c r="K274" s="4"/>
      <c r="L274" s="57" t="s">
        <v>2</v>
      </c>
      <c r="M274" s="25"/>
      <c r="N274" s="25"/>
      <c r="O274" s="25"/>
      <c r="P274" s="25"/>
      <c r="Q274" s="25"/>
      <c r="R274" s="25"/>
      <c r="S274" s="95"/>
      <c r="T274" s="152" t="s">
        <v>3</v>
      </c>
      <c r="U274" s="25"/>
      <c r="V274" s="25"/>
      <c r="W274" s="25"/>
      <c r="X274" s="25"/>
      <c r="Y274" s="25"/>
      <c r="Z274" s="25"/>
      <c r="AA274" s="26"/>
    </row>
    <row r="275" spans="1:27" ht="12" customHeight="1" x14ac:dyDescent="0.15">
      <c r="B275" s="5"/>
      <c r="C275" s="21"/>
      <c r="D275" s="21"/>
      <c r="E275" s="21"/>
      <c r="K275" s="6"/>
      <c r="L275" s="109" t="s">
        <v>143</v>
      </c>
      <c r="M275" s="95"/>
      <c r="N275" s="95"/>
      <c r="O275" s="26"/>
      <c r="P275" s="25" t="s">
        <v>144</v>
      </c>
      <c r="Q275" s="25"/>
      <c r="R275" s="95"/>
      <c r="S275" s="95"/>
      <c r="T275" s="109" t="s">
        <v>143</v>
      </c>
      <c r="U275" s="95"/>
      <c r="V275" s="95"/>
      <c r="W275" s="26"/>
      <c r="X275" s="25" t="s">
        <v>144</v>
      </c>
      <c r="Y275" s="25"/>
      <c r="Z275" s="95"/>
      <c r="AA275" s="88"/>
    </row>
    <row r="276" spans="1:27" ht="22.5" x14ac:dyDescent="0.15">
      <c r="B276" s="5"/>
      <c r="C276" s="21"/>
      <c r="D276" s="21"/>
      <c r="E276" s="21"/>
      <c r="K276" s="6"/>
      <c r="L276" s="102" t="s">
        <v>4</v>
      </c>
      <c r="M276" s="81" t="s">
        <v>7</v>
      </c>
      <c r="N276" s="92" t="s">
        <v>108</v>
      </c>
      <c r="O276" s="96" t="s">
        <v>8</v>
      </c>
      <c r="P276" s="96" t="s">
        <v>4</v>
      </c>
      <c r="Q276" s="81" t="s">
        <v>7</v>
      </c>
      <c r="R276" s="92" t="s">
        <v>108</v>
      </c>
      <c r="S276" s="96" t="s">
        <v>8</v>
      </c>
      <c r="T276" s="102" t="s">
        <v>4</v>
      </c>
      <c r="U276" s="81" t="s">
        <v>7</v>
      </c>
      <c r="V276" s="92" t="s">
        <v>108</v>
      </c>
      <c r="W276" s="96" t="s">
        <v>8</v>
      </c>
      <c r="X276" s="96" t="s">
        <v>4</v>
      </c>
      <c r="Y276" s="81" t="s">
        <v>7</v>
      </c>
      <c r="Z276" s="92" t="s">
        <v>108</v>
      </c>
      <c r="AA276" s="81" t="s">
        <v>8</v>
      </c>
    </row>
    <row r="277" spans="1:27" ht="12" customHeight="1" x14ac:dyDescent="0.15">
      <c r="B277" s="7"/>
      <c r="C277" s="23"/>
      <c r="D277" s="23"/>
      <c r="E277" s="23"/>
      <c r="F277" s="23"/>
      <c r="G277" s="23"/>
      <c r="H277" s="23"/>
      <c r="I277" s="23"/>
      <c r="J277" s="23"/>
      <c r="K277" s="8"/>
      <c r="L277" s="9"/>
      <c r="M277" s="9"/>
      <c r="N277" s="9"/>
      <c r="O277" s="97"/>
      <c r="P277" s="97"/>
      <c r="Q277" s="97"/>
      <c r="R277" s="97"/>
      <c r="S277" s="97"/>
      <c r="T277" s="16">
        <f>U$219-L$220</f>
        <v>15</v>
      </c>
      <c r="U277" s="16">
        <f>V$219-M$220</f>
        <v>7</v>
      </c>
      <c r="V277" s="16">
        <f>W$219-N$220</f>
        <v>7</v>
      </c>
      <c r="W277" s="16">
        <f>X$219-O$220</f>
        <v>1</v>
      </c>
      <c r="X277" s="16">
        <f>Y$219-P$220</f>
        <v>4</v>
      </c>
      <c r="Y277" s="16">
        <f>Z$219-Q$220</f>
        <v>0</v>
      </c>
      <c r="Z277" s="16">
        <f>AA$219-R$220</f>
        <v>0</v>
      </c>
      <c r="AA277" s="16">
        <f>AB$219-S$220</f>
        <v>4</v>
      </c>
    </row>
    <row r="278" spans="1:27" ht="15" customHeight="1" x14ac:dyDescent="0.15">
      <c r="B278" s="34" t="s">
        <v>188</v>
      </c>
      <c r="C278" s="21"/>
      <c r="D278" s="21"/>
      <c r="E278" s="21"/>
      <c r="L278" s="10">
        <v>10</v>
      </c>
      <c r="M278" s="10">
        <v>4</v>
      </c>
      <c r="N278" s="10">
        <v>6</v>
      </c>
      <c r="O278" s="98">
        <v>0</v>
      </c>
      <c r="P278" s="98">
        <v>2</v>
      </c>
      <c r="Q278" s="98">
        <v>0</v>
      </c>
      <c r="R278" s="98">
        <v>0</v>
      </c>
      <c r="S278" s="98">
        <v>2</v>
      </c>
      <c r="T278" s="17">
        <f t="shared" ref="T278:AA282" si="98">L278/T$239*100</f>
        <v>66.666666666666657</v>
      </c>
      <c r="U278" s="17">
        <f t="shared" si="98"/>
        <v>57.142857142857139</v>
      </c>
      <c r="V278" s="17">
        <f t="shared" si="98"/>
        <v>85.714285714285708</v>
      </c>
      <c r="W278" s="17">
        <f t="shared" si="98"/>
        <v>0</v>
      </c>
      <c r="X278" s="17">
        <f t="shared" si="98"/>
        <v>50</v>
      </c>
      <c r="Y278" s="78" t="str">
        <f>IF(Y$277=0,"－",Q278/Y$277*100)</f>
        <v>－</v>
      </c>
      <c r="Z278" s="78" t="str">
        <f t="shared" ref="Z278:Z282" si="99">IF(Z$277=0,"－",R278/Z$277*100)</f>
        <v>－</v>
      </c>
      <c r="AA278" s="17">
        <f t="shared" si="98"/>
        <v>50</v>
      </c>
    </row>
    <row r="279" spans="1:27" ht="15" customHeight="1" x14ac:dyDescent="0.15">
      <c r="B279" s="34" t="s">
        <v>180</v>
      </c>
      <c r="C279" s="21"/>
      <c r="D279" s="21"/>
      <c r="E279" s="21"/>
      <c r="L279" s="11">
        <v>0</v>
      </c>
      <c r="M279" s="11">
        <v>0</v>
      </c>
      <c r="N279" s="11">
        <v>0</v>
      </c>
      <c r="O279" s="99">
        <v>0</v>
      </c>
      <c r="P279" s="99">
        <v>1</v>
      </c>
      <c r="Q279" s="99">
        <v>0</v>
      </c>
      <c r="R279" s="99">
        <v>0</v>
      </c>
      <c r="S279" s="99">
        <v>1</v>
      </c>
      <c r="T279" s="18">
        <f t="shared" si="98"/>
        <v>0</v>
      </c>
      <c r="U279" s="18">
        <f t="shared" si="98"/>
        <v>0</v>
      </c>
      <c r="V279" s="18">
        <f t="shared" si="98"/>
        <v>0</v>
      </c>
      <c r="W279" s="18">
        <f t="shared" si="98"/>
        <v>0</v>
      </c>
      <c r="X279" s="18">
        <f t="shared" si="98"/>
        <v>25</v>
      </c>
      <c r="Y279" s="79" t="str">
        <f t="shared" ref="Y279:Y282" si="100">IF(Y$277=0,"－",Q279/Y$277*100)</f>
        <v>－</v>
      </c>
      <c r="Z279" s="79" t="str">
        <f t="shared" si="99"/>
        <v>－</v>
      </c>
      <c r="AA279" s="18">
        <f t="shared" si="98"/>
        <v>25</v>
      </c>
    </row>
    <row r="280" spans="1:27" ht="15" customHeight="1" x14ac:dyDescent="0.15">
      <c r="B280" s="34" t="s">
        <v>189</v>
      </c>
      <c r="C280" s="21"/>
      <c r="D280" s="21"/>
      <c r="E280" s="21"/>
      <c r="L280" s="11">
        <v>1</v>
      </c>
      <c r="M280" s="11">
        <v>1</v>
      </c>
      <c r="N280" s="11">
        <v>0</v>
      </c>
      <c r="O280" s="99">
        <v>0</v>
      </c>
      <c r="P280" s="99">
        <v>1</v>
      </c>
      <c r="Q280" s="99">
        <v>0</v>
      </c>
      <c r="R280" s="99">
        <v>0</v>
      </c>
      <c r="S280" s="99">
        <v>1</v>
      </c>
      <c r="T280" s="18">
        <f t="shared" si="98"/>
        <v>6.666666666666667</v>
      </c>
      <c r="U280" s="18">
        <f t="shared" si="98"/>
        <v>14.285714285714285</v>
      </c>
      <c r="V280" s="18">
        <f t="shared" si="98"/>
        <v>0</v>
      </c>
      <c r="W280" s="18">
        <f t="shared" si="98"/>
        <v>0</v>
      </c>
      <c r="X280" s="18">
        <f t="shared" si="98"/>
        <v>25</v>
      </c>
      <c r="Y280" s="79" t="str">
        <f t="shared" si="100"/>
        <v>－</v>
      </c>
      <c r="Z280" s="79" t="str">
        <f t="shared" si="99"/>
        <v>－</v>
      </c>
      <c r="AA280" s="18">
        <f t="shared" si="98"/>
        <v>25</v>
      </c>
    </row>
    <row r="281" spans="1:27" ht="15" customHeight="1" x14ac:dyDescent="0.15">
      <c r="B281" s="34" t="s">
        <v>187</v>
      </c>
      <c r="C281" s="21"/>
      <c r="D281" s="21"/>
      <c r="E281" s="21"/>
      <c r="L281" s="11">
        <v>0</v>
      </c>
      <c r="M281" s="11">
        <v>0</v>
      </c>
      <c r="N281" s="11">
        <v>0</v>
      </c>
      <c r="O281" s="99">
        <v>0</v>
      </c>
      <c r="P281" s="99">
        <v>0</v>
      </c>
      <c r="Q281" s="99">
        <v>0</v>
      </c>
      <c r="R281" s="99">
        <v>0</v>
      </c>
      <c r="S281" s="99">
        <v>0</v>
      </c>
      <c r="T281" s="18">
        <f t="shared" si="98"/>
        <v>0</v>
      </c>
      <c r="U281" s="18">
        <f t="shared" si="98"/>
        <v>0</v>
      </c>
      <c r="V281" s="18">
        <f t="shared" si="98"/>
        <v>0</v>
      </c>
      <c r="W281" s="18">
        <f t="shared" si="98"/>
        <v>0</v>
      </c>
      <c r="X281" s="18">
        <f t="shared" si="98"/>
        <v>0</v>
      </c>
      <c r="Y281" s="79" t="str">
        <f t="shared" si="100"/>
        <v>－</v>
      </c>
      <c r="Z281" s="79" t="str">
        <f t="shared" si="99"/>
        <v>－</v>
      </c>
      <c r="AA281" s="18">
        <f t="shared" si="98"/>
        <v>0</v>
      </c>
    </row>
    <row r="282" spans="1:27" ht="15" customHeight="1" x14ac:dyDescent="0.15">
      <c r="B282" s="47" t="s">
        <v>0</v>
      </c>
      <c r="C282" s="23"/>
      <c r="D282" s="23"/>
      <c r="E282" s="23"/>
      <c r="F282" s="23"/>
      <c r="G282" s="23"/>
      <c r="H282" s="23"/>
      <c r="I282" s="23"/>
      <c r="J282" s="23"/>
      <c r="K282" s="23"/>
      <c r="L282" s="12">
        <v>4</v>
      </c>
      <c r="M282" s="12">
        <v>2</v>
      </c>
      <c r="N282" s="12">
        <v>1</v>
      </c>
      <c r="O282" s="100">
        <v>1</v>
      </c>
      <c r="P282" s="100">
        <v>0</v>
      </c>
      <c r="Q282" s="100">
        <v>0</v>
      </c>
      <c r="R282" s="100">
        <v>0</v>
      </c>
      <c r="S282" s="100">
        <v>0</v>
      </c>
      <c r="T282" s="19">
        <f t="shared" si="98"/>
        <v>26.666666666666668</v>
      </c>
      <c r="U282" s="19">
        <f t="shared" si="98"/>
        <v>28.571428571428569</v>
      </c>
      <c r="V282" s="19">
        <f t="shared" si="98"/>
        <v>14.285714285714285</v>
      </c>
      <c r="W282" s="19">
        <f t="shared" si="98"/>
        <v>100</v>
      </c>
      <c r="X282" s="19">
        <f t="shared" si="98"/>
        <v>0</v>
      </c>
      <c r="Y282" s="80" t="str">
        <f t="shared" si="100"/>
        <v>－</v>
      </c>
      <c r="Z282" s="80" t="str">
        <f t="shared" si="99"/>
        <v>－</v>
      </c>
      <c r="AA282" s="19">
        <f t="shared" si="98"/>
        <v>0</v>
      </c>
    </row>
    <row r="283" spans="1:27" ht="15" customHeight="1" x14ac:dyDescent="0.15">
      <c r="B283" s="48" t="s">
        <v>1</v>
      </c>
      <c r="C283" s="25"/>
      <c r="D283" s="25"/>
      <c r="E283" s="25"/>
      <c r="F283" s="25"/>
      <c r="G283" s="25"/>
      <c r="H283" s="25"/>
      <c r="I283" s="25"/>
      <c r="J283" s="25"/>
      <c r="K283" s="26"/>
      <c r="L283" s="13">
        <f>SUM(L278:L282)</f>
        <v>15</v>
      </c>
      <c r="M283" s="13">
        <f>SUM(M278:M282)</f>
        <v>7</v>
      </c>
      <c r="N283" s="13">
        <f>SUM(N278:N282)</f>
        <v>7</v>
      </c>
      <c r="O283" s="101">
        <f t="shared" ref="O283:S283" si="101">SUM(O278:O282)</f>
        <v>1</v>
      </c>
      <c r="P283" s="101">
        <f t="shared" si="101"/>
        <v>4</v>
      </c>
      <c r="Q283" s="101">
        <f t="shared" si="101"/>
        <v>0</v>
      </c>
      <c r="R283" s="101">
        <f t="shared" si="101"/>
        <v>0</v>
      </c>
      <c r="S283" s="101">
        <f t="shared" si="101"/>
        <v>4</v>
      </c>
      <c r="T283" s="20">
        <f>IF(SUM(T278:T282)&gt;100,"－",SUM(T278:T282))</f>
        <v>100</v>
      </c>
      <c r="U283" s="20">
        <f>IF(SUM(U278:U282)&gt;100,"－",SUM(U278:U282))</f>
        <v>99.999999999999986</v>
      </c>
      <c r="V283" s="20">
        <f t="shared" ref="V283:AA283" si="102">IF(SUM(V278:V282)&gt;100,"－",SUM(V278:V282))</f>
        <v>100</v>
      </c>
      <c r="W283" s="20">
        <f t="shared" si="102"/>
        <v>100</v>
      </c>
      <c r="X283" s="20">
        <f t="shared" ref="X283" si="103">IF(SUM(X278:X282)&gt;100,"－",SUM(X278:X282))</f>
        <v>100</v>
      </c>
      <c r="Y283" s="20" t="s">
        <v>102</v>
      </c>
      <c r="Z283" s="20" t="s">
        <v>102</v>
      </c>
      <c r="AA283" s="20">
        <f t="shared" si="102"/>
        <v>100</v>
      </c>
    </row>
    <row r="284" spans="1:27" ht="15" customHeight="1" x14ac:dyDescent="0.15">
      <c r="B284" s="48" t="s">
        <v>191</v>
      </c>
      <c r="C284" s="25"/>
      <c r="D284" s="25"/>
      <c r="E284" s="25"/>
      <c r="F284" s="25"/>
      <c r="G284" s="25"/>
      <c r="H284" s="25"/>
      <c r="I284" s="25"/>
      <c r="J284" s="25"/>
      <c r="K284" s="26"/>
      <c r="L284" s="155">
        <f>M284+N284+O284</f>
        <v>4</v>
      </c>
      <c r="M284" s="155">
        <v>4</v>
      </c>
      <c r="N284" s="155">
        <v>0</v>
      </c>
      <c r="O284" s="155">
        <v>0</v>
      </c>
      <c r="P284" s="155">
        <f>Q284+R284+S284</f>
        <v>4</v>
      </c>
      <c r="Q284" s="155">
        <v>0</v>
      </c>
      <c r="R284" s="155">
        <v>0</v>
      </c>
      <c r="S284" s="155">
        <v>4</v>
      </c>
    </row>
    <row r="285" spans="1:27" ht="15" customHeight="1" x14ac:dyDescent="0.15">
      <c r="B285" s="48" t="s">
        <v>170</v>
      </c>
      <c r="C285" s="25"/>
      <c r="D285" s="25"/>
      <c r="E285" s="25"/>
      <c r="F285" s="25"/>
      <c r="G285" s="25"/>
      <c r="H285" s="25"/>
      <c r="I285" s="25"/>
      <c r="J285" s="25"/>
      <c r="K285" s="26"/>
      <c r="L285" s="59">
        <v>0.36363636363636365</v>
      </c>
      <c r="M285" s="59">
        <v>0.8</v>
      </c>
      <c r="N285" s="89">
        <v>0</v>
      </c>
      <c r="O285" s="89" t="s">
        <v>102</v>
      </c>
      <c r="P285" s="59">
        <v>1</v>
      </c>
      <c r="Q285" s="89" t="s">
        <v>102</v>
      </c>
      <c r="R285" s="89" t="s">
        <v>102</v>
      </c>
      <c r="S285" s="89">
        <v>1</v>
      </c>
    </row>
    <row r="286" spans="1:27" ht="15" customHeight="1" x14ac:dyDescent="0.15">
      <c r="B286" s="48" t="s">
        <v>171</v>
      </c>
      <c r="C286" s="25"/>
      <c r="D286" s="25"/>
      <c r="E286" s="25"/>
      <c r="F286" s="25"/>
      <c r="G286" s="25"/>
      <c r="H286" s="25"/>
      <c r="I286" s="25"/>
      <c r="J286" s="25"/>
      <c r="K286" s="26"/>
      <c r="L286" s="59">
        <v>4</v>
      </c>
      <c r="M286" s="59">
        <v>4</v>
      </c>
      <c r="N286" s="89" t="s">
        <v>102</v>
      </c>
      <c r="O286" s="89" t="s">
        <v>102</v>
      </c>
      <c r="P286" s="89">
        <v>2</v>
      </c>
      <c r="Q286" s="89" t="s">
        <v>102</v>
      </c>
      <c r="R286" s="89" t="s">
        <v>102</v>
      </c>
      <c r="S286" s="89">
        <v>2</v>
      </c>
    </row>
    <row r="287" spans="1:27" ht="15" customHeight="1" x14ac:dyDescent="0.15">
      <c r="B287" s="48" t="s">
        <v>172</v>
      </c>
      <c r="C287" s="25"/>
      <c r="D287" s="25"/>
      <c r="E287" s="25"/>
      <c r="F287" s="25"/>
      <c r="G287" s="25"/>
      <c r="H287" s="25"/>
      <c r="I287" s="25"/>
      <c r="J287" s="25"/>
      <c r="K287" s="26"/>
      <c r="L287" s="59">
        <v>0</v>
      </c>
      <c r="M287" s="59">
        <v>0</v>
      </c>
      <c r="N287" s="89">
        <v>0</v>
      </c>
      <c r="O287" s="89" t="s">
        <v>102</v>
      </c>
      <c r="P287" s="59">
        <v>0.5</v>
      </c>
      <c r="Q287" s="89" t="s">
        <v>102</v>
      </c>
      <c r="R287" s="89" t="s">
        <v>102</v>
      </c>
      <c r="S287" s="89">
        <v>0.5</v>
      </c>
    </row>
    <row r="288" spans="1:27" ht="15" customHeight="1" x14ac:dyDescent="0.15">
      <c r="B288" s="48" t="s">
        <v>173</v>
      </c>
      <c r="C288" s="25"/>
      <c r="D288" s="25"/>
      <c r="E288" s="25"/>
      <c r="F288" s="25"/>
      <c r="G288" s="25"/>
      <c r="H288" s="25"/>
      <c r="I288" s="25"/>
      <c r="J288" s="25"/>
      <c r="K288" s="26"/>
      <c r="L288" s="59">
        <v>4</v>
      </c>
      <c r="M288" s="59">
        <v>4</v>
      </c>
      <c r="N288" s="89" t="s">
        <v>102</v>
      </c>
      <c r="O288" s="89" t="s">
        <v>102</v>
      </c>
      <c r="P288" s="89">
        <v>2</v>
      </c>
      <c r="Q288" s="89" t="s">
        <v>102</v>
      </c>
      <c r="R288" s="89" t="s">
        <v>102</v>
      </c>
      <c r="S288" s="89">
        <v>2</v>
      </c>
    </row>
    <row r="289" spans="1:27" ht="15" customHeight="1" x14ac:dyDescent="0.15">
      <c r="B289" s="48" t="s">
        <v>174</v>
      </c>
      <c r="C289" s="25"/>
      <c r="D289" s="25"/>
      <c r="E289" s="25"/>
      <c r="F289" s="25"/>
      <c r="G289" s="25"/>
      <c r="H289" s="25"/>
      <c r="I289" s="25"/>
      <c r="J289" s="25"/>
      <c r="K289" s="26"/>
      <c r="L289" s="13">
        <v>4</v>
      </c>
      <c r="M289" s="13">
        <v>4</v>
      </c>
      <c r="N289" s="90">
        <v>0</v>
      </c>
      <c r="O289" s="90" t="s">
        <v>102</v>
      </c>
      <c r="P289" s="13">
        <v>3</v>
      </c>
      <c r="Q289" s="90" t="s">
        <v>102</v>
      </c>
      <c r="R289" s="90" t="s">
        <v>102</v>
      </c>
      <c r="S289" s="89">
        <v>3</v>
      </c>
    </row>
    <row r="290" spans="1:27" ht="15" customHeight="1" x14ac:dyDescent="0.15">
      <c r="B290" s="48" t="s">
        <v>175</v>
      </c>
      <c r="C290" s="25"/>
      <c r="D290" s="25"/>
      <c r="E290" s="25"/>
      <c r="F290" s="25"/>
      <c r="G290" s="25"/>
      <c r="H290" s="25"/>
      <c r="I290" s="25"/>
      <c r="J290" s="25"/>
      <c r="K290" s="26"/>
      <c r="L290" s="13">
        <v>4</v>
      </c>
      <c r="M290" s="13">
        <v>4</v>
      </c>
      <c r="N290" s="90" t="s">
        <v>102</v>
      </c>
      <c r="O290" s="90" t="s">
        <v>102</v>
      </c>
      <c r="P290" s="89">
        <v>1</v>
      </c>
      <c r="Q290" s="90" t="s">
        <v>102</v>
      </c>
      <c r="R290" s="90" t="s">
        <v>102</v>
      </c>
      <c r="S290" s="89">
        <v>1</v>
      </c>
    </row>
    <row r="291" spans="1:27" ht="15" customHeight="1" x14ac:dyDescent="0.15">
      <c r="B291" s="49"/>
      <c r="M291" s="1"/>
      <c r="T291" s="15"/>
      <c r="U291" s="15"/>
      <c r="V291" s="15"/>
      <c r="W291" s="15"/>
      <c r="X291" s="15"/>
      <c r="Y291" s="15"/>
      <c r="Z291" s="15"/>
    </row>
    <row r="292" spans="1:27" ht="15" customHeight="1" x14ac:dyDescent="0.15">
      <c r="A292" s="1" t="s">
        <v>110</v>
      </c>
      <c r="M292" s="1"/>
      <c r="T292" s="15"/>
      <c r="U292" s="15"/>
      <c r="V292" s="15"/>
      <c r="W292" s="15"/>
      <c r="X292" s="15"/>
      <c r="Y292" s="15"/>
      <c r="Z292" s="15"/>
    </row>
    <row r="293" spans="1:27" ht="12" customHeight="1" x14ac:dyDescent="0.15">
      <c r="B293" s="3"/>
      <c r="C293" s="22"/>
      <c r="D293" s="22"/>
      <c r="E293" s="22"/>
      <c r="F293" s="22"/>
      <c r="G293" s="22"/>
      <c r="H293" s="22"/>
      <c r="I293" s="22"/>
      <c r="J293" s="22"/>
      <c r="K293" s="4"/>
      <c r="L293" s="57" t="s">
        <v>2</v>
      </c>
      <c r="M293" s="25"/>
      <c r="N293" s="25"/>
      <c r="O293" s="25"/>
      <c r="P293" s="25"/>
      <c r="Q293" s="25"/>
      <c r="R293" s="25"/>
      <c r="S293" s="95"/>
      <c r="T293" s="152" t="s">
        <v>3</v>
      </c>
      <c r="U293" s="25"/>
      <c r="V293" s="25"/>
      <c r="W293" s="25"/>
      <c r="X293" s="25"/>
      <c r="Y293" s="25"/>
      <c r="Z293" s="25"/>
      <c r="AA293" s="26"/>
    </row>
    <row r="294" spans="1:27" ht="12" customHeight="1" x14ac:dyDescent="0.15">
      <c r="B294" s="5"/>
      <c r="C294" s="21"/>
      <c r="D294" s="21"/>
      <c r="E294" s="21"/>
      <c r="K294" s="6"/>
      <c r="L294" s="109" t="s">
        <v>143</v>
      </c>
      <c r="M294" s="95"/>
      <c r="N294" s="95"/>
      <c r="O294" s="26"/>
      <c r="P294" s="25" t="s">
        <v>144</v>
      </c>
      <c r="Q294" s="25"/>
      <c r="R294" s="95"/>
      <c r="S294" s="95"/>
      <c r="T294" s="109" t="s">
        <v>143</v>
      </c>
      <c r="U294" s="95"/>
      <c r="V294" s="95"/>
      <c r="W294" s="26"/>
      <c r="X294" s="25" t="s">
        <v>144</v>
      </c>
      <c r="Y294" s="25"/>
      <c r="Z294" s="95"/>
      <c r="AA294" s="88"/>
    </row>
    <row r="295" spans="1:27" ht="22.5" x14ac:dyDescent="0.15">
      <c r="B295" s="5"/>
      <c r="C295" s="21"/>
      <c r="D295" s="21"/>
      <c r="E295" s="21"/>
      <c r="K295" s="6"/>
      <c r="L295" s="102" t="s">
        <v>4</v>
      </c>
      <c r="M295" s="81" t="s">
        <v>7</v>
      </c>
      <c r="N295" s="92" t="s">
        <v>108</v>
      </c>
      <c r="O295" s="96" t="s">
        <v>8</v>
      </c>
      <c r="P295" s="96" t="s">
        <v>4</v>
      </c>
      <c r="Q295" s="81" t="s">
        <v>7</v>
      </c>
      <c r="R295" s="92" t="s">
        <v>108</v>
      </c>
      <c r="S295" s="96" t="s">
        <v>8</v>
      </c>
      <c r="T295" s="102" t="s">
        <v>4</v>
      </c>
      <c r="U295" s="81" t="s">
        <v>7</v>
      </c>
      <c r="V295" s="92" t="s">
        <v>108</v>
      </c>
      <c r="W295" s="96" t="s">
        <v>8</v>
      </c>
      <c r="X295" s="96" t="s">
        <v>4</v>
      </c>
      <c r="Y295" s="81" t="s">
        <v>7</v>
      </c>
      <c r="Z295" s="92" t="s">
        <v>108</v>
      </c>
      <c r="AA295" s="81" t="s">
        <v>8</v>
      </c>
    </row>
    <row r="296" spans="1:27" ht="12" customHeight="1" x14ac:dyDescent="0.15">
      <c r="B296" s="7"/>
      <c r="C296" s="23"/>
      <c r="D296" s="23"/>
      <c r="E296" s="23"/>
      <c r="F296" s="23"/>
      <c r="G296" s="23"/>
      <c r="H296" s="23"/>
      <c r="I296" s="23"/>
      <c r="J296" s="23"/>
      <c r="K296" s="8"/>
      <c r="L296" s="9"/>
      <c r="M296" s="9"/>
      <c r="N296" s="9"/>
      <c r="O296" s="97"/>
      <c r="P296" s="97"/>
      <c r="Q296" s="97"/>
      <c r="R296" s="97"/>
      <c r="S296" s="97"/>
      <c r="T296" s="16">
        <f>U$219-L$220</f>
        <v>15</v>
      </c>
      <c r="U296" s="16">
        <f>V$219-M$220</f>
        <v>7</v>
      </c>
      <c r="V296" s="16">
        <f>W$219-N$220</f>
        <v>7</v>
      </c>
      <c r="W296" s="16">
        <f>X$219-O$220</f>
        <v>1</v>
      </c>
      <c r="X296" s="16">
        <f>Y$219-P$220</f>
        <v>4</v>
      </c>
      <c r="Y296" s="16">
        <f>Z$219-Q$220</f>
        <v>0</v>
      </c>
      <c r="Z296" s="16">
        <f>AA$219-R$220</f>
        <v>0</v>
      </c>
      <c r="AA296" s="16">
        <f>AB$219-S$220</f>
        <v>4</v>
      </c>
    </row>
    <row r="297" spans="1:27" ht="15" customHeight="1" x14ac:dyDescent="0.15">
      <c r="B297" s="34" t="s">
        <v>188</v>
      </c>
      <c r="C297" s="21"/>
      <c r="D297" s="21"/>
      <c r="E297" s="21"/>
      <c r="L297" s="10">
        <v>5</v>
      </c>
      <c r="M297" s="10">
        <v>1</v>
      </c>
      <c r="N297" s="10">
        <v>4</v>
      </c>
      <c r="O297" s="98">
        <v>0</v>
      </c>
      <c r="P297" s="98">
        <v>4</v>
      </c>
      <c r="Q297" s="98">
        <v>0</v>
      </c>
      <c r="R297" s="98">
        <v>0</v>
      </c>
      <c r="S297" s="98">
        <v>4</v>
      </c>
      <c r="T297" s="17">
        <f t="shared" ref="T297:AA301" si="104">L297/T$239*100</f>
        <v>33.333333333333329</v>
      </c>
      <c r="U297" s="17">
        <f t="shared" si="104"/>
        <v>14.285714285714285</v>
      </c>
      <c r="V297" s="17">
        <f t="shared" si="104"/>
        <v>57.142857142857139</v>
      </c>
      <c r="W297" s="17">
        <f t="shared" si="104"/>
        <v>0</v>
      </c>
      <c r="X297" s="17">
        <f t="shared" si="104"/>
        <v>100</v>
      </c>
      <c r="Y297" s="78" t="str">
        <f>IF(Y$296=0,"－",Q297/Y$296*100)</f>
        <v>－</v>
      </c>
      <c r="Z297" s="78" t="str">
        <f t="shared" ref="Z297:Z301" si="105">IF(Z$296=0,"－",R297/Z$296*100)</f>
        <v>－</v>
      </c>
      <c r="AA297" s="17">
        <f t="shared" si="104"/>
        <v>100</v>
      </c>
    </row>
    <row r="298" spans="1:27" ht="15" customHeight="1" x14ac:dyDescent="0.15">
      <c r="B298" s="34" t="s">
        <v>180</v>
      </c>
      <c r="C298" s="21"/>
      <c r="D298" s="21"/>
      <c r="E298" s="21"/>
      <c r="L298" s="11">
        <v>3</v>
      </c>
      <c r="M298" s="11">
        <v>2</v>
      </c>
      <c r="N298" s="11">
        <v>1</v>
      </c>
      <c r="O298" s="99">
        <v>0</v>
      </c>
      <c r="P298" s="99">
        <v>0</v>
      </c>
      <c r="Q298" s="99">
        <v>0</v>
      </c>
      <c r="R298" s="99">
        <v>0</v>
      </c>
      <c r="S298" s="99">
        <v>0</v>
      </c>
      <c r="T298" s="18">
        <f t="shared" si="104"/>
        <v>20</v>
      </c>
      <c r="U298" s="18">
        <f t="shared" si="104"/>
        <v>28.571428571428569</v>
      </c>
      <c r="V298" s="18">
        <f t="shared" si="104"/>
        <v>14.285714285714285</v>
      </c>
      <c r="W298" s="18">
        <f t="shared" si="104"/>
        <v>0</v>
      </c>
      <c r="X298" s="18">
        <f t="shared" si="104"/>
        <v>0</v>
      </c>
      <c r="Y298" s="79" t="str">
        <f t="shared" ref="Y298:Y301" si="106">IF(Y$296=0,"－",Q298/Y$296*100)</f>
        <v>－</v>
      </c>
      <c r="Z298" s="79" t="str">
        <f t="shared" si="105"/>
        <v>－</v>
      </c>
      <c r="AA298" s="18">
        <f t="shared" si="104"/>
        <v>0</v>
      </c>
    </row>
    <row r="299" spans="1:27" ht="15" customHeight="1" x14ac:dyDescent="0.15">
      <c r="B299" s="34" t="s">
        <v>189</v>
      </c>
      <c r="C299" s="21"/>
      <c r="D299" s="21"/>
      <c r="E299" s="21"/>
      <c r="L299" s="11">
        <v>1</v>
      </c>
      <c r="M299" s="11">
        <v>1</v>
      </c>
      <c r="N299" s="11">
        <v>0</v>
      </c>
      <c r="O299" s="99">
        <v>0</v>
      </c>
      <c r="P299" s="99">
        <v>0</v>
      </c>
      <c r="Q299" s="99">
        <v>0</v>
      </c>
      <c r="R299" s="99">
        <v>0</v>
      </c>
      <c r="S299" s="99">
        <v>0</v>
      </c>
      <c r="T299" s="18">
        <f t="shared" si="104"/>
        <v>6.666666666666667</v>
      </c>
      <c r="U299" s="18">
        <f t="shared" si="104"/>
        <v>14.285714285714285</v>
      </c>
      <c r="V299" s="18">
        <f t="shared" si="104"/>
        <v>0</v>
      </c>
      <c r="W299" s="18">
        <f t="shared" si="104"/>
        <v>0</v>
      </c>
      <c r="X299" s="18">
        <f t="shared" si="104"/>
        <v>0</v>
      </c>
      <c r="Y299" s="79" t="str">
        <f t="shared" si="106"/>
        <v>－</v>
      </c>
      <c r="Z299" s="79" t="str">
        <f t="shared" si="105"/>
        <v>－</v>
      </c>
      <c r="AA299" s="18">
        <f t="shared" si="104"/>
        <v>0</v>
      </c>
    </row>
    <row r="300" spans="1:27" ht="15" customHeight="1" x14ac:dyDescent="0.15">
      <c r="B300" s="34" t="s">
        <v>187</v>
      </c>
      <c r="C300" s="21"/>
      <c r="D300" s="21"/>
      <c r="E300" s="21"/>
      <c r="L300" s="11">
        <v>2</v>
      </c>
      <c r="M300" s="11">
        <v>1</v>
      </c>
      <c r="N300" s="11">
        <v>1</v>
      </c>
      <c r="O300" s="99">
        <v>0</v>
      </c>
      <c r="P300" s="99">
        <v>0</v>
      </c>
      <c r="Q300" s="99">
        <v>0</v>
      </c>
      <c r="R300" s="99">
        <v>0</v>
      </c>
      <c r="S300" s="99">
        <v>0</v>
      </c>
      <c r="T300" s="18">
        <f t="shared" si="104"/>
        <v>13.333333333333334</v>
      </c>
      <c r="U300" s="18">
        <f t="shared" si="104"/>
        <v>14.285714285714285</v>
      </c>
      <c r="V300" s="18">
        <f t="shared" si="104"/>
        <v>14.285714285714285</v>
      </c>
      <c r="W300" s="18">
        <f t="shared" si="104"/>
        <v>0</v>
      </c>
      <c r="X300" s="18">
        <f t="shared" si="104"/>
        <v>0</v>
      </c>
      <c r="Y300" s="79" t="str">
        <f t="shared" si="106"/>
        <v>－</v>
      </c>
      <c r="Z300" s="79" t="str">
        <f t="shared" si="105"/>
        <v>－</v>
      </c>
      <c r="AA300" s="18">
        <f t="shared" si="104"/>
        <v>0</v>
      </c>
    </row>
    <row r="301" spans="1:27" ht="15" customHeight="1" x14ac:dyDescent="0.15">
      <c r="B301" s="47" t="s">
        <v>0</v>
      </c>
      <c r="C301" s="23"/>
      <c r="D301" s="23"/>
      <c r="E301" s="23"/>
      <c r="F301" s="23"/>
      <c r="G301" s="23"/>
      <c r="H301" s="23"/>
      <c r="I301" s="23"/>
      <c r="J301" s="23"/>
      <c r="K301" s="23"/>
      <c r="L301" s="12">
        <v>4</v>
      </c>
      <c r="M301" s="12">
        <v>2</v>
      </c>
      <c r="N301" s="12">
        <v>1</v>
      </c>
      <c r="O301" s="100">
        <v>1</v>
      </c>
      <c r="P301" s="100">
        <v>0</v>
      </c>
      <c r="Q301" s="100">
        <v>0</v>
      </c>
      <c r="R301" s="100">
        <v>0</v>
      </c>
      <c r="S301" s="100">
        <v>0</v>
      </c>
      <c r="T301" s="19">
        <f t="shared" si="104"/>
        <v>26.666666666666668</v>
      </c>
      <c r="U301" s="19">
        <f t="shared" si="104"/>
        <v>28.571428571428569</v>
      </c>
      <c r="V301" s="19">
        <f t="shared" si="104"/>
        <v>14.285714285714285</v>
      </c>
      <c r="W301" s="19">
        <f t="shared" si="104"/>
        <v>100</v>
      </c>
      <c r="X301" s="19">
        <f t="shared" si="104"/>
        <v>0</v>
      </c>
      <c r="Y301" s="80" t="str">
        <f t="shared" si="106"/>
        <v>－</v>
      </c>
      <c r="Z301" s="80" t="str">
        <f t="shared" si="105"/>
        <v>－</v>
      </c>
      <c r="AA301" s="19">
        <f t="shared" si="104"/>
        <v>0</v>
      </c>
    </row>
    <row r="302" spans="1:27" ht="15" customHeight="1" x14ac:dyDescent="0.15">
      <c r="B302" s="48" t="s">
        <v>1</v>
      </c>
      <c r="C302" s="25"/>
      <c r="D302" s="25"/>
      <c r="E302" s="25"/>
      <c r="F302" s="25"/>
      <c r="G302" s="25"/>
      <c r="H302" s="25"/>
      <c r="I302" s="25"/>
      <c r="J302" s="25"/>
      <c r="K302" s="26"/>
      <c r="L302" s="13">
        <f>SUM(L297:L301)</f>
        <v>15</v>
      </c>
      <c r="M302" s="13">
        <f>SUM(M297:M301)</f>
        <v>7</v>
      </c>
      <c r="N302" s="13">
        <f>SUM(N297:N301)</f>
        <v>7</v>
      </c>
      <c r="O302" s="101">
        <f t="shared" ref="O302:S302" si="107">SUM(O297:O301)</f>
        <v>1</v>
      </c>
      <c r="P302" s="101">
        <f t="shared" si="107"/>
        <v>4</v>
      </c>
      <c r="Q302" s="101">
        <f t="shared" si="107"/>
        <v>0</v>
      </c>
      <c r="R302" s="101">
        <f t="shared" si="107"/>
        <v>0</v>
      </c>
      <c r="S302" s="101">
        <f t="shared" si="107"/>
        <v>4</v>
      </c>
      <c r="T302" s="20">
        <f>IF(SUM(T297:T301)&gt;100,"－",SUM(T297:T301))</f>
        <v>100</v>
      </c>
      <c r="U302" s="20">
        <f>IF(SUM(U297:U301)&gt;100,"－",SUM(U297:U301))</f>
        <v>99.999999999999986</v>
      </c>
      <c r="V302" s="20">
        <f t="shared" ref="V302:AA302" si="108">IF(SUM(V297:V301)&gt;100,"－",SUM(V297:V301))</f>
        <v>99.999999999999972</v>
      </c>
      <c r="W302" s="20">
        <f t="shared" si="108"/>
        <v>100</v>
      </c>
      <c r="X302" s="20">
        <f t="shared" ref="X302" si="109">IF(SUM(X297:X301)&gt;100,"－",SUM(X297:X301))</f>
        <v>100</v>
      </c>
      <c r="Y302" s="20" t="s">
        <v>102</v>
      </c>
      <c r="Z302" s="20" t="s">
        <v>102</v>
      </c>
      <c r="AA302" s="20">
        <f t="shared" si="108"/>
        <v>100</v>
      </c>
    </row>
    <row r="303" spans="1:27" ht="15" customHeight="1" x14ac:dyDescent="0.15">
      <c r="B303" s="48" t="s">
        <v>191</v>
      </c>
      <c r="C303" s="25"/>
      <c r="D303" s="25"/>
      <c r="E303" s="25"/>
      <c r="F303" s="25"/>
      <c r="G303" s="25"/>
      <c r="H303" s="25"/>
      <c r="I303" s="25"/>
      <c r="J303" s="25"/>
      <c r="K303" s="26"/>
      <c r="L303" s="155">
        <f>M303+N303+O303</f>
        <v>34</v>
      </c>
      <c r="M303" s="155">
        <v>16</v>
      </c>
      <c r="N303" s="155">
        <v>18</v>
      </c>
      <c r="O303" s="155">
        <v>0</v>
      </c>
      <c r="P303" s="155">
        <f>Q303+R303+S303</f>
        <v>0</v>
      </c>
      <c r="Q303" s="155">
        <v>0</v>
      </c>
      <c r="R303" s="155">
        <v>0</v>
      </c>
      <c r="S303" s="155">
        <v>0</v>
      </c>
    </row>
    <row r="304" spans="1:27" ht="15" customHeight="1" x14ac:dyDescent="0.15">
      <c r="B304" s="48" t="s">
        <v>170</v>
      </c>
      <c r="C304" s="25"/>
      <c r="D304" s="25"/>
      <c r="E304" s="25"/>
      <c r="F304" s="25"/>
      <c r="G304" s="25"/>
      <c r="H304" s="25"/>
      <c r="I304" s="25"/>
      <c r="J304" s="25"/>
      <c r="K304" s="26"/>
      <c r="L304" s="59">
        <v>3.0909090909090908</v>
      </c>
      <c r="M304" s="59">
        <v>3.2</v>
      </c>
      <c r="N304" s="59">
        <v>3</v>
      </c>
      <c r="O304" s="89" t="s">
        <v>102</v>
      </c>
      <c r="P304" s="89">
        <v>0</v>
      </c>
      <c r="Q304" s="89" t="s">
        <v>102</v>
      </c>
      <c r="R304" s="89" t="s">
        <v>102</v>
      </c>
      <c r="S304" s="89">
        <v>0</v>
      </c>
    </row>
    <row r="305" spans="1:19" ht="15" customHeight="1" x14ac:dyDescent="0.15">
      <c r="B305" s="48" t="s">
        <v>171</v>
      </c>
      <c r="C305" s="25"/>
      <c r="D305" s="25"/>
      <c r="E305" s="25"/>
      <c r="F305" s="25"/>
      <c r="G305" s="25"/>
      <c r="H305" s="25"/>
      <c r="I305" s="25"/>
      <c r="J305" s="25"/>
      <c r="K305" s="26"/>
      <c r="L305" s="59">
        <v>5.666666666666667</v>
      </c>
      <c r="M305" s="59">
        <v>4</v>
      </c>
      <c r="N305" s="59">
        <v>9</v>
      </c>
      <c r="O305" s="89" t="s">
        <v>102</v>
      </c>
      <c r="P305" s="89" t="s">
        <v>102</v>
      </c>
      <c r="Q305" s="89" t="s">
        <v>102</v>
      </c>
      <c r="R305" s="89" t="s">
        <v>102</v>
      </c>
      <c r="S305" s="89" t="s">
        <v>102</v>
      </c>
    </row>
    <row r="306" spans="1:19" ht="15" customHeight="1" x14ac:dyDescent="0.15">
      <c r="B306" s="48" t="s">
        <v>172</v>
      </c>
      <c r="C306" s="25"/>
      <c r="D306" s="25"/>
      <c r="E306" s="25"/>
      <c r="F306" s="25"/>
      <c r="G306" s="25"/>
      <c r="H306" s="25"/>
      <c r="I306" s="25"/>
      <c r="J306" s="25"/>
      <c r="K306" s="26"/>
      <c r="L306" s="59">
        <v>1</v>
      </c>
      <c r="M306" s="59">
        <v>1</v>
      </c>
      <c r="N306" s="59">
        <v>0</v>
      </c>
      <c r="O306" s="89" t="s">
        <v>102</v>
      </c>
      <c r="P306" s="89">
        <v>0</v>
      </c>
      <c r="Q306" s="89" t="s">
        <v>102</v>
      </c>
      <c r="R306" s="89" t="s">
        <v>102</v>
      </c>
      <c r="S306" s="89">
        <v>0</v>
      </c>
    </row>
    <row r="307" spans="1:19" ht="15" customHeight="1" x14ac:dyDescent="0.15">
      <c r="B307" s="48" t="s">
        <v>173</v>
      </c>
      <c r="C307" s="25"/>
      <c r="D307" s="25"/>
      <c r="E307" s="25"/>
      <c r="F307" s="25"/>
      <c r="G307" s="25"/>
      <c r="H307" s="25"/>
      <c r="I307" s="25"/>
      <c r="J307" s="25"/>
      <c r="K307" s="26"/>
      <c r="L307" s="59">
        <v>2.5</v>
      </c>
      <c r="M307" s="59">
        <v>2.5</v>
      </c>
      <c r="N307" s="59">
        <v>9</v>
      </c>
      <c r="O307" s="89" t="s">
        <v>102</v>
      </c>
      <c r="P307" s="89" t="s">
        <v>102</v>
      </c>
      <c r="Q307" s="89" t="s">
        <v>102</v>
      </c>
      <c r="R307" s="89" t="s">
        <v>102</v>
      </c>
      <c r="S307" s="89" t="s">
        <v>102</v>
      </c>
    </row>
    <row r="308" spans="1:19" ht="15" customHeight="1" x14ac:dyDescent="0.15">
      <c r="B308" s="48" t="s">
        <v>174</v>
      </c>
      <c r="C308" s="25"/>
      <c r="D308" s="25"/>
      <c r="E308" s="25"/>
      <c r="F308" s="25"/>
      <c r="G308" s="25"/>
      <c r="H308" s="25"/>
      <c r="I308" s="25"/>
      <c r="J308" s="25"/>
      <c r="K308" s="26"/>
      <c r="L308" s="13">
        <v>17</v>
      </c>
      <c r="M308" s="13">
        <v>10</v>
      </c>
      <c r="N308" s="13">
        <v>17</v>
      </c>
      <c r="O308" s="90" t="s">
        <v>102</v>
      </c>
      <c r="P308" s="90">
        <v>0</v>
      </c>
      <c r="Q308" s="90" t="s">
        <v>102</v>
      </c>
      <c r="R308" s="90" t="s">
        <v>102</v>
      </c>
      <c r="S308" s="90">
        <v>0</v>
      </c>
    </row>
    <row r="309" spans="1:19" ht="15" customHeight="1" x14ac:dyDescent="0.15">
      <c r="B309" s="48" t="s">
        <v>175</v>
      </c>
      <c r="C309" s="25"/>
      <c r="D309" s="25"/>
      <c r="E309" s="25"/>
      <c r="F309" s="25"/>
      <c r="G309" s="25"/>
      <c r="H309" s="25"/>
      <c r="I309" s="25"/>
      <c r="J309" s="25"/>
      <c r="K309" s="26"/>
      <c r="L309" s="13">
        <v>1</v>
      </c>
      <c r="M309" s="13">
        <v>1</v>
      </c>
      <c r="N309" s="13">
        <v>1</v>
      </c>
      <c r="O309" s="90" t="s">
        <v>102</v>
      </c>
      <c r="P309" s="90" t="s">
        <v>102</v>
      </c>
      <c r="Q309" s="90" t="s">
        <v>102</v>
      </c>
      <c r="R309" s="90" t="s">
        <v>102</v>
      </c>
      <c r="S309" s="90" t="s">
        <v>102</v>
      </c>
    </row>
    <row r="310" spans="1:19" ht="15" customHeight="1" x14ac:dyDescent="0.15">
      <c r="B310" s="49"/>
      <c r="M310" s="1"/>
      <c r="P310" s="15"/>
      <c r="Q310" s="15"/>
      <c r="R310" s="15"/>
      <c r="S310" s="15"/>
    </row>
    <row r="311" spans="1:19" ht="15" customHeight="1" x14ac:dyDescent="0.15">
      <c r="B311" s="51"/>
      <c r="C311" s="32"/>
      <c r="D311" s="32"/>
      <c r="E311" s="32"/>
      <c r="F311" s="27"/>
      <c r="G311" s="27"/>
      <c r="H311" s="27"/>
      <c r="I311" s="27"/>
      <c r="J311" s="27"/>
      <c r="K311" s="27"/>
      <c r="L311" s="28"/>
      <c r="M311" s="29"/>
      <c r="N311" s="30"/>
      <c r="P311" s="31"/>
      <c r="Q311" s="31"/>
      <c r="R311" s="31"/>
      <c r="S311" s="31"/>
    </row>
    <row r="312" spans="1:19" ht="15" customHeight="1" x14ac:dyDescent="0.15">
      <c r="A312" s="14" t="s">
        <v>112</v>
      </c>
      <c r="B312" s="49"/>
      <c r="M312" s="1"/>
      <c r="P312" s="15"/>
      <c r="Q312" s="15"/>
      <c r="R312" s="15"/>
      <c r="S312" s="15"/>
    </row>
    <row r="313" spans="1:19" ht="13.5" customHeight="1" x14ac:dyDescent="0.15">
      <c r="A313" s="31" t="s">
        <v>122</v>
      </c>
      <c r="B313" s="71"/>
      <c r="C313" s="31"/>
      <c r="D313" s="31"/>
      <c r="E313" s="31"/>
      <c r="F313" s="32"/>
      <c r="K313" s="1"/>
      <c r="L313" s="15"/>
      <c r="N313" s="15"/>
      <c r="O313" s="15"/>
    </row>
    <row r="314" spans="1:19" ht="12" customHeight="1" x14ac:dyDescent="0.15">
      <c r="B314" s="50"/>
      <c r="C314" s="22"/>
      <c r="D314" s="22"/>
      <c r="E314" s="22"/>
      <c r="F314" s="22"/>
      <c r="G314" s="22"/>
      <c r="H314" s="22"/>
      <c r="I314" s="22"/>
      <c r="J314" s="22"/>
      <c r="K314" s="4"/>
      <c r="L314" s="57" t="s">
        <v>2</v>
      </c>
      <c r="M314" s="25"/>
      <c r="N314" s="25"/>
      <c r="O314" s="25"/>
      <c r="P314" s="25"/>
      <c r="Q314" s="25"/>
      <c r="R314" s="25"/>
      <c r="S314" s="88"/>
    </row>
    <row r="315" spans="1:19" ht="12" customHeight="1" x14ac:dyDescent="0.15">
      <c r="B315" s="34"/>
      <c r="C315" s="21"/>
      <c r="D315" s="21"/>
      <c r="E315" s="21"/>
      <c r="K315" s="6"/>
      <c r="L315" s="109" t="s">
        <v>143</v>
      </c>
      <c r="M315" s="95"/>
      <c r="N315" s="95"/>
      <c r="O315" s="26"/>
      <c r="P315" s="25" t="s">
        <v>144</v>
      </c>
      <c r="Q315" s="25"/>
      <c r="R315" s="95"/>
      <c r="S315" s="88"/>
    </row>
    <row r="316" spans="1:19" ht="22.5" x14ac:dyDescent="0.15">
      <c r="B316" s="34"/>
      <c r="C316" s="21"/>
      <c r="D316" s="21"/>
      <c r="E316" s="21"/>
      <c r="K316" s="6"/>
      <c r="L316" s="102" t="s">
        <v>4</v>
      </c>
      <c r="M316" s="81" t="s">
        <v>7</v>
      </c>
      <c r="N316" s="92" t="s">
        <v>108</v>
      </c>
      <c r="O316" s="96" t="s">
        <v>8</v>
      </c>
      <c r="P316" s="96" t="s">
        <v>4</v>
      </c>
      <c r="Q316" s="81" t="s">
        <v>7</v>
      </c>
      <c r="R316" s="92" t="s">
        <v>108</v>
      </c>
      <c r="S316" s="81" t="s">
        <v>8</v>
      </c>
    </row>
    <row r="317" spans="1:19" ht="12" customHeight="1" x14ac:dyDescent="0.15">
      <c r="B317" s="47"/>
      <c r="C317" s="23"/>
      <c r="D317" s="23"/>
      <c r="E317" s="23"/>
      <c r="F317" s="23"/>
      <c r="G317" s="23"/>
      <c r="H317" s="23"/>
      <c r="I317" s="23"/>
      <c r="J317" s="23"/>
      <c r="K317" s="8"/>
      <c r="L317" s="9"/>
      <c r="M317" s="9"/>
      <c r="N317" s="9"/>
      <c r="O317" s="97"/>
      <c r="P317" s="97"/>
      <c r="Q317" s="97"/>
      <c r="R317" s="97"/>
      <c r="S317" s="9"/>
    </row>
    <row r="318" spans="1:19" ht="15" customHeight="1" x14ac:dyDescent="0.15">
      <c r="B318" s="34" t="s">
        <v>141</v>
      </c>
      <c r="C318" s="21"/>
      <c r="D318" s="21"/>
      <c r="E318" s="21"/>
      <c r="L318" s="10">
        <v>88</v>
      </c>
      <c r="M318" s="10">
        <v>29</v>
      </c>
      <c r="N318" s="10">
        <v>57</v>
      </c>
      <c r="O318" s="10">
        <v>2</v>
      </c>
      <c r="P318" s="10">
        <v>2</v>
      </c>
      <c r="Q318" s="10">
        <v>0</v>
      </c>
      <c r="R318" s="10">
        <v>0</v>
      </c>
      <c r="S318" s="10">
        <v>2</v>
      </c>
    </row>
    <row r="319" spans="1:19" ht="15" customHeight="1" x14ac:dyDescent="0.15">
      <c r="B319" s="34"/>
      <c r="C319" s="3" t="s">
        <v>125</v>
      </c>
      <c r="D319" s="22"/>
      <c r="E319" s="22"/>
      <c r="F319" s="22"/>
      <c r="G319" s="22"/>
      <c r="H319" s="22"/>
      <c r="I319" s="22"/>
      <c r="J319" s="22"/>
      <c r="K319" s="22"/>
      <c r="L319" s="10">
        <v>1433</v>
      </c>
      <c r="M319" s="10">
        <v>762</v>
      </c>
      <c r="N319" s="10">
        <v>657</v>
      </c>
      <c r="O319" s="10">
        <v>14</v>
      </c>
      <c r="P319" s="10">
        <v>48</v>
      </c>
      <c r="Q319" s="10">
        <v>0</v>
      </c>
      <c r="R319" s="10">
        <v>0</v>
      </c>
      <c r="S319" s="10">
        <v>48</v>
      </c>
    </row>
    <row r="320" spans="1:19" ht="15" customHeight="1" x14ac:dyDescent="0.15">
      <c r="B320" s="34"/>
      <c r="C320" s="7" t="s">
        <v>126</v>
      </c>
      <c r="D320" s="23"/>
      <c r="E320" s="23"/>
      <c r="F320" s="23"/>
      <c r="G320" s="23"/>
      <c r="H320" s="23"/>
      <c r="I320" s="23"/>
      <c r="J320" s="23"/>
      <c r="K320" s="8"/>
      <c r="L320" s="19">
        <v>16.28409090909091</v>
      </c>
      <c r="M320" s="19">
        <v>26.275862068965516</v>
      </c>
      <c r="N320" s="19">
        <v>11.526315789473685</v>
      </c>
      <c r="O320" s="19">
        <v>7</v>
      </c>
      <c r="P320" s="19">
        <v>24</v>
      </c>
      <c r="Q320" s="91" t="s">
        <v>102</v>
      </c>
      <c r="R320" s="91" t="s">
        <v>102</v>
      </c>
      <c r="S320" s="19">
        <v>24</v>
      </c>
    </row>
    <row r="321" spans="1:27" ht="15" customHeight="1" x14ac:dyDescent="0.15">
      <c r="B321" s="34"/>
      <c r="C321" s="5" t="s">
        <v>123</v>
      </c>
      <c r="D321" s="21"/>
      <c r="E321" s="21"/>
      <c r="L321" s="85">
        <v>1450</v>
      </c>
      <c r="M321" s="85">
        <v>762</v>
      </c>
      <c r="N321" s="85">
        <v>688</v>
      </c>
      <c r="O321" s="85">
        <v>0</v>
      </c>
      <c r="P321" s="85">
        <v>48</v>
      </c>
      <c r="Q321" s="85">
        <v>0</v>
      </c>
      <c r="R321" s="85">
        <v>0</v>
      </c>
      <c r="S321" s="85">
        <v>48</v>
      </c>
    </row>
    <row r="322" spans="1:27" ht="15" customHeight="1" x14ac:dyDescent="0.15">
      <c r="B322" s="47"/>
      <c r="C322" s="7" t="s">
        <v>124</v>
      </c>
      <c r="D322" s="23"/>
      <c r="E322" s="23"/>
      <c r="F322" s="23"/>
      <c r="G322" s="23"/>
      <c r="H322" s="23"/>
      <c r="I322" s="23"/>
      <c r="J322" s="23"/>
      <c r="K322" s="23"/>
      <c r="L322" s="19">
        <v>16.477272727272727</v>
      </c>
      <c r="M322" s="19">
        <v>26.275862068965516</v>
      </c>
      <c r="N322" s="19">
        <v>12.070175438596491</v>
      </c>
      <c r="O322" s="19">
        <v>0</v>
      </c>
      <c r="P322" s="19">
        <v>24</v>
      </c>
      <c r="Q322" s="91" t="s">
        <v>102</v>
      </c>
      <c r="R322" s="91" t="s">
        <v>102</v>
      </c>
      <c r="S322" s="19">
        <v>24</v>
      </c>
    </row>
    <row r="323" spans="1:27" ht="15" customHeight="1" x14ac:dyDescent="0.15">
      <c r="B323" s="86" t="s">
        <v>142</v>
      </c>
      <c r="C323" s="87"/>
      <c r="D323" s="87"/>
      <c r="E323" s="87"/>
      <c r="F323" s="87"/>
      <c r="G323" s="87"/>
      <c r="H323" s="87"/>
      <c r="I323" s="87"/>
      <c r="J323" s="87"/>
      <c r="K323" s="87"/>
      <c r="L323" s="13">
        <v>69</v>
      </c>
      <c r="M323" s="13">
        <v>60</v>
      </c>
      <c r="N323" s="13">
        <v>9</v>
      </c>
      <c r="O323" s="13">
        <v>0</v>
      </c>
      <c r="P323" s="13">
        <v>9</v>
      </c>
      <c r="Q323" s="13">
        <v>0</v>
      </c>
      <c r="R323" s="13">
        <v>0</v>
      </c>
      <c r="S323" s="13">
        <v>9</v>
      </c>
    </row>
    <row r="324" spans="1:27" ht="15" customHeight="1" x14ac:dyDescent="0.15">
      <c r="B324" s="49"/>
      <c r="M324" s="1"/>
    </row>
    <row r="325" spans="1:27" ht="15" customHeight="1" x14ac:dyDescent="0.15">
      <c r="A325" s="1" t="s">
        <v>127</v>
      </c>
      <c r="B325" s="49"/>
      <c r="M325" s="1"/>
      <c r="P325" s="15"/>
      <c r="Q325" s="15"/>
      <c r="R325" s="15"/>
      <c r="S325" s="15"/>
    </row>
    <row r="326" spans="1:27" ht="12" customHeight="1" x14ac:dyDescent="0.15">
      <c r="B326" s="50"/>
      <c r="C326" s="22"/>
      <c r="D326" s="22"/>
      <c r="E326" s="22"/>
      <c r="F326" s="22"/>
      <c r="G326" s="22"/>
      <c r="H326" s="22"/>
      <c r="I326" s="22"/>
      <c r="J326" s="22"/>
      <c r="K326" s="4"/>
      <c r="L326" s="57" t="s">
        <v>2</v>
      </c>
      <c r="M326" s="25"/>
      <c r="N326" s="25"/>
      <c r="O326" s="25"/>
      <c r="P326" s="25"/>
      <c r="Q326" s="25"/>
      <c r="R326" s="25"/>
      <c r="S326" s="65"/>
      <c r="T326" s="25" t="s">
        <v>3</v>
      </c>
      <c r="U326" s="25"/>
      <c r="V326" s="25"/>
      <c r="W326" s="25"/>
      <c r="X326" s="25"/>
      <c r="Y326" s="25"/>
      <c r="Z326" s="25"/>
      <c r="AA326" s="26"/>
    </row>
    <row r="327" spans="1:27" ht="12" customHeight="1" x14ac:dyDescent="0.15">
      <c r="B327" s="34"/>
      <c r="C327" s="21"/>
      <c r="D327" s="21"/>
      <c r="E327" s="21"/>
      <c r="K327" s="6"/>
      <c r="L327" s="109" t="s">
        <v>143</v>
      </c>
      <c r="M327" s="95"/>
      <c r="N327" s="95"/>
      <c r="O327" s="26"/>
      <c r="P327" s="25" t="s">
        <v>144</v>
      </c>
      <c r="Q327" s="25"/>
      <c r="R327" s="95"/>
      <c r="S327" s="65"/>
      <c r="T327" s="109" t="s">
        <v>143</v>
      </c>
      <c r="U327" s="95"/>
      <c r="V327" s="95"/>
      <c r="W327" s="26"/>
      <c r="X327" s="25" t="s">
        <v>144</v>
      </c>
      <c r="Y327" s="25"/>
      <c r="Z327" s="95"/>
      <c r="AA327" s="88"/>
    </row>
    <row r="328" spans="1:27" ht="22.5" x14ac:dyDescent="0.15">
      <c r="B328" s="5"/>
      <c r="C328" s="21"/>
      <c r="D328" s="21"/>
      <c r="E328" s="21"/>
      <c r="K328" s="6"/>
      <c r="L328" s="102" t="s">
        <v>4</v>
      </c>
      <c r="M328" s="81" t="s">
        <v>7</v>
      </c>
      <c r="N328" s="92" t="s">
        <v>108</v>
      </c>
      <c r="O328" s="96" t="s">
        <v>8</v>
      </c>
      <c r="P328" s="96" t="s">
        <v>4</v>
      </c>
      <c r="Q328" s="81" t="s">
        <v>7</v>
      </c>
      <c r="R328" s="92" t="s">
        <v>108</v>
      </c>
      <c r="S328" s="82" t="s">
        <v>8</v>
      </c>
      <c r="T328" s="102" t="s">
        <v>4</v>
      </c>
      <c r="U328" s="81" t="s">
        <v>7</v>
      </c>
      <c r="V328" s="92" t="s">
        <v>108</v>
      </c>
      <c r="W328" s="96" t="s">
        <v>8</v>
      </c>
      <c r="X328" s="96" t="s">
        <v>4</v>
      </c>
      <c r="Y328" s="81" t="s">
        <v>7</v>
      </c>
      <c r="Z328" s="92" t="s">
        <v>108</v>
      </c>
      <c r="AA328" s="81" t="s">
        <v>8</v>
      </c>
    </row>
    <row r="329" spans="1:27" ht="12" customHeight="1" x14ac:dyDescent="0.15">
      <c r="B329" s="47"/>
      <c r="C329" s="23"/>
      <c r="D329" s="23"/>
      <c r="E329" s="23"/>
      <c r="F329" s="23"/>
      <c r="G329" s="23"/>
      <c r="H329" s="23"/>
      <c r="I329" s="23"/>
      <c r="J329" s="23"/>
      <c r="K329" s="8"/>
      <c r="L329" s="9"/>
      <c r="M329" s="9"/>
      <c r="N329" s="9"/>
      <c r="O329" s="97"/>
      <c r="P329" s="97"/>
      <c r="Q329" s="97"/>
      <c r="R329" s="97"/>
      <c r="S329" s="66"/>
      <c r="T329" s="60">
        <f>U$219-L$220</f>
        <v>15</v>
      </c>
      <c r="U329" s="16">
        <f>V$219-M$220</f>
        <v>7</v>
      </c>
      <c r="V329" s="16">
        <f>W$219-N$220</f>
        <v>7</v>
      </c>
      <c r="W329" s="16">
        <f>X$219-O$220</f>
        <v>1</v>
      </c>
      <c r="X329" s="16">
        <f>Y$219-P$220</f>
        <v>4</v>
      </c>
      <c r="Y329" s="16">
        <f>Z$219-Q$220</f>
        <v>0</v>
      </c>
      <c r="Z329" s="16">
        <f>AA$219-R$220</f>
        <v>0</v>
      </c>
      <c r="AA329" s="16">
        <f>AB$219-S$220</f>
        <v>4</v>
      </c>
    </row>
    <row r="330" spans="1:27" ht="14.25" customHeight="1" x14ac:dyDescent="0.15">
      <c r="B330" s="34" t="s">
        <v>128</v>
      </c>
      <c r="C330" s="21"/>
      <c r="D330" s="21"/>
      <c r="E330" s="21"/>
      <c r="L330" s="10">
        <v>2</v>
      </c>
      <c r="M330" s="10">
        <v>2</v>
      </c>
      <c r="N330" s="10">
        <v>0</v>
      </c>
      <c r="O330" s="98">
        <v>0</v>
      </c>
      <c r="P330" s="98">
        <v>1</v>
      </c>
      <c r="Q330" s="98">
        <v>0</v>
      </c>
      <c r="R330" s="98">
        <v>0</v>
      </c>
      <c r="S330" s="67">
        <v>1</v>
      </c>
      <c r="T330" s="61">
        <f t="shared" ref="T330:AA333" si="110">L330/T$329*100</f>
        <v>13.333333333333334</v>
      </c>
      <c r="U330" s="17">
        <f t="shared" si="110"/>
        <v>28.571428571428569</v>
      </c>
      <c r="V330" s="17">
        <f t="shared" si="110"/>
        <v>0</v>
      </c>
      <c r="W330" s="17">
        <f t="shared" si="110"/>
        <v>0</v>
      </c>
      <c r="X330" s="17">
        <f t="shared" si="110"/>
        <v>25</v>
      </c>
      <c r="Y330" s="78" t="str">
        <f>IF(Y$329=0,"－",Q330/Y$329*100)</f>
        <v>－</v>
      </c>
      <c r="Z330" s="78" t="str">
        <f t="shared" ref="Z330:Z333" si="111">IF(Z$329=0,"－",R330/Z$329*100)</f>
        <v>－</v>
      </c>
      <c r="AA330" s="17">
        <f t="shared" si="110"/>
        <v>25</v>
      </c>
    </row>
    <row r="331" spans="1:27" ht="14.25" customHeight="1" x14ac:dyDescent="0.15">
      <c r="B331" s="34" t="s">
        <v>129</v>
      </c>
      <c r="C331" s="21"/>
      <c r="D331" s="21"/>
      <c r="E331" s="21"/>
      <c r="L331" s="11">
        <v>3</v>
      </c>
      <c r="M331" s="11">
        <v>1</v>
      </c>
      <c r="N331" s="11">
        <v>2</v>
      </c>
      <c r="O331" s="99">
        <v>0</v>
      </c>
      <c r="P331" s="99">
        <v>0</v>
      </c>
      <c r="Q331" s="99">
        <v>0</v>
      </c>
      <c r="R331" s="99">
        <v>0</v>
      </c>
      <c r="S331" s="68">
        <v>0</v>
      </c>
      <c r="T331" s="62">
        <f t="shared" si="110"/>
        <v>20</v>
      </c>
      <c r="U331" s="18">
        <f t="shared" si="110"/>
        <v>14.285714285714285</v>
      </c>
      <c r="V331" s="18">
        <f t="shared" si="110"/>
        <v>28.571428571428569</v>
      </c>
      <c r="W331" s="18">
        <f t="shared" si="110"/>
        <v>0</v>
      </c>
      <c r="X331" s="18">
        <f t="shared" si="110"/>
        <v>0</v>
      </c>
      <c r="Y331" s="79" t="str">
        <f t="shared" ref="Y331:Y333" si="112">IF(Y$329=0,"－",Q331/Y$329*100)</f>
        <v>－</v>
      </c>
      <c r="Z331" s="79" t="str">
        <f t="shared" si="111"/>
        <v>－</v>
      </c>
      <c r="AA331" s="18">
        <f t="shared" si="110"/>
        <v>0</v>
      </c>
    </row>
    <row r="332" spans="1:27" ht="14.25" customHeight="1" x14ac:dyDescent="0.15">
      <c r="B332" s="34" t="s">
        <v>130</v>
      </c>
      <c r="C332" s="21"/>
      <c r="D332" s="21"/>
      <c r="E332" s="21"/>
      <c r="L332" s="11">
        <v>8</v>
      </c>
      <c r="M332" s="11">
        <v>3</v>
      </c>
      <c r="N332" s="11">
        <v>4</v>
      </c>
      <c r="O332" s="99">
        <v>1</v>
      </c>
      <c r="P332" s="99">
        <v>2</v>
      </c>
      <c r="Q332" s="99">
        <v>0</v>
      </c>
      <c r="R332" s="99">
        <v>0</v>
      </c>
      <c r="S332" s="68">
        <v>2</v>
      </c>
      <c r="T332" s="62">
        <f t="shared" si="110"/>
        <v>53.333333333333336</v>
      </c>
      <c r="U332" s="18">
        <f t="shared" si="110"/>
        <v>42.857142857142854</v>
      </c>
      <c r="V332" s="18">
        <f t="shared" si="110"/>
        <v>57.142857142857139</v>
      </c>
      <c r="W332" s="18">
        <f t="shared" si="110"/>
        <v>100</v>
      </c>
      <c r="X332" s="18">
        <f t="shared" si="110"/>
        <v>50</v>
      </c>
      <c r="Y332" s="79" t="str">
        <f t="shared" si="112"/>
        <v>－</v>
      </c>
      <c r="Z332" s="79" t="str">
        <f t="shared" si="111"/>
        <v>－</v>
      </c>
      <c r="AA332" s="18">
        <f t="shared" si="110"/>
        <v>50</v>
      </c>
    </row>
    <row r="333" spans="1:27" ht="14.25" customHeight="1" x14ac:dyDescent="0.15">
      <c r="B333" s="47" t="s">
        <v>0</v>
      </c>
      <c r="C333" s="23"/>
      <c r="D333" s="23"/>
      <c r="E333" s="23"/>
      <c r="F333" s="23"/>
      <c r="G333" s="23"/>
      <c r="H333" s="23"/>
      <c r="I333" s="23"/>
      <c r="J333" s="23"/>
      <c r="K333" s="23"/>
      <c r="L333" s="12">
        <v>2</v>
      </c>
      <c r="M333" s="12">
        <v>1</v>
      </c>
      <c r="N333" s="12">
        <v>1</v>
      </c>
      <c r="O333" s="100">
        <v>0</v>
      </c>
      <c r="P333" s="100">
        <v>1</v>
      </c>
      <c r="Q333" s="100">
        <v>0</v>
      </c>
      <c r="R333" s="100">
        <v>0</v>
      </c>
      <c r="S333" s="69">
        <v>1</v>
      </c>
      <c r="T333" s="63">
        <f t="shared" si="110"/>
        <v>13.333333333333334</v>
      </c>
      <c r="U333" s="19">
        <f t="shared" si="110"/>
        <v>14.285714285714285</v>
      </c>
      <c r="V333" s="19">
        <f t="shared" si="110"/>
        <v>14.285714285714285</v>
      </c>
      <c r="W333" s="19">
        <f t="shared" si="110"/>
        <v>0</v>
      </c>
      <c r="X333" s="19">
        <f t="shared" si="110"/>
        <v>25</v>
      </c>
      <c r="Y333" s="80" t="str">
        <f t="shared" si="112"/>
        <v>－</v>
      </c>
      <c r="Z333" s="80" t="str">
        <f t="shared" si="111"/>
        <v>－</v>
      </c>
      <c r="AA333" s="19">
        <f t="shared" si="110"/>
        <v>25</v>
      </c>
    </row>
    <row r="334" spans="1:27" ht="15" customHeight="1" x14ac:dyDescent="0.15">
      <c r="B334" s="48" t="s">
        <v>1</v>
      </c>
      <c r="C334" s="25"/>
      <c r="D334" s="25"/>
      <c r="E334" s="25"/>
      <c r="F334" s="25"/>
      <c r="G334" s="25"/>
      <c r="H334" s="25"/>
      <c r="I334" s="25"/>
      <c r="J334" s="25"/>
      <c r="K334" s="26"/>
      <c r="L334" s="13">
        <f>SUM(L330:L333)</f>
        <v>15</v>
      </c>
      <c r="M334" s="13">
        <f>SUM(M330:M333)</f>
        <v>7</v>
      </c>
      <c r="N334" s="13">
        <f>SUM(N330:N333)</f>
        <v>7</v>
      </c>
      <c r="O334" s="101">
        <f t="shared" ref="O334:S334" si="113">SUM(O330:O333)</f>
        <v>1</v>
      </c>
      <c r="P334" s="101">
        <f t="shared" si="113"/>
        <v>4</v>
      </c>
      <c r="Q334" s="101">
        <f t="shared" si="113"/>
        <v>0</v>
      </c>
      <c r="R334" s="101">
        <f t="shared" si="113"/>
        <v>0</v>
      </c>
      <c r="S334" s="70">
        <f t="shared" si="113"/>
        <v>4</v>
      </c>
      <c r="T334" s="64">
        <f>IF(SUM(T330:T333)&gt;100,"－",SUM(T330:T333))</f>
        <v>100</v>
      </c>
      <c r="U334" s="20">
        <f>IF(SUM(U330:U333)&gt;100,"－",SUM(U330:U333))</f>
        <v>100</v>
      </c>
      <c r="V334" s="20">
        <f t="shared" ref="V334:AA334" si="114">IF(SUM(V330:V333)&gt;100,"－",SUM(V330:V333))</f>
        <v>100</v>
      </c>
      <c r="W334" s="20">
        <f t="shared" si="114"/>
        <v>100</v>
      </c>
      <c r="X334" s="20">
        <f t="shared" ref="X334" si="115">IF(SUM(X330:X333)&gt;100,"－",SUM(X330:X333))</f>
        <v>100</v>
      </c>
      <c r="Y334" s="20" t="s">
        <v>102</v>
      </c>
      <c r="Z334" s="20" t="s">
        <v>102</v>
      </c>
      <c r="AA334" s="20">
        <f t="shared" si="114"/>
        <v>100</v>
      </c>
    </row>
    <row r="335" spans="1:27" ht="15" customHeight="1" x14ac:dyDescent="0.15">
      <c r="B335" s="48" t="s">
        <v>131</v>
      </c>
      <c r="C335" s="25"/>
      <c r="D335" s="25"/>
      <c r="E335" s="25"/>
      <c r="F335" s="25"/>
      <c r="G335" s="25"/>
      <c r="H335" s="25"/>
      <c r="I335" s="25"/>
      <c r="J335" s="25"/>
      <c r="K335" s="26"/>
      <c r="L335" s="59">
        <v>75.443786982248511</v>
      </c>
      <c r="M335" s="59">
        <v>58.333333333333336</v>
      </c>
      <c r="N335" s="59">
        <v>88.461538461538453</v>
      </c>
      <c r="O335" s="59">
        <v>100</v>
      </c>
      <c r="P335" s="59">
        <v>66.666666666666671</v>
      </c>
      <c r="Q335" s="89" t="s">
        <v>147</v>
      </c>
      <c r="R335" s="89" t="s">
        <v>147</v>
      </c>
      <c r="S335" s="59">
        <v>66.666666666666671</v>
      </c>
      <c r="T335" s="58"/>
      <c r="U335" s="58"/>
      <c r="V335" s="58"/>
      <c r="W335" s="58"/>
      <c r="X335" s="58"/>
      <c r="Y335" s="58"/>
      <c r="Z335" s="58"/>
      <c r="AA335" s="58"/>
    </row>
    <row r="336" spans="1:27" ht="15" customHeight="1" x14ac:dyDescent="0.15">
      <c r="B336" s="48" t="s">
        <v>132</v>
      </c>
      <c r="C336" s="25"/>
      <c r="D336" s="25"/>
      <c r="E336" s="25"/>
      <c r="F336" s="25"/>
      <c r="G336" s="25"/>
      <c r="H336" s="25"/>
      <c r="I336" s="25"/>
      <c r="J336" s="25"/>
      <c r="K336" s="26"/>
      <c r="L336" s="59">
        <v>89.16083916083916</v>
      </c>
      <c r="M336" s="59">
        <v>87.5</v>
      </c>
      <c r="N336" s="59">
        <v>88.461538461538453</v>
      </c>
      <c r="O336" s="59">
        <v>100</v>
      </c>
      <c r="P336" s="59">
        <v>100</v>
      </c>
      <c r="Q336" s="89" t="s">
        <v>147</v>
      </c>
      <c r="R336" s="89" t="s">
        <v>147</v>
      </c>
      <c r="S336" s="59">
        <v>100</v>
      </c>
      <c r="T336" s="58"/>
      <c r="U336" s="58"/>
      <c r="V336" s="58"/>
      <c r="W336" s="58"/>
      <c r="X336" s="58"/>
      <c r="Y336" s="58"/>
      <c r="Z336" s="58"/>
      <c r="AA336" s="58"/>
    </row>
    <row r="337" spans="1:27" ht="15" customHeight="1" x14ac:dyDescent="0.15">
      <c r="B337" s="48" t="s">
        <v>133</v>
      </c>
      <c r="C337" s="25"/>
      <c r="D337" s="25"/>
      <c r="E337" s="25"/>
      <c r="F337" s="25"/>
      <c r="G337" s="25"/>
      <c r="H337" s="25"/>
      <c r="I337" s="25"/>
      <c r="J337" s="25"/>
      <c r="K337" s="26"/>
      <c r="L337" s="59">
        <v>100</v>
      </c>
      <c r="M337" s="59">
        <v>75</v>
      </c>
      <c r="N337" s="59">
        <v>100</v>
      </c>
      <c r="O337" s="59">
        <v>100</v>
      </c>
      <c r="P337" s="59">
        <v>100</v>
      </c>
      <c r="Q337" s="89" t="s">
        <v>147</v>
      </c>
      <c r="R337" s="89" t="s">
        <v>147</v>
      </c>
      <c r="S337" s="59">
        <v>100</v>
      </c>
      <c r="T337" s="58"/>
      <c r="U337" s="58"/>
      <c r="V337" s="58"/>
      <c r="W337" s="58"/>
      <c r="X337" s="58"/>
      <c r="Y337" s="58"/>
      <c r="Z337" s="58"/>
      <c r="AA337" s="58"/>
    </row>
    <row r="338" spans="1:27" ht="15" customHeight="1" x14ac:dyDescent="0.15">
      <c r="B338" s="48" t="s">
        <v>134</v>
      </c>
      <c r="C338" s="25"/>
      <c r="D338" s="25"/>
      <c r="E338" s="25"/>
      <c r="F338" s="25"/>
      <c r="G338" s="25"/>
      <c r="H338" s="25"/>
      <c r="I338" s="25"/>
      <c r="J338" s="25"/>
      <c r="K338" s="26"/>
      <c r="L338" s="59">
        <v>100</v>
      </c>
      <c r="M338" s="59">
        <v>100</v>
      </c>
      <c r="N338" s="59">
        <v>100</v>
      </c>
      <c r="O338" s="59">
        <v>100</v>
      </c>
      <c r="P338" s="59">
        <v>100</v>
      </c>
      <c r="Q338" s="89" t="s">
        <v>147</v>
      </c>
      <c r="R338" s="89" t="s">
        <v>147</v>
      </c>
      <c r="S338" s="59">
        <v>100</v>
      </c>
      <c r="T338" s="58"/>
      <c r="U338" s="58"/>
      <c r="V338" s="58"/>
      <c r="W338" s="58"/>
      <c r="X338" s="58"/>
      <c r="Y338" s="58"/>
      <c r="Z338" s="58"/>
      <c r="AA338" s="58"/>
    </row>
    <row r="339" spans="1:27" ht="15" customHeight="1" x14ac:dyDescent="0.15">
      <c r="B339" s="48" t="s">
        <v>137</v>
      </c>
      <c r="C339" s="25"/>
      <c r="D339" s="25"/>
      <c r="E339" s="25"/>
      <c r="F339" s="25"/>
      <c r="G339" s="25"/>
      <c r="H339" s="25"/>
      <c r="I339" s="25"/>
      <c r="J339" s="25"/>
      <c r="K339" s="26"/>
      <c r="L339" s="59">
        <v>50</v>
      </c>
      <c r="M339" s="59">
        <v>50</v>
      </c>
      <c r="N339" s="59">
        <v>50</v>
      </c>
      <c r="O339" s="59">
        <v>100</v>
      </c>
      <c r="P339" s="59">
        <v>100</v>
      </c>
      <c r="Q339" s="89" t="s">
        <v>147</v>
      </c>
      <c r="R339" s="89" t="s">
        <v>147</v>
      </c>
      <c r="S339" s="59">
        <v>100</v>
      </c>
      <c r="T339" s="58"/>
      <c r="U339" s="58"/>
      <c r="V339" s="58"/>
      <c r="W339" s="58"/>
      <c r="X339" s="58"/>
      <c r="Y339" s="58"/>
      <c r="Z339" s="58"/>
      <c r="AA339" s="58"/>
    </row>
    <row r="340" spans="1:27" ht="13.5" customHeight="1" x14ac:dyDescent="0.15">
      <c r="B340" s="49"/>
      <c r="K340" s="1"/>
      <c r="L340" s="15"/>
      <c r="N340" s="15"/>
      <c r="O340" s="15"/>
      <c r="P340" s="15"/>
      <c r="Q340" s="15"/>
      <c r="R340" s="15"/>
      <c r="S340" s="15"/>
    </row>
    <row r="341" spans="1:27" ht="15" customHeight="1" x14ac:dyDescent="0.15">
      <c r="A341" s="1" t="s">
        <v>127</v>
      </c>
      <c r="B341" s="49"/>
      <c r="M341" s="1"/>
    </row>
    <row r="342" spans="1:27" ht="12" customHeight="1" x14ac:dyDescent="0.15">
      <c r="B342" s="50"/>
      <c r="C342" s="22"/>
      <c r="D342" s="22"/>
      <c r="E342" s="22"/>
      <c r="F342" s="22"/>
      <c r="G342" s="22"/>
      <c r="H342" s="22"/>
      <c r="I342" s="22"/>
      <c r="J342" s="22"/>
      <c r="K342" s="4"/>
      <c r="L342" s="57" t="s">
        <v>2</v>
      </c>
      <c r="M342" s="25"/>
      <c r="N342" s="25"/>
      <c r="O342" s="25"/>
      <c r="P342" s="25"/>
      <c r="Q342" s="25"/>
      <c r="R342" s="25"/>
      <c r="S342" s="65"/>
      <c r="T342" s="25" t="s">
        <v>3</v>
      </c>
      <c r="U342" s="25"/>
      <c r="V342" s="25"/>
      <c r="W342" s="25"/>
      <c r="X342" s="25"/>
      <c r="Y342" s="25"/>
      <c r="Z342" s="25"/>
      <c r="AA342" s="26"/>
    </row>
    <row r="343" spans="1:27" ht="12" customHeight="1" x14ac:dyDescent="0.15">
      <c r="B343" s="34"/>
      <c r="C343" s="21"/>
      <c r="D343" s="21"/>
      <c r="E343" s="21"/>
      <c r="K343" s="6"/>
      <c r="L343" s="109" t="s">
        <v>143</v>
      </c>
      <c r="M343" s="95"/>
      <c r="N343" s="95"/>
      <c r="O343" s="26"/>
      <c r="P343" s="25" t="s">
        <v>144</v>
      </c>
      <c r="Q343" s="25"/>
      <c r="R343" s="95"/>
      <c r="S343" s="65"/>
      <c r="T343" s="109" t="s">
        <v>143</v>
      </c>
      <c r="U343" s="95"/>
      <c r="V343" s="95"/>
      <c r="W343" s="26"/>
      <c r="X343" s="25" t="s">
        <v>144</v>
      </c>
      <c r="Y343" s="25"/>
      <c r="Z343" s="95"/>
      <c r="AA343" s="88"/>
    </row>
    <row r="344" spans="1:27" ht="22.5" x14ac:dyDescent="0.15">
      <c r="B344" s="5"/>
      <c r="C344" s="21"/>
      <c r="D344" s="21"/>
      <c r="E344" s="21"/>
      <c r="K344" s="6"/>
      <c r="L344" s="102" t="s">
        <v>4</v>
      </c>
      <c r="M344" s="81" t="s">
        <v>7</v>
      </c>
      <c r="N344" s="92" t="s">
        <v>108</v>
      </c>
      <c r="O344" s="96" t="s">
        <v>8</v>
      </c>
      <c r="P344" s="96" t="s">
        <v>4</v>
      </c>
      <c r="Q344" s="81" t="s">
        <v>7</v>
      </c>
      <c r="R344" s="92" t="s">
        <v>108</v>
      </c>
      <c r="S344" s="82" t="s">
        <v>8</v>
      </c>
      <c r="T344" s="102" t="s">
        <v>4</v>
      </c>
      <c r="U344" s="81" t="s">
        <v>7</v>
      </c>
      <c r="V344" s="92" t="s">
        <v>108</v>
      </c>
      <c r="W344" s="96" t="s">
        <v>8</v>
      </c>
      <c r="X344" s="96" t="s">
        <v>4</v>
      </c>
      <c r="Y344" s="81" t="s">
        <v>7</v>
      </c>
      <c r="Z344" s="92" t="s">
        <v>108</v>
      </c>
      <c r="AA344" s="81" t="s">
        <v>8</v>
      </c>
    </row>
    <row r="345" spans="1:27" ht="12" customHeight="1" x14ac:dyDescent="0.15">
      <c r="B345" s="47"/>
      <c r="C345" s="23"/>
      <c r="D345" s="23"/>
      <c r="E345" s="23"/>
      <c r="F345" s="23"/>
      <c r="G345" s="23"/>
      <c r="H345" s="23"/>
      <c r="I345" s="23"/>
      <c r="J345" s="23"/>
      <c r="K345" s="8"/>
      <c r="L345" s="9"/>
      <c r="M345" s="9"/>
      <c r="N345" s="9"/>
      <c r="O345" s="97"/>
      <c r="P345" s="97"/>
      <c r="Q345" s="97"/>
      <c r="R345" s="97"/>
      <c r="S345" s="66"/>
      <c r="T345" s="60">
        <f>U$219-L$220</f>
        <v>15</v>
      </c>
      <c r="U345" s="16">
        <f>V$219-M$220</f>
        <v>7</v>
      </c>
      <c r="V345" s="16">
        <f>W$219-N$220</f>
        <v>7</v>
      </c>
      <c r="W345" s="16">
        <f>X$219-O$220</f>
        <v>1</v>
      </c>
      <c r="X345" s="16">
        <f>Y$219-P$220</f>
        <v>4</v>
      </c>
      <c r="Y345" s="16">
        <f>Z$219-Q$220</f>
        <v>0</v>
      </c>
      <c r="Z345" s="16">
        <f>AA$219-R$220</f>
        <v>0</v>
      </c>
      <c r="AA345" s="16">
        <f>AB$219-S$220</f>
        <v>4</v>
      </c>
    </row>
    <row r="346" spans="1:27" ht="15" customHeight="1" x14ac:dyDescent="0.15">
      <c r="B346" s="34" t="s">
        <v>128</v>
      </c>
      <c r="C346" s="21"/>
      <c r="D346" s="21"/>
      <c r="E346" s="21"/>
      <c r="L346" s="10">
        <v>3</v>
      </c>
      <c r="M346" s="10">
        <v>1</v>
      </c>
      <c r="N346" s="10">
        <v>2</v>
      </c>
      <c r="O346" s="98">
        <v>0</v>
      </c>
      <c r="P346" s="98">
        <v>1</v>
      </c>
      <c r="Q346" s="98">
        <v>0</v>
      </c>
      <c r="R346" s="98">
        <v>0</v>
      </c>
      <c r="S346" s="67">
        <v>1</v>
      </c>
      <c r="T346" s="61">
        <f t="shared" ref="T346:AA349" si="116">L346/T$345*100</f>
        <v>20</v>
      </c>
      <c r="U346" s="17">
        <f t="shared" si="116"/>
        <v>14.285714285714285</v>
      </c>
      <c r="V346" s="17">
        <f t="shared" si="116"/>
        <v>28.571428571428569</v>
      </c>
      <c r="W346" s="17">
        <f t="shared" si="116"/>
        <v>0</v>
      </c>
      <c r="X346" s="17">
        <f t="shared" si="116"/>
        <v>25</v>
      </c>
      <c r="Y346" s="78" t="str">
        <f>IF(Y$345=0,"－",Q346/Y$345*100)</f>
        <v>－</v>
      </c>
      <c r="Z346" s="78" t="str">
        <f t="shared" ref="Z346:Z349" si="117">IF(Z$345=0,"－",R346/Z$345*100)</f>
        <v>－</v>
      </c>
      <c r="AA346" s="17">
        <f t="shared" si="116"/>
        <v>25</v>
      </c>
    </row>
    <row r="347" spans="1:27" ht="15" customHeight="1" x14ac:dyDescent="0.15">
      <c r="B347" s="34" t="s">
        <v>129</v>
      </c>
      <c r="C347" s="21"/>
      <c r="D347" s="21"/>
      <c r="E347" s="21"/>
      <c r="L347" s="11">
        <v>2</v>
      </c>
      <c r="M347" s="11">
        <v>1</v>
      </c>
      <c r="N347" s="11">
        <v>1</v>
      </c>
      <c r="O347" s="99">
        <v>0</v>
      </c>
      <c r="P347" s="99">
        <v>0</v>
      </c>
      <c r="Q347" s="99">
        <v>0</v>
      </c>
      <c r="R347" s="99">
        <v>0</v>
      </c>
      <c r="S347" s="68">
        <v>0</v>
      </c>
      <c r="T347" s="62">
        <f t="shared" si="116"/>
        <v>13.333333333333334</v>
      </c>
      <c r="U347" s="18">
        <f t="shared" si="116"/>
        <v>14.285714285714285</v>
      </c>
      <c r="V347" s="18">
        <f t="shared" si="116"/>
        <v>14.285714285714285</v>
      </c>
      <c r="W347" s="18">
        <f t="shared" si="116"/>
        <v>0</v>
      </c>
      <c r="X347" s="18">
        <f t="shared" si="116"/>
        <v>0</v>
      </c>
      <c r="Y347" s="79" t="str">
        <f t="shared" ref="Y347:Y349" si="118">IF(Y$345=0,"－",Q347/Y$345*100)</f>
        <v>－</v>
      </c>
      <c r="Z347" s="79" t="str">
        <f t="shared" si="117"/>
        <v>－</v>
      </c>
      <c r="AA347" s="18">
        <f t="shared" si="116"/>
        <v>0</v>
      </c>
    </row>
    <row r="348" spans="1:27" ht="15" customHeight="1" x14ac:dyDescent="0.15">
      <c r="B348" s="34" t="s">
        <v>130</v>
      </c>
      <c r="C348" s="21"/>
      <c r="D348" s="21"/>
      <c r="E348" s="21"/>
      <c r="L348" s="11">
        <v>4</v>
      </c>
      <c r="M348" s="11">
        <v>2</v>
      </c>
      <c r="N348" s="11">
        <v>2</v>
      </c>
      <c r="O348" s="99">
        <v>0</v>
      </c>
      <c r="P348" s="99">
        <v>2</v>
      </c>
      <c r="Q348" s="99">
        <v>0</v>
      </c>
      <c r="R348" s="99">
        <v>0</v>
      </c>
      <c r="S348" s="68">
        <v>2</v>
      </c>
      <c r="T348" s="62">
        <f t="shared" si="116"/>
        <v>26.666666666666668</v>
      </c>
      <c r="U348" s="18">
        <f t="shared" si="116"/>
        <v>28.571428571428569</v>
      </c>
      <c r="V348" s="18">
        <f t="shared" si="116"/>
        <v>28.571428571428569</v>
      </c>
      <c r="W348" s="18">
        <f t="shared" si="116"/>
        <v>0</v>
      </c>
      <c r="X348" s="18">
        <f t="shared" si="116"/>
        <v>50</v>
      </c>
      <c r="Y348" s="79" t="str">
        <f t="shared" si="118"/>
        <v>－</v>
      </c>
      <c r="Z348" s="79" t="str">
        <f t="shared" si="117"/>
        <v>－</v>
      </c>
      <c r="AA348" s="18">
        <f t="shared" si="116"/>
        <v>50</v>
      </c>
    </row>
    <row r="349" spans="1:27" ht="15" customHeight="1" x14ac:dyDescent="0.15">
      <c r="B349" s="47" t="s">
        <v>0</v>
      </c>
      <c r="C349" s="23"/>
      <c r="D349" s="23"/>
      <c r="E349" s="23"/>
      <c r="F349" s="23"/>
      <c r="G349" s="23"/>
      <c r="H349" s="23"/>
      <c r="I349" s="23"/>
      <c r="J349" s="23"/>
      <c r="K349" s="23"/>
      <c r="L349" s="12">
        <v>6</v>
      </c>
      <c r="M349" s="12">
        <v>3</v>
      </c>
      <c r="N349" s="12">
        <v>2</v>
      </c>
      <c r="O349" s="100">
        <v>1</v>
      </c>
      <c r="P349" s="100">
        <v>1</v>
      </c>
      <c r="Q349" s="100">
        <v>0</v>
      </c>
      <c r="R349" s="100">
        <v>0</v>
      </c>
      <c r="S349" s="69">
        <v>1</v>
      </c>
      <c r="T349" s="63">
        <f t="shared" si="116"/>
        <v>40</v>
      </c>
      <c r="U349" s="19">
        <f t="shared" si="116"/>
        <v>42.857142857142854</v>
      </c>
      <c r="V349" s="19">
        <f t="shared" si="116"/>
        <v>28.571428571428569</v>
      </c>
      <c r="W349" s="19">
        <f t="shared" si="116"/>
        <v>100</v>
      </c>
      <c r="X349" s="19">
        <f t="shared" si="116"/>
        <v>25</v>
      </c>
      <c r="Y349" s="80" t="str">
        <f t="shared" si="118"/>
        <v>－</v>
      </c>
      <c r="Z349" s="80" t="str">
        <f t="shared" si="117"/>
        <v>－</v>
      </c>
      <c r="AA349" s="19">
        <f t="shared" si="116"/>
        <v>25</v>
      </c>
    </row>
    <row r="350" spans="1:27" ht="15" customHeight="1" x14ac:dyDescent="0.15">
      <c r="B350" s="48" t="s">
        <v>1</v>
      </c>
      <c r="C350" s="25"/>
      <c r="D350" s="25"/>
      <c r="E350" s="25"/>
      <c r="F350" s="25"/>
      <c r="G350" s="25"/>
      <c r="H350" s="25"/>
      <c r="I350" s="25"/>
      <c r="J350" s="25"/>
      <c r="K350" s="26"/>
      <c r="L350" s="13">
        <f>SUM(L346:L349)</f>
        <v>15</v>
      </c>
      <c r="M350" s="13">
        <f>SUM(M346:M349)</f>
        <v>7</v>
      </c>
      <c r="N350" s="13">
        <f>SUM(N346:N349)</f>
        <v>7</v>
      </c>
      <c r="O350" s="101">
        <f t="shared" ref="O350:S350" si="119">SUM(O346:O349)</f>
        <v>1</v>
      </c>
      <c r="P350" s="101">
        <f t="shared" si="119"/>
        <v>4</v>
      </c>
      <c r="Q350" s="101">
        <f t="shared" si="119"/>
        <v>0</v>
      </c>
      <c r="R350" s="101">
        <f t="shared" si="119"/>
        <v>0</v>
      </c>
      <c r="S350" s="70">
        <f t="shared" si="119"/>
        <v>4</v>
      </c>
      <c r="T350" s="64">
        <f>IF(SUM(T346:T349)&gt;100,"－",SUM(T346:T349))</f>
        <v>100</v>
      </c>
      <c r="U350" s="20">
        <f>IF(SUM(U346:U349)&gt;100,"－",SUM(U346:U349))</f>
        <v>100</v>
      </c>
      <c r="V350" s="20">
        <f t="shared" ref="V350:AA350" si="120">IF(SUM(V346:V349)&gt;100,"－",SUM(V346:V349))</f>
        <v>99.999999999999986</v>
      </c>
      <c r="W350" s="20">
        <f t="shared" si="120"/>
        <v>100</v>
      </c>
      <c r="X350" s="20">
        <f t="shared" ref="X350" si="121">IF(SUM(X346:X349)&gt;100,"－",SUM(X346:X349))</f>
        <v>100</v>
      </c>
      <c r="Y350" s="20" t="s">
        <v>102</v>
      </c>
      <c r="Z350" s="20" t="s">
        <v>102</v>
      </c>
      <c r="AA350" s="20">
        <f t="shared" si="120"/>
        <v>100</v>
      </c>
    </row>
    <row r="351" spans="1:27" ht="15" customHeight="1" x14ac:dyDescent="0.15">
      <c r="B351" s="48" t="s">
        <v>131</v>
      </c>
      <c r="C351" s="25"/>
      <c r="D351" s="25"/>
      <c r="E351" s="25"/>
      <c r="F351" s="25"/>
      <c r="G351" s="25"/>
      <c r="H351" s="25"/>
      <c r="I351" s="25"/>
      <c r="J351" s="25"/>
      <c r="K351" s="26"/>
      <c r="L351" s="59">
        <v>57.843137254901961</v>
      </c>
      <c r="M351" s="59">
        <v>62.5</v>
      </c>
      <c r="N351" s="59">
        <v>54.117647058823536</v>
      </c>
      <c r="O351" s="89" t="s">
        <v>147</v>
      </c>
      <c r="P351" s="59">
        <v>66.666666666666671</v>
      </c>
      <c r="Q351" s="89" t="s">
        <v>147</v>
      </c>
      <c r="R351" s="89" t="s">
        <v>147</v>
      </c>
      <c r="S351" s="89">
        <v>66.666666666666671</v>
      </c>
      <c r="T351" s="58"/>
      <c r="U351" s="58"/>
      <c r="V351" s="58"/>
      <c r="W351" s="58"/>
      <c r="X351" s="58"/>
      <c r="Y351" s="58"/>
      <c r="Z351" s="58"/>
      <c r="AA351" s="58"/>
    </row>
    <row r="352" spans="1:27" ht="15" customHeight="1" x14ac:dyDescent="0.15">
      <c r="B352" s="48" t="s">
        <v>132</v>
      </c>
      <c r="C352" s="25"/>
      <c r="D352" s="25"/>
      <c r="E352" s="25"/>
      <c r="F352" s="25"/>
      <c r="G352" s="25"/>
      <c r="H352" s="25"/>
      <c r="I352" s="25"/>
      <c r="J352" s="25"/>
      <c r="K352" s="26"/>
      <c r="L352" s="59">
        <v>86.764705882352942</v>
      </c>
      <c r="M352" s="59">
        <v>83.333333333333329</v>
      </c>
      <c r="N352" s="59">
        <v>90.196078431372555</v>
      </c>
      <c r="O352" s="89" t="s">
        <v>147</v>
      </c>
      <c r="P352" s="59">
        <v>100</v>
      </c>
      <c r="Q352" s="89" t="s">
        <v>147</v>
      </c>
      <c r="R352" s="89" t="s">
        <v>147</v>
      </c>
      <c r="S352" s="89">
        <v>100</v>
      </c>
      <c r="T352" s="58"/>
      <c r="U352" s="58"/>
      <c r="V352" s="58"/>
      <c r="W352" s="58"/>
      <c r="X352" s="58"/>
      <c r="Y352" s="58"/>
      <c r="Z352" s="58"/>
      <c r="AA352" s="58"/>
    </row>
    <row r="353" spans="1:30" ht="15" customHeight="1" x14ac:dyDescent="0.15">
      <c r="B353" s="48" t="s">
        <v>133</v>
      </c>
      <c r="C353" s="25"/>
      <c r="D353" s="25"/>
      <c r="E353" s="25"/>
      <c r="F353" s="25"/>
      <c r="G353" s="25"/>
      <c r="H353" s="25"/>
      <c r="I353" s="25"/>
      <c r="J353" s="25"/>
      <c r="K353" s="26"/>
      <c r="L353" s="59">
        <v>70.588235294117652</v>
      </c>
      <c r="M353" s="59">
        <v>75</v>
      </c>
      <c r="N353" s="59">
        <v>70.588235294117652</v>
      </c>
      <c r="O353" s="89" t="s">
        <v>147</v>
      </c>
      <c r="P353" s="59">
        <v>100</v>
      </c>
      <c r="Q353" s="89" t="s">
        <v>147</v>
      </c>
      <c r="R353" s="89" t="s">
        <v>147</v>
      </c>
      <c r="S353" s="89">
        <v>100</v>
      </c>
      <c r="T353" s="58"/>
      <c r="U353" s="58"/>
      <c r="V353" s="58"/>
      <c r="W353" s="58"/>
      <c r="X353" s="58"/>
      <c r="Y353" s="58"/>
      <c r="Z353" s="58"/>
      <c r="AA353" s="58"/>
    </row>
    <row r="354" spans="1:30" ht="15" customHeight="1" x14ac:dyDescent="0.15">
      <c r="B354" s="48" t="s">
        <v>134</v>
      </c>
      <c r="C354" s="25"/>
      <c r="D354" s="25"/>
      <c r="E354" s="25"/>
      <c r="F354" s="25"/>
      <c r="G354" s="25"/>
      <c r="H354" s="25"/>
      <c r="I354" s="25"/>
      <c r="J354" s="25"/>
      <c r="K354" s="26"/>
      <c r="L354" s="59">
        <v>100</v>
      </c>
      <c r="M354" s="59">
        <v>100</v>
      </c>
      <c r="N354" s="59">
        <v>100</v>
      </c>
      <c r="O354" s="89" t="s">
        <v>147</v>
      </c>
      <c r="P354" s="59">
        <v>100</v>
      </c>
      <c r="Q354" s="89" t="s">
        <v>147</v>
      </c>
      <c r="R354" s="89" t="s">
        <v>147</v>
      </c>
      <c r="S354" s="89">
        <v>100</v>
      </c>
      <c r="T354" s="58"/>
      <c r="U354" s="58"/>
      <c r="V354" s="58"/>
      <c r="W354" s="58"/>
      <c r="X354" s="58"/>
      <c r="Y354" s="58"/>
      <c r="Z354" s="58"/>
      <c r="AA354" s="58"/>
    </row>
    <row r="355" spans="1:30" ht="15" customHeight="1" x14ac:dyDescent="0.15">
      <c r="B355" s="48" t="s">
        <v>137</v>
      </c>
      <c r="C355" s="25"/>
      <c r="D355" s="25"/>
      <c r="E355" s="25"/>
      <c r="F355" s="25"/>
      <c r="G355" s="25"/>
      <c r="H355" s="25"/>
      <c r="I355" s="25"/>
      <c r="J355" s="25"/>
      <c r="K355" s="26"/>
      <c r="L355" s="59">
        <v>50</v>
      </c>
      <c r="M355" s="59">
        <v>50</v>
      </c>
      <c r="N355" s="59">
        <v>70.588235294117652</v>
      </c>
      <c r="O355" s="89" t="s">
        <v>147</v>
      </c>
      <c r="P355" s="59">
        <v>100</v>
      </c>
      <c r="Q355" s="89" t="s">
        <v>147</v>
      </c>
      <c r="R355" s="89" t="s">
        <v>147</v>
      </c>
      <c r="S355" s="89">
        <v>100</v>
      </c>
      <c r="T355" s="58"/>
      <c r="U355" s="58"/>
      <c r="V355" s="58"/>
      <c r="W355" s="58"/>
      <c r="X355" s="58"/>
      <c r="Y355" s="58"/>
      <c r="Z355" s="58"/>
      <c r="AA355" s="58"/>
    </row>
    <row r="356" spans="1:30" ht="15" customHeight="1" x14ac:dyDescent="0.15">
      <c r="B356" s="51"/>
      <c r="C356" s="27"/>
      <c r="D356" s="27"/>
      <c r="E356" s="27"/>
      <c r="F356" s="27"/>
      <c r="G356" s="27"/>
      <c r="H356" s="27"/>
      <c r="I356" s="27"/>
      <c r="J356" s="27"/>
      <c r="K356" s="28"/>
      <c r="L356" s="29"/>
      <c r="M356" s="29"/>
      <c r="N356" s="29"/>
      <c r="O356" s="29"/>
      <c r="P356" s="29"/>
      <c r="Q356" s="29"/>
      <c r="R356" s="29"/>
      <c r="S356" s="29"/>
      <c r="T356" s="30"/>
      <c r="U356" s="30"/>
      <c r="V356" s="30"/>
      <c r="W356" s="30"/>
      <c r="X356" s="30"/>
      <c r="Y356" s="30"/>
      <c r="Z356" s="30"/>
      <c r="AA356" s="30"/>
    </row>
    <row r="357" spans="1:30" ht="15" customHeight="1" x14ac:dyDescent="0.15">
      <c r="A357" s="14" t="s">
        <v>54</v>
      </c>
      <c r="B357" s="49"/>
      <c r="M357" s="1"/>
      <c r="AB357" s="15"/>
      <c r="AC357" s="15"/>
      <c r="AD357" s="15"/>
    </row>
    <row r="358" spans="1:30" ht="13.5" customHeight="1" x14ac:dyDescent="0.15">
      <c r="A358" s="1" t="s">
        <v>55</v>
      </c>
      <c r="B358" s="49"/>
      <c r="M358" s="1"/>
      <c r="T358" s="15"/>
      <c r="U358" s="15"/>
      <c r="V358" s="15"/>
      <c r="W358" s="15"/>
      <c r="X358" s="15"/>
      <c r="Y358" s="15"/>
      <c r="Z358" s="15"/>
      <c r="AA358" s="15"/>
    </row>
    <row r="359" spans="1:30" ht="12" customHeight="1" x14ac:dyDescent="0.15">
      <c r="B359" s="53"/>
      <c r="C359" s="38"/>
      <c r="D359" s="38"/>
      <c r="E359" s="38"/>
      <c r="F359" s="38"/>
      <c r="G359" s="38"/>
      <c r="H359" s="38"/>
      <c r="I359" s="38"/>
      <c r="J359" s="38"/>
      <c r="K359" s="39"/>
      <c r="L359" s="185" t="s">
        <v>2</v>
      </c>
      <c r="M359" s="42"/>
      <c r="N359" s="42"/>
      <c r="O359" s="42"/>
      <c r="P359" s="42"/>
      <c r="Q359" s="42"/>
      <c r="R359" s="42"/>
      <c r="S359" s="186"/>
      <c r="T359" s="200" t="s">
        <v>3</v>
      </c>
      <c r="U359" s="42"/>
      <c r="V359" s="42"/>
      <c r="W359" s="42"/>
      <c r="X359" s="42"/>
      <c r="Y359" s="42"/>
      <c r="Z359" s="42"/>
      <c r="AA359" s="43"/>
    </row>
    <row r="360" spans="1:30" ht="12" customHeight="1" x14ac:dyDescent="0.15">
      <c r="B360" s="107"/>
      <c r="C360" s="24"/>
      <c r="D360" s="24"/>
      <c r="E360" s="24"/>
      <c r="F360" s="24"/>
      <c r="G360" s="24"/>
      <c r="H360" s="24"/>
      <c r="I360" s="24"/>
      <c r="J360" s="24"/>
      <c r="K360" s="108"/>
      <c r="L360" s="187" t="s">
        <v>143</v>
      </c>
      <c r="M360" s="186"/>
      <c r="N360" s="186"/>
      <c r="O360" s="43"/>
      <c r="P360" s="42" t="s">
        <v>144</v>
      </c>
      <c r="Q360" s="42"/>
      <c r="R360" s="186"/>
      <c r="S360" s="186"/>
      <c r="T360" s="201" t="s">
        <v>143</v>
      </c>
      <c r="U360" s="186"/>
      <c r="V360" s="186"/>
      <c r="W360" s="43"/>
      <c r="X360" s="42" t="s">
        <v>144</v>
      </c>
      <c r="Y360" s="42"/>
      <c r="Z360" s="186"/>
      <c r="AA360" s="188"/>
    </row>
    <row r="361" spans="1:30" ht="22.5" x14ac:dyDescent="0.15">
      <c r="B361" s="189"/>
      <c r="C361" s="24"/>
      <c r="D361" s="24"/>
      <c r="E361" s="24"/>
      <c r="F361" s="24"/>
      <c r="G361" s="24"/>
      <c r="H361" s="24"/>
      <c r="I361" s="24"/>
      <c r="J361" s="24"/>
      <c r="K361" s="108"/>
      <c r="L361" s="190" t="s">
        <v>4</v>
      </c>
      <c r="M361" s="191" t="s">
        <v>7</v>
      </c>
      <c r="N361" s="192" t="s">
        <v>108</v>
      </c>
      <c r="O361" s="193" t="s">
        <v>8</v>
      </c>
      <c r="P361" s="193" t="s">
        <v>4</v>
      </c>
      <c r="Q361" s="191" t="s">
        <v>7</v>
      </c>
      <c r="R361" s="192" t="s">
        <v>108</v>
      </c>
      <c r="S361" s="193" t="s">
        <v>8</v>
      </c>
      <c r="T361" s="202" t="s">
        <v>4</v>
      </c>
      <c r="U361" s="191" t="s">
        <v>7</v>
      </c>
      <c r="V361" s="192" t="s">
        <v>108</v>
      </c>
      <c r="W361" s="193" t="s">
        <v>8</v>
      </c>
      <c r="X361" s="193" t="s">
        <v>4</v>
      </c>
      <c r="Y361" s="191" t="s">
        <v>7</v>
      </c>
      <c r="Z361" s="192" t="s">
        <v>108</v>
      </c>
      <c r="AA361" s="191" t="s">
        <v>8</v>
      </c>
    </row>
    <row r="362" spans="1:30" ht="12" customHeight="1" x14ac:dyDescent="0.15">
      <c r="B362" s="54"/>
      <c r="C362" s="40"/>
      <c r="D362" s="40"/>
      <c r="E362" s="40"/>
      <c r="F362" s="40"/>
      <c r="G362" s="40"/>
      <c r="H362" s="40"/>
      <c r="I362" s="40"/>
      <c r="J362" s="40"/>
      <c r="K362" s="41"/>
      <c r="L362" s="194"/>
      <c r="M362" s="194"/>
      <c r="N362" s="194"/>
      <c r="O362" s="195"/>
      <c r="P362" s="195"/>
      <c r="Q362" s="195"/>
      <c r="R362" s="195"/>
      <c r="S362" s="195"/>
      <c r="T362" s="165">
        <f>T258-L259-L263</f>
        <v>5</v>
      </c>
      <c r="U362" s="16">
        <v>2</v>
      </c>
      <c r="V362" s="16">
        <v>3</v>
      </c>
      <c r="W362" s="16">
        <f t="shared" ref="W362:AA362" si="122">W258-O259</f>
        <v>1</v>
      </c>
      <c r="X362" s="16">
        <f t="shared" si="122"/>
        <v>2</v>
      </c>
      <c r="Y362" s="16">
        <f t="shared" si="122"/>
        <v>0</v>
      </c>
      <c r="Z362" s="16">
        <f t="shared" si="122"/>
        <v>0</v>
      </c>
      <c r="AA362" s="16">
        <f t="shared" si="122"/>
        <v>2</v>
      </c>
    </row>
    <row r="363" spans="1:30" ht="15" customHeight="1" x14ac:dyDescent="0.15">
      <c r="B363" s="196" t="s">
        <v>58</v>
      </c>
      <c r="C363" s="24"/>
      <c r="D363" s="24"/>
      <c r="E363" s="24"/>
      <c r="F363" s="24"/>
      <c r="G363" s="24"/>
      <c r="H363" s="24"/>
      <c r="I363" s="24"/>
      <c r="J363" s="24"/>
      <c r="K363" s="24"/>
      <c r="L363" s="35">
        <v>0</v>
      </c>
      <c r="M363" s="35">
        <v>0</v>
      </c>
      <c r="N363" s="35">
        <v>0</v>
      </c>
      <c r="O363" s="103">
        <v>0</v>
      </c>
      <c r="P363" s="103">
        <v>0</v>
      </c>
      <c r="Q363" s="103">
        <v>0</v>
      </c>
      <c r="R363" s="103">
        <v>0</v>
      </c>
      <c r="S363" s="103">
        <v>0</v>
      </c>
      <c r="T363" s="166">
        <f t="shared" ref="T363:AA369" si="123">L363/T$362*100</f>
        <v>0</v>
      </c>
      <c r="U363" s="17">
        <f t="shared" si="123"/>
        <v>0</v>
      </c>
      <c r="V363" s="17">
        <f t="shared" si="123"/>
        <v>0</v>
      </c>
      <c r="W363" s="17">
        <f t="shared" si="123"/>
        <v>0</v>
      </c>
      <c r="X363" s="17">
        <f t="shared" si="123"/>
        <v>0</v>
      </c>
      <c r="Y363" s="78" t="str">
        <f>IF(Y$362=0,"－",Q363/Y$345*100)</f>
        <v>－</v>
      </c>
      <c r="Z363" s="78" t="str">
        <f t="shared" ref="Z363:Z369" si="124">IF(Z$362=0,"－",R363/Z$345*100)</f>
        <v>－</v>
      </c>
      <c r="AA363" s="17">
        <f t="shared" si="123"/>
        <v>0</v>
      </c>
    </row>
    <row r="364" spans="1:30" ht="15" customHeight="1" x14ac:dyDescent="0.15">
      <c r="B364" s="197" t="s">
        <v>59</v>
      </c>
      <c r="C364" s="24"/>
      <c r="D364" s="24"/>
      <c r="E364" s="24"/>
      <c r="F364" s="24"/>
      <c r="G364" s="24"/>
      <c r="H364" s="24"/>
      <c r="I364" s="24"/>
      <c r="J364" s="24"/>
      <c r="K364" s="24"/>
      <c r="L364" s="36">
        <v>0</v>
      </c>
      <c r="M364" s="36">
        <v>0</v>
      </c>
      <c r="N364" s="36">
        <v>0</v>
      </c>
      <c r="O364" s="104">
        <v>0</v>
      </c>
      <c r="P364" s="104">
        <v>0</v>
      </c>
      <c r="Q364" s="104">
        <v>0</v>
      </c>
      <c r="R364" s="104">
        <v>0</v>
      </c>
      <c r="S364" s="104">
        <v>0</v>
      </c>
      <c r="T364" s="167">
        <f t="shared" si="123"/>
        <v>0</v>
      </c>
      <c r="U364" s="18">
        <f t="shared" si="123"/>
        <v>0</v>
      </c>
      <c r="V364" s="18">
        <f t="shared" si="123"/>
        <v>0</v>
      </c>
      <c r="W364" s="18">
        <f t="shared" si="123"/>
        <v>0</v>
      </c>
      <c r="X364" s="18">
        <f t="shared" si="123"/>
        <v>0</v>
      </c>
      <c r="Y364" s="79" t="str">
        <f t="shared" ref="Y364:Y369" si="125">IF(Y$362=0,"－",Q364/Y$345*100)</f>
        <v>－</v>
      </c>
      <c r="Z364" s="79" t="str">
        <f t="shared" si="124"/>
        <v>－</v>
      </c>
      <c r="AA364" s="18">
        <f t="shared" si="123"/>
        <v>0</v>
      </c>
    </row>
    <row r="365" spans="1:30" ht="15" customHeight="1" x14ac:dyDescent="0.15">
      <c r="B365" s="198" t="s">
        <v>56</v>
      </c>
      <c r="C365" s="24"/>
      <c r="D365" s="24"/>
      <c r="E365" s="24"/>
      <c r="F365" s="24"/>
      <c r="G365" s="24"/>
      <c r="H365" s="24"/>
      <c r="I365" s="24"/>
      <c r="J365" s="24"/>
      <c r="K365" s="24"/>
      <c r="L365" s="36">
        <v>0</v>
      </c>
      <c r="M365" s="36">
        <v>0</v>
      </c>
      <c r="N365" s="36">
        <v>0</v>
      </c>
      <c r="O365" s="104">
        <v>0</v>
      </c>
      <c r="P365" s="104">
        <v>0</v>
      </c>
      <c r="Q365" s="104">
        <v>0</v>
      </c>
      <c r="R365" s="104">
        <v>0</v>
      </c>
      <c r="S365" s="104">
        <v>0</v>
      </c>
      <c r="T365" s="167">
        <f t="shared" si="123"/>
        <v>0</v>
      </c>
      <c r="U365" s="18">
        <f t="shared" si="123"/>
        <v>0</v>
      </c>
      <c r="V365" s="18">
        <f t="shared" si="123"/>
        <v>0</v>
      </c>
      <c r="W365" s="18">
        <f t="shared" si="123"/>
        <v>0</v>
      </c>
      <c r="X365" s="18">
        <f t="shared" si="123"/>
        <v>0</v>
      </c>
      <c r="Y365" s="79" t="str">
        <f t="shared" si="125"/>
        <v>－</v>
      </c>
      <c r="Z365" s="79" t="str">
        <f t="shared" si="124"/>
        <v>－</v>
      </c>
      <c r="AA365" s="18">
        <f t="shared" si="123"/>
        <v>0</v>
      </c>
    </row>
    <row r="366" spans="1:30" ht="15" customHeight="1" x14ac:dyDescent="0.15">
      <c r="B366" s="198" t="s">
        <v>113</v>
      </c>
      <c r="C366" s="24"/>
      <c r="D366" s="24"/>
      <c r="E366" s="24"/>
      <c r="F366" s="24"/>
      <c r="G366" s="24"/>
      <c r="H366" s="24"/>
      <c r="I366" s="24"/>
      <c r="J366" s="24"/>
      <c r="K366" s="24"/>
      <c r="L366" s="36">
        <v>1</v>
      </c>
      <c r="M366" s="36">
        <v>0</v>
      </c>
      <c r="N366" s="36">
        <v>1</v>
      </c>
      <c r="O366" s="104">
        <v>0</v>
      </c>
      <c r="P366" s="104">
        <v>1</v>
      </c>
      <c r="Q366" s="104">
        <v>0</v>
      </c>
      <c r="R366" s="104">
        <v>0</v>
      </c>
      <c r="S366" s="104">
        <v>1</v>
      </c>
      <c r="T366" s="167">
        <f t="shared" si="123"/>
        <v>20</v>
      </c>
      <c r="U366" s="18">
        <f t="shared" si="123"/>
        <v>0</v>
      </c>
      <c r="V366" s="18">
        <f t="shared" si="123"/>
        <v>33.333333333333329</v>
      </c>
      <c r="W366" s="18">
        <f t="shared" si="123"/>
        <v>0</v>
      </c>
      <c r="X366" s="18">
        <f t="shared" si="123"/>
        <v>50</v>
      </c>
      <c r="Y366" s="79" t="str">
        <f t="shared" si="125"/>
        <v>－</v>
      </c>
      <c r="Z366" s="79" t="str">
        <f t="shared" si="124"/>
        <v>－</v>
      </c>
      <c r="AA366" s="18">
        <f t="shared" si="123"/>
        <v>50</v>
      </c>
    </row>
    <row r="367" spans="1:30" ht="15" customHeight="1" x14ac:dyDescent="0.15">
      <c r="B367" s="198" t="s">
        <v>115</v>
      </c>
      <c r="C367" s="24"/>
      <c r="D367" s="24"/>
      <c r="E367" s="24"/>
      <c r="F367" s="24"/>
      <c r="G367" s="24"/>
      <c r="H367" s="24"/>
      <c r="I367" s="24"/>
      <c r="J367" s="24"/>
      <c r="K367" s="24"/>
      <c r="L367" s="36">
        <v>3</v>
      </c>
      <c r="M367" s="36">
        <v>2</v>
      </c>
      <c r="N367" s="36">
        <v>1</v>
      </c>
      <c r="O367" s="104">
        <v>0</v>
      </c>
      <c r="P367" s="104">
        <v>0</v>
      </c>
      <c r="Q367" s="104">
        <v>0</v>
      </c>
      <c r="R367" s="104">
        <v>0</v>
      </c>
      <c r="S367" s="104">
        <v>0</v>
      </c>
      <c r="T367" s="167">
        <f t="shared" si="123"/>
        <v>60</v>
      </c>
      <c r="U367" s="18">
        <f t="shared" si="123"/>
        <v>100</v>
      </c>
      <c r="V367" s="18">
        <f t="shared" si="123"/>
        <v>33.333333333333329</v>
      </c>
      <c r="W367" s="18">
        <f t="shared" si="123"/>
        <v>0</v>
      </c>
      <c r="X367" s="18">
        <f t="shared" si="123"/>
        <v>0</v>
      </c>
      <c r="Y367" s="79" t="str">
        <f t="shared" si="125"/>
        <v>－</v>
      </c>
      <c r="Z367" s="79" t="str">
        <f t="shared" si="124"/>
        <v>－</v>
      </c>
      <c r="AA367" s="18">
        <f t="shared" si="123"/>
        <v>0</v>
      </c>
    </row>
    <row r="368" spans="1:30" ht="15" customHeight="1" x14ac:dyDescent="0.15">
      <c r="B368" s="198" t="s">
        <v>57</v>
      </c>
      <c r="C368" s="24"/>
      <c r="D368" s="24"/>
      <c r="E368" s="24"/>
      <c r="F368" s="24"/>
      <c r="G368" s="24"/>
      <c r="H368" s="24"/>
      <c r="I368" s="24"/>
      <c r="J368" s="24"/>
      <c r="K368" s="24"/>
      <c r="L368" s="36">
        <v>2</v>
      </c>
      <c r="M368" s="36">
        <v>0</v>
      </c>
      <c r="N368" s="36">
        <v>2</v>
      </c>
      <c r="O368" s="104">
        <v>0</v>
      </c>
      <c r="P368" s="104">
        <v>1</v>
      </c>
      <c r="Q368" s="104">
        <v>0</v>
      </c>
      <c r="R368" s="104">
        <v>0</v>
      </c>
      <c r="S368" s="104">
        <v>1</v>
      </c>
      <c r="T368" s="167">
        <f t="shared" si="123"/>
        <v>40</v>
      </c>
      <c r="U368" s="18">
        <f t="shared" si="123"/>
        <v>0</v>
      </c>
      <c r="V368" s="18">
        <f t="shared" si="123"/>
        <v>66.666666666666657</v>
      </c>
      <c r="W368" s="18">
        <f t="shared" si="123"/>
        <v>0</v>
      </c>
      <c r="X368" s="18">
        <f t="shared" si="123"/>
        <v>50</v>
      </c>
      <c r="Y368" s="79" t="str">
        <f t="shared" si="125"/>
        <v>－</v>
      </c>
      <c r="Z368" s="79" t="str">
        <f t="shared" si="124"/>
        <v>－</v>
      </c>
      <c r="AA368" s="18">
        <f t="shared" si="123"/>
        <v>50</v>
      </c>
    </row>
    <row r="369" spans="1:30" ht="15" customHeight="1" x14ac:dyDescent="0.15">
      <c r="B369" s="199" t="s">
        <v>0</v>
      </c>
      <c r="C369" s="40"/>
      <c r="D369" s="40"/>
      <c r="E369" s="40"/>
      <c r="F369" s="40"/>
      <c r="G369" s="40"/>
      <c r="H369" s="40"/>
      <c r="I369" s="40"/>
      <c r="J369" s="40"/>
      <c r="K369" s="40"/>
      <c r="L369" s="37">
        <v>0</v>
      </c>
      <c r="M369" s="37">
        <v>0</v>
      </c>
      <c r="N369" s="37">
        <v>0</v>
      </c>
      <c r="O369" s="105">
        <v>0</v>
      </c>
      <c r="P369" s="105">
        <v>0</v>
      </c>
      <c r="Q369" s="105">
        <v>0</v>
      </c>
      <c r="R369" s="105">
        <v>0</v>
      </c>
      <c r="S369" s="105">
        <v>0</v>
      </c>
      <c r="T369" s="168">
        <f t="shared" si="123"/>
        <v>0</v>
      </c>
      <c r="U369" s="19">
        <f t="shared" si="123"/>
        <v>0</v>
      </c>
      <c r="V369" s="19">
        <f t="shared" si="123"/>
        <v>0</v>
      </c>
      <c r="W369" s="19">
        <f t="shared" si="123"/>
        <v>0</v>
      </c>
      <c r="X369" s="19">
        <f t="shared" si="123"/>
        <v>0</v>
      </c>
      <c r="Y369" s="80" t="str">
        <f t="shared" si="125"/>
        <v>－</v>
      </c>
      <c r="Z369" s="80" t="str">
        <f t="shared" si="124"/>
        <v>－</v>
      </c>
      <c r="AA369" s="19">
        <f t="shared" si="123"/>
        <v>0</v>
      </c>
    </row>
    <row r="370" spans="1:30" ht="15" customHeight="1" x14ac:dyDescent="0.15">
      <c r="B370" s="55" t="s">
        <v>1</v>
      </c>
      <c r="C370" s="42"/>
      <c r="D370" s="42"/>
      <c r="E370" s="42"/>
      <c r="F370" s="42"/>
      <c r="G370" s="42"/>
      <c r="H370" s="42"/>
      <c r="I370" s="42"/>
      <c r="J370" s="42"/>
      <c r="K370" s="43"/>
      <c r="L370" s="44">
        <f>SUM(L363:L369)</f>
        <v>6</v>
      </c>
      <c r="M370" s="44">
        <f t="shared" ref="M370:S370" si="126">SUM(M363:M369)</f>
        <v>2</v>
      </c>
      <c r="N370" s="44">
        <f t="shared" si="126"/>
        <v>4</v>
      </c>
      <c r="O370" s="106">
        <f t="shared" si="126"/>
        <v>0</v>
      </c>
      <c r="P370" s="106">
        <f t="shared" si="126"/>
        <v>2</v>
      </c>
      <c r="Q370" s="106">
        <f t="shared" si="126"/>
        <v>0</v>
      </c>
      <c r="R370" s="106">
        <f t="shared" si="126"/>
        <v>0</v>
      </c>
      <c r="S370" s="106">
        <f t="shared" si="126"/>
        <v>2</v>
      </c>
      <c r="T370" s="169" t="s">
        <v>102</v>
      </c>
      <c r="U370" s="20" t="s">
        <v>102</v>
      </c>
      <c r="V370" s="20" t="s">
        <v>102</v>
      </c>
      <c r="W370" s="20" t="s">
        <v>102</v>
      </c>
      <c r="X370" s="20" t="s">
        <v>102</v>
      </c>
      <c r="Y370" s="20" t="s">
        <v>102</v>
      </c>
      <c r="Z370" s="20" t="s">
        <v>102</v>
      </c>
      <c r="AA370" s="20" t="s">
        <v>102</v>
      </c>
    </row>
    <row r="371" spans="1:30" ht="13.5" customHeight="1" x14ac:dyDescent="0.15">
      <c r="B371" s="49"/>
      <c r="K371" s="1"/>
      <c r="L371" s="15"/>
      <c r="N371" s="15"/>
      <c r="O371" s="15"/>
      <c r="P371" s="15"/>
      <c r="Q371" s="15"/>
      <c r="R371" s="15"/>
      <c r="S371" s="15"/>
    </row>
    <row r="372" spans="1:30" ht="15" customHeight="1" x14ac:dyDescent="0.15">
      <c r="A372" s="14" t="s">
        <v>114</v>
      </c>
      <c r="B372" s="49"/>
      <c r="M372" s="1"/>
      <c r="AB372" s="15"/>
      <c r="AC372" s="15"/>
      <c r="AD372" s="15"/>
    </row>
    <row r="373" spans="1:30" s="15" customFormat="1" ht="15" customHeight="1" x14ac:dyDescent="0.15">
      <c r="A373" s="15" t="s">
        <v>60</v>
      </c>
      <c r="B373" s="52"/>
      <c r="F373" s="24"/>
      <c r="G373" s="24"/>
      <c r="H373" s="24"/>
      <c r="I373" s="24"/>
      <c r="J373" s="24"/>
      <c r="K373" s="24"/>
    </row>
    <row r="374" spans="1:30" ht="12" customHeight="1" x14ac:dyDescent="0.15">
      <c r="B374" s="50"/>
      <c r="C374" s="22"/>
      <c r="D374" s="22"/>
      <c r="E374" s="22"/>
      <c r="F374" s="22"/>
      <c r="G374" s="22"/>
      <c r="H374" s="22"/>
      <c r="I374" s="22"/>
      <c r="J374" s="22"/>
      <c r="K374" s="4"/>
      <c r="L374" s="57" t="s">
        <v>2</v>
      </c>
      <c r="M374" s="25"/>
      <c r="N374" s="25"/>
      <c r="O374" s="25"/>
      <c r="P374" s="25"/>
      <c r="Q374" s="25"/>
      <c r="R374" s="25"/>
      <c r="S374" s="65"/>
      <c r="T374" s="25" t="s">
        <v>3</v>
      </c>
      <c r="U374" s="25"/>
      <c r="V374" s="25"/>
      <c r="W374" s="25"/>
      <c r="X374" s="25"/>
      <c r="Y374" s="25"/>
      <c r="Z374" s="25"/>
      <c r="AA374" s="26"/>
    </row>
    <row r="375" spans="1:30" ht="12" customHeight="1" x14ac:dyDescent="0.15">
      <c r="B375" s="34"/>
      <c r="C375" s="21"/>
      <c r="D375" s="21"/>
      <c r="E375" s="21"/>
      <c r="K375" s="6"/>
      <c r="L375" s="109" t="s">
        <v>143</v>
      </c>
      <c r="M375" s="95"/>
      <c r="N375" s="95"/>
      <c r="O375" s="26"/>
      <c r="P375" s="25" t="s">
        <v>144</v>
      </c>
      <c r="Q375" s="25"/>
      <c r="R375" s="95"/>
      <c r="S375" s="65"/>
      <c r="T375" s="109" t="s">
        <v>143</v>
      </c>
      <c r="U375" s="95"/>
      <c r="V375" s="95"/>
      <c r="W375" s="26"/>
      <c r="X375" s="25" t="s">
        <v>144</v>
      </c>
      <c r="Y375" s="25"/>
      <c r="Z375" s="95"/>
      <c r="AA375" s="88"/>
    </row>
    <row r="376" spans="1:30" ht="22.5" x14ac:dyDescent="0.15">
      <c r="B376" s="5"/>
      <c r="C376" s="21"/>
      <c r="D376" s="21"/>
      <c r="E376" s="21"/>
      <c r="K376" s="6"/>
      <c r="L376" s="102" t="s">
        <v>4</v>
      </c>
      <c r="M376" s="81" t="s">
        <v>7</v>
      </c>
      <c r="N376" s="92" t="s">
        <v>108</v>
      </c>
      <c r="O376" s="96" t="s">
        <v>8</v>
      </c>
      <c r="P376" s="96" t="s">
        <v>4</v>
      </c>
      <c r="Q376" s="81" t="s">
        <v>7</v>
      </c>
      <c r="R376" s="92" t="s">
        <v>108</v>
      </c>
      <c r="S376" s="82" t="s">
        <v>8</v>
      </c>
      <c r="T376" s="102" t="s">
        <v>4</v>
      </c>
      <c r="U376" s="81" t="s">
        <v>7</v>
      </c>
      <c r="V376" s="92" t="s">
        <v>108</v>
      </c>
      <c r="W376" s="96" t="s">
        <v>8</v>
      </c>
      <c r="X376" s="96" t="s">
        <v>4</v>
      </c>
      <c r="Y376" s="81" t="s">
        <v>7</v>
      </c>
      <c r="Z376" s="92" t="s">
        <v>108</v>
      </c>
      <c r="AA376" s="81" t="s">
        <v>8</v>
      </c>
    </row>
    <row r="377" spans="1:30" ht="12" customHeight="1" x14ac:dyDescent="0.15">
      <c r="B377" s="47"/>
      <c r="C377" s="23"/>
      <c r="D377" s="23"/>
      <c r="E377" s="23"/>
      <c r="F377" s="23"/>
      <c r="G377" s="23"/>
      <c r="H377" s="23"/>
      <c r="I377" s="23"/>
      <c r="J377" s="23"/>
      <c r="K377" s="8"/>
      <c r="L377" s="9"/>
      <c r="M377" s="9"/>
      <c r="N377" s="9"/>
      <c r="O377" s="97"/>
      <c r="P377" s="97"/>
      <c r="Q377" s="97"/>
      <c r="R377" s="97"/>
      <c r="S377" s="66"/>
      <c r="T377" s="60">
        <f t="shared" ref="T377:AA377" si="127">L366</f>
        <v>1</v>
      </c>
      <c r="U377" s="16">
        <f t="shared" si="127"/>
        <v>0</v>
      </c>
      <c r="V377" s="16">
        <f t="shared" si="127"/>
        <v>1</v>
      </c>
      <c r="W377" s="16">
        <f t="shared" si="127"/>
        <v>0</v>
      </c>
      <c r="X377" s="16">
        <f t="shared" si="127"/>
        <v>1</v>
      </c>
      <c r="Y377" s="16">
        <f t="shared" si="127"/>
        <v>0</v>
      </c>
      <c r="Z377" s="16">
        <f t="shared" si="127"/>
        <v>0</v>
      </c>
      <c r="AA377" s="16">
        <f t="shared" si="127"/>
        <v>1</v>
      </c>
    </row>
    <row r="378" spans="1:30" ht="15" customHeight="1" x14ac:dyDescent="0.15">
      <c r="B378" s="34" t="s">
        <v>61</v>
      </c>
      <c r="C378" s="21"/>
      <c r="D378" s="21"/>
      <c r="E378" s="21"/>
      <c r="L378" s="10">
        <v>0</v>
      </c>
      <c r="M378" s="10">
        <v>0</v>
      </c>
      <c r="N378" s="10">
        <v>0</v>
      </c>
      <c r="O378" s="98">
        <v>0</v>
      </c>
      <c r="P378" s="98">
        <v>0</v>
      </c>
      <c r="Q378" s="98">
        <v>0</v>
      </c>
      <c r="R378" s="98">
        <v>0</v>
      </c>
      <c r="S378" s="67">
        <v>0</v>
      </c>
      <c r="T378" s="61">
        <f t="shared" ref="T378:AA381" si="128">L378/T$377*100</f>
        <v>0</v>
      </c>
      <c r="U378" s="78" t="str">
        <f>IF(U$377=0,"－",M378/U$377*100)</f>
        <v>－</v>
      </c>
      <c r="V378" s="17">
        <f t="shared" si="128"/>
        <v>0</v>
      </c>
      <c r="W378" s="78" t="str">
        <f>IF(W$377=0,"－",O378/W$377*100)</f>
        <v>－</v>
      </c>
      <c r="X378" s="17">
        <f t="shared" si="128"/>
        <v>0</v>
      </c>
      <c r="Y378" s="78" t="str">
        <f>IF(Y$377=0,"－",Q378/Y$377*100)</f>
        <v>－</v>
      </c>
      <c r="Z378" s="78" t="str">
        <f>IF(Z$377=0,"－",R378/Z$377*100)</f>
        <v>－</v>
      </c>
      <c r="AA378" s="78">
        <f t="shared" si="128"/>
        <v>0</v>
      </c>
    </row>
    <row r="379" spans="1:30" ht="15" customHeight="1" x14ac:dyDescent="0.15">
      <c r="B379" s="34" t="s">
        <v>62</v>
      </c>
      <c r="C379" s="21"/>
      <c r="D379" s="21"/>
      <c r="E379" s="21"/>
      <c r="L379" s="11">
        <v>1</v>
      </c>
      <c r="M379" s="11">
        <v>0</v>
      </c>
      <c r="N379" s="11">
        <v>1</v>
      </c>
      <c r="O379" s="99">
        <v>0</v>
      </c>
      <c r="P379" s="99">
        <v>0</v>
      </c>
      <c r="Q379" s="99">
        <v>0</v>
      </c>
      <c r="R379" s="99">
        <v>0</v>
      </c>
      <c r="S379" s="68">
        <v>0</v>
      </c>
      <c r="T379" s="62">
        <f t="shared" si="128"/>
        <v>100</v>
      </c>
      <c r="U379" s="79" t="str">
        <f t="shared" ref="U379:Z381" si="129">IF(U$377=0,"－",M379/U$377*100)</f>
        <v>－</v>
      </c>
      <c r="V379" s="18">
        <f t="shared" si="128"/>
        <v>100</v>
      </c>
      <c r="W379" s="79" t="str">
        <f t="shared" si="129"/>
        <v>－</v>
      </c>
      <c r="X379" s="18">
        <f t="shared" si="128"/>
        <v>0</v>
      </c>
      <c r="Y379" s="79" t="str">
        <f t="shared" si="129"/>
        <v>－</v>
      </c>
      <c r="Z379" s="79" t="str">
        <f t="shared" si="129"/>
        <v>－</v>
      </c>
      <c r="AA379" s="79">
        <f t="shared" si="128"/>
        <v>0</v>
      </c>
    </row>
    <row r="380" spans="1:30" ht="15" customHeight="1" x14ac:dyDescent="0.15">
      <c r="B380" s="34" t="s">
        <v>40</v>
      </c>
      <c r="C380" s="21"/>
      <c r="D380" s="21"/>
      <c r="E380" s="21"/>
      <c r="L380" s="11">
        <v>0</v>
      </c>
      <c r="M380" s="11">
        <v>0</v>
      </c>
      <c r="N380" s="11">
        <v>0</v>
      </c>
      <c r="O380" s="99">
        <v>0</v>
      </c>
      <c r="P380" s="99">
        <v>1</v>
      </c>
      <c r="Q380" s="99">
        <v>0</v>
      </c>
      <c r="R380" s="99">
        <v>0</v>
      </c>
      <c r="S380" s="68">
        <v>1</v>
      </c>
      <c r="T380" s="62">
        <f t="shared" si="128"/>
        <v>0</v>
      </c>
      <c r="U380" s="79" t="str">
        <f t="shared" si="129"/>
        <v>－</v>
      </c>
      <c r="V380" s="18">
        <f t="shared" si="128"/>
        <v>0</v>
      </c>
      <c r="W380" s="79" t="str">
        <f t="shared" si="129"/>
        <v>－</v>
      </c>
      <c r="X380" s="18">
        <f t="shared" si="128"/>
        <v>100</v>
      </c>
      <c r="Y380" s="79" t="str">
        <f t="shared" si="129"/>
        <v>－</v>
      </c>
      <c r="Z380" s="79" t="str">
        <f t="shared" si="129"/>
        <v>－</v>
      </c>
      <c r="AA380" s="79">
        <f t="shared" si="128"/>
        <v>100</v>
      </c>
    </row>
    <row r="381" spans="1:30" ht="15" customHeight="1" x14ac:dyDescent="0.15">
      <c r="B381" s="47" t="s">
        <v>0</v>
      </c>
      <c r="C381" s="23"/>
      <c r="D381" s="23"/>
      <c r="E381" s="23"/>
      <c r="F381" s="23"/>
      <c r="G381" s="23"/>
      <c r="H381" s="23"/>
      <c r="I381" s="23"/>
      <c r="J381" s="23"/>
      <c r="K381" s="23"/>
      <c r="L381" s="12">
        <v>0</v>
      </c>
      <c r="M381" s="12">
        <v>0</v>
      </c>
      <c r="N381" s="12">
        <v>0</v>
      </c>
      <c r="O381" s="100">
        <v>0</v>
      </c>
      <c r="P381" s="100">
        <v>0</v>
      </c>
      <c r="Q381" s="100">
        <v>0</v>
      </c>
      <c r="R381" s="100">
        <v>0</v>
      </c>
      <c r="S381" s="69">
        <v>0</v>
      </c>
      <c r="T381" s="63">
        <f t="shared" si="128"/>
        <v>0</v>
      </c>
      <c r="U381" s="80" t="str">
        <f t="shared" si="129"/>
        <v>－</v>
      </c>
      <c r="V381" s="19">
        <f t="shared" si="128"/>
        <v>0</v>
      </c>
      <c r="W381" s="80" t="str">
        <f t="shared" si="129"/>
        <v>－</v>
      </c>
      <c r="X381" s="19">
        <f t="shared" si="128"/>
        <v>0</v>
      </c>
      <c r="Y381" s="80" t="str">
        <f t="shared" si="129"/>
        <v>－</v>
      </c>
      <c r="Z381" s="80" t="str">
        <f t="shared" si="129"/>
        <v>－</v>
      </c>
      <c r="AA381" s="80">
        <f t="shared" si="128"/>
        <v>0</v>
      </c>
    </row>
    <row r="382" spans="1:30" ht="15" customHeight="1" x14ac:dyDescent="0.15">
      <c r="B382" s="48" t="s">
        <v>1</v>
      </c>
      <c r="C382" s="25"/>
      <c r="D382" s="25"/>
      <c r="E382" s="25"/>
      <c r="F382" s="25"/>
      <c r="G382" s="25"/>
      <c r="H382" s="25"/>
      <c r="I382" s="25"/>
      <c r="J382" s="25"/>
      <c r="K382" s="26"/>
      <c r="L382" s="13">
        <f>SUM(L378:L381)</f>
        <v>1</v>
      </c>
      <c r="M382" s="13">
        <f t="shared" ref="M382:S382" si="130">SUM(M378:M381)</f>
        <v>0</v>
      </c>
      <c r="N382" s="13">
        <f t="shared" si="130"/>
        <v>1</v>
      </c>
      <c r="O382" s="101">
        <f t="shared" si="130"/>
        <v>0</v>
      </c>
      <c r="P382" s="101">
        <f t="shared" si="130"/>
        <v>1</v>
      </c>
      <c r="Q382" s="101">
        <f t="shared" si="130"/>
        <v>0</v>
      </c>
      <c r="R382" s="101">
        <f t="shared" si="130"/>
        <v>0</v>
      </c>
      <c r="S382" s="70">
        <f t="shared" si="130"/>
        <v>1</v>
      </c>
      <c r="T382" s="64" t="str">
        <f>IF(SUM(T378:T381)&gt;=100,"－",SUM(T378:T381))</f>
        <v>－</v>
      </c>
      <c r="U382" s="20" t="s">
        <v>146</v>
      </c>
      <c r="V382" s="20" t="str">
        <f t="shared" ref="V382:AA382" si="131">IF(SUM(V378:V381)&gt;=100,"－",SUM(V378:V381))</f>
        <v>－</v>
      </c>
      <c r="W382" s="20" t="s">
        <v>146</v>
      </c>
      <c r="X382" s="20" t="str">
        <f t="shared" ref="X382" si="132">IF(SUM(X378:X381)&gt;=100,"－",SUM(X378:X381))</f>
        <v>－</v>
      </c>
      <c r="Y382" s="20" t="s">
        <v>146</v>
      </c>
      <c r="Z382" s="20" t="s">
        <v>146</v>
      </c>
      <c r="AA382" s="20" t="str">
        <f t="shared" si="131"/>
        <v>－</v>
      </c>
    </row>
    <row r="383" spans="1:30" ht="15" customHeight="1" x14ac:dyDescent="0.15">
      <c r="B383" s="51"/>
      <c r="C383" s="27"/>
      <c r="D383" s="27"/>
      <c r="E383" s="27"/>
      <c r="F383" s="27"/>
      <c r="G383" s="27"/>
      <c r="H383" s="27"/>
      <c r="I383" s="27"/>
      <c r="J383" s="27"/>
      <c r="K383" s="27"/>
      <c r="L383" s="28"/>
      <c r="M383" s="29"/>
      <c r="N383" s="30"/>
      <c r="O383" s="30"/>
      <c r="P383" s="30"/>
      <c r="Q383" s="30"/>
      <c r="R383" s="30"/>
    </row>
    <row r="384" spans="1:30" ht="15" customHeight="1" x14ac:dyDescent="0.15">
      <c r="A384" s="14" t="s">
        <v>116</v>
      </c>
      <c r="B384" s="49"/>
      <c r="M384" s="1"/>
      <c r="AB384" s="15"/>
      <c r="AC384" s="15"/>
      <c r="AD384" s="15"/>
    </row>
    <row r="385" spans="1:30" s="15" customFormat="1" ht="15" customHeight="1" x14ac:dyDescent="0.15">
      <c r="A385" s="15" t="s">
        <v>63</v>
      </c>
      <c r="B385" s="52"/>
      <c r="F385" s="24"/>
      <c r="G385" s="24"/>
      <c r="H385" s="24"/>
      <c r="I385" s="24"/>
      <c r="J385" s="24"/>
      <c r="K385" s="24"/>
    </row>
    <row r="386" spans="1:30" ht="12" customHeight="1" x14ac:dyDescent="0.15">
      <c r="B386" s="50"/>
      <c r="C386" s="22"/>
      <c r="D386" s="22"/>
      <c r="E386" s="22"/>
      <c r="F386" s="22"/>
      <c r="G386" s="22"/>
      <c r="H386" s="22"/>
      <c r="I386" s="22"/>
      <c r="J386" s="22"/>
      <c r="K386" s="4"/>
      <c r="L386" s="57" t="s">
        <v>2</v>
      </c>
      <c r="M386" s="25"/>
      <c r="N386" s="25"/>
      <c r="O386" s="25"/>
      <c r="P386" s="25"/>
      <c r="Q386" s="25"/>
      <c r="R386" s="25"/>
      <c r="S386" s="95"/>
      <c r="T386" s="163" t="s">
        <v>3</v>
      </c>
      <c r="U386" s="25"/>
      <c r="V386" s="25"/>
      <c r="W386" s="25"/>
      <c r="X386" s="25"/>
      <c r="Y386" s="25"/>
      <c r="Z386" s="25"/>
      <c r="AA386" s="26"/>
    </row>
    <row r="387" spans="1:30" ht="12" customHeight="1" x14ac:dyDescent="0.15">
      <c r="B387" s="34"/>
      <c r="C387" s="21"/>
      <c r="D387" s="21"/>
      <c r="E387" s="21"/>
      <c r="K387" s="6"/>
      <c r="L387" s="109" t="s">
        <v>143</v>
      </c>
      <c r="M387" s="95"/>
      <c r="N387" s="95"/>
      <c r="O387" s="26"/>
      <c r="P387" s="25" t="s">
        <v>144</v>
      </c>
      <c r="Q387" s="25"/>
      <c r="R387" s="95"/>
      <c r="S387" s="95"/>
      <c r="T387" s="164" t="s">
        <v>143</v>
      </c>
      <c r="U387" s="95"/>
      <c r="V387" s="95"/>
      <c r="W387" s="26"/>
      <c r="X387" s="25" t="s">
        <v>144</v>
      </c>
      <c r="Y387" s="25"/>
      <c r="Z387" s="95"/>
      <c r="AA387" s="88"/>
    </row>
    <row r="388" spans="1:30" ht="22.5" x14ac:dyDescent="0.15">
      <c r="B388" s="5"/>
      <c r="C388" s="21"/>
      <c r="D388" s="21"/>
      <c r="E388" s="21"/>
      <c r="K388" s="6"/>
      <c r="L388" s="102" t="s">
        <v>4</v>
      </c>
      <c r="M388" s="81" t="s">
        <v>7</v>
      </c>
      <c r="N388" s="92" t="s">
        <v>108</v>
      </c>
      <c r="O388" s="96" t="s">
        <v>8</v>
      </c>
      <c r="P388" s="96" t="s">
        <v>4</v>
      </c>
      <c r="Q388" s="81" t="s">
        <v>7</v>
      </c>
      <c r="R388" s="92" t="s">
        <v>108</v>
      </c>
      <c r="S388" s="96" t="s">
        <v>8</v>
      </c>
      <c r="T388" s="203" t="s">
        <v>4</v>
      </c>
      <c r="U388" s="81" t="s">
        <v>7</v>
      </c>
      <c r="V388" s="92" t="s">
        <v>108</v>
      </c>
      <c r="W388" s="96" t="s">
        <v>8</v>
      </c>
      <c r="X388" s="96" t="s">
        <v>4</v>
      </c>
      <c r="Y388" s="81" t="s">
        <v>7</v>
      </c>
      <c r="Z388" s="92" t="s">
        <v>108</v>
      </c>
      <c r="AA388" s="81" t="s">
        <v>8</v>
      </c>
    </row>
    <row r="389" spans="1:30" ht="12" customHeight="1" x14ac:dyDescent="0.15">
      <c r="B389" s="47"/>
      <c r="C389" s="23"/>
      <c r="D389" s="23"/>
      <c r="E389" s="23"/>
      <c r="F389" s="23"/>
      <c r="G389" s="23"/>
      <c r="H389" s="23"/>
      <c r="I389" s="23"/>
      <c r="J389" s="23"/>
      <c r="K389" s="8"/>
      <c r="L389" s="9"/>
      <c r="M389" s="9"/>
      <c r="N389" s="9"/>
      <c r="O389" s="97"/>
      <c r="P389" s="97"/>
      <c r="Q389" s="97"/>
      <c r="R389" s="97"/>
      <c r="S389" s="97"/>
      <c r="T389" s="165">
        <f t="shared" ref="T389:AA389" si="133">L367</f>
        <v>3</v>
      </c>
      <c r="U389" s="16">
        <f t="shared" si="133"/>
        <v>2</v>
      </c>
      <c r="V389" s="16">
        <f t="shared" si="133"/>
        <v>1</v>
      </c>
      <c r="W389" s="16">
        <f t="shared" si="133"/>
        <v>0</v>
      </c>
      <c r="X389" s="16">
        <f t="shared" si="133"/>
        <v>0</v>
      </c>
      <c r="Y389" s="16">
        <f t="shared" si="133"/>
        <v>0</v>
      </c>
      <c r="Z389" s="16">
        <f t="shared" si="133"/>
        <v>0</v>
      </c>
      <c r="AA389" s="16">
        <f t="shared" si="133"/>
        <v>0</v>
      </c>
    </row>
    <row r="390" spans="1:30" ht="15" customHeight="1" x14ac:dyDescent="0.15">
      <c r="B390" s="34" t="s">
        <v>64</v>
      </c>
      <c r="C390" s="21"/>
      <c r="D390" s="21"/>
      <c r="E390" s="21"/>
      <c r="L390" s="10">
        <v>0</v>
      </c>
      <c r="M390" s="10">
        <v>0</v>
      </c>
      <c r="N390" s="10">
        <v>0</v>
      </c>
      <c r="O390" s="98">
        <v>0</v>
      </c>
      <c r="P390" s="98">
        <v>0</v>
      </c>
      <c r="Q390" s="98">
        <v>0</v>
      </c>
      <c r="R390" s="98">
        <v>0</v>
      </c>
      <c r="S390" s="98">
        <v>0</v>
      </c>
      <c r="T390" s="166">
        <f t="shared" ref="T390:V393" si="134">L390/T$389*100</f>
        <v>0</v>
      </c>
      <c r="U390" s="17">
        <f t="shared" si="134"/>
        <v>0</v>
      </c>
      <c r="V390" s="17">
        <f t="shared" si="134"/>
        <v>0</v>
      </c>
      <c r="W390" s="78" t="str">
        <f>IF(W$389=0,"－",O390/W$389*100)</f>
        <v>－</v>
      </c>
      <c r="X390" s="78" t="str">
        <f t="shared" ref="X390:AA393" si="135">IF(X$389=0,"－",P390/X$389*100)</f>
        <v>－</v>
      </c>
      <c r="Y390" s="78" t="str">
        <f t="shared" si="135"/>
        <v>－</v>
      </c>
      <c r="Z390" s="78" t="str">
        <f t="shared" si="135"/>
        <v>－</v>
      </c>
      <c r="AA390" s="78" t="str">
        <f t="shared" si="135"/>
        <v>－</v>
      </c>
    </row>
    <row r="391" spans="1:30" ht="15" customHeight="1" x14ac:dyDescent="0.15">
      <c r="B391" s="34" t="s">
        <v>65</v>
      </c>
      <c r="C391" s="21"/>
      <c r="D391" s="21"/>
      <c r="E391" s="21"/>
      <c r="L391" s="11">
        <v>0</v>
      </c>
      <c r="M391" s="11">
        <v>0</v>
      </c>
      <c r="N391" s="11">
        <v>0</v>
      </c>
      <c r="O391" s="99">
        <v>0</v>
      </c>
      <c r="P391" s="99">
        <v>0</v>
      </c>
      <c r="Q391" s="99">
        <v>0</v>
      </c>
      <c r="R391" s="99">
        <v>0</v>
      </c>
      <c r="S391" s="99">
        <v>0</v>
      </c>
      <c r="T391" s="167">
        <f t="shared" si="134"/>
        <v>0</v>
      </c>
      <c r="U391" s="18">
        <f t="shared" si="134"/>
        <v>0</v>
      </c>
      <c r="V391" s="18">
        <f t="shared" si="134"/>
        <v>0</v>
      </c>
      <c r="W391" s="79" t="str">
        <f t="shared" ref="W391:W393" si="136">IF(W$389=0,"－",O391/W$389*100)</f>
        <v>－</v>
      </c>
      <c r="X391" s="79" t="str">
        <f t="shared" si="135"/>
        <v>－</v>
      </c>
      <c r="Y391" s="79" t="str">
        <f t="shared" si="135"/>
        <v>－</v>
      </c>
      <c r="Z391" s="79" t="str">
        <f t="shared" si="135"/>
        <v>－</v>
      </c>
      <c r="AA391" s="79" t="str">
        <f t="shared" si="135"/>
        <v>－</v>
      </c>
    </row>
    <row r="392" spans="1:30" ht="15" customHeight="1" x14ac:dyDescent="0.15">
      <c r="B392" s="34" t="s">
        <v>40</v>
      </c>
      <c r="C392" s="21"/>
      <c r="D392" s="21"/>
      <c r="E392" s="21"/>
      <c r="L392" s="11">
        <v>2</v>
      </c>
      <c r="M392" s="11">
        <v>2</v>
      </c>
      <c r="N392" s="11">
        <v>0</v>
      </c>
      <c r="O392" s="99">
        <v>0</v>
      </c>
      <c r="P392" s="99">
        <v>0</v>
      </c>
      <c r="Q392" s="99">
        <v>0</v>
      </c>
      <c r="R392" s="99">
        <v>0</v>
      </c>
      <c r="S392" s="99">
        <v>0</v>
      </c>
      <c r="T392" s="167">
        <f>L392/T$389*100</f>
        <v>66.666666666666657</v>
      </c>
      <c r="U392" s="18">
        <f t="shared" si="134"/>
        <v>100</v>
      </c>
      <c r="V392" s="18">
        <f t="shared" si="134"/>
        <v>0</v>
      </c>
      <c r="W392" s="79" t="str">
        <f t="shared" si="136"/>
        <v>－</v>
      </c>
      <c r="X392" s="79" t="str">
        <f t="shared" si="135"/>
        <v>－</v>
      </c>
      <c r="Y392" s="79" t="str">
        <f t="shared" si="135"/>
        <v>－</v>
      </c>
      <c r="Z392" s="79" t="str">
        <f t="shared" si="135"/>
        <v>－</v>
      </c>
      <c r="AA392" s="79" t="str">
        <f t="shared" si="135"/>
        <v>－</v>
      </c>
    </row>
    <row r="393" spans="1:30" ht="15" customHeight="1" x14ac:dyDescent="0.15">
      <c r="B393" s="47" t="s">
        <v>0</v>
      </c>
      <c r="C393" s="23"/>
      <c r="D393" s="23"/>
      <c r="E393" s="23"/>
      <c r="F393" s="23"/>
      <c r="G393" s="23"/>
      <c r="H393" s="23"/>
      <c r="I393" s="23"/>
      <c r="J393" s="23"/>
      <c r="K393" s="23"/>
      <c r="L393" s="12">
        <v>1</v>
      </c>
      <c r="M393" s="12">
        <v>0</v>
      </c>
      <c r="N393" s="12">
        <v>1</v>
      </c>
      <c r="O393" s="100">
        <v>0</v>
      </c>
      <c r="P393" s="100">
        <v>0</v>
      </c>
      <c r="Q393" s="100">
        <v>0</v>
      </c>
      <c r="R393" s="100">
        <v>0</v>
      </c>
      <c r="S393" s="100">
        <v>0</v>
      </c>
      <c r="T393" s="168">
        <f t="shared" si="134"/>
        <v>33.333333333333329</v>
      </c>
      <c r="U393" s="19">
        <f t="shared" si="134"/>
        <v>0</v>
      </c>
      <c r="V393" s="19">
        <f t="shared" si="134"/>
        <v>100</v>
      </c>
      <c r="W393" s="80" t="str">
        <f t="shared" si="136"/>
        <v>－</v>
      </c>
      <c r="X393" s="80" t="str">
        <f t="shared" si="135"/>
        <v>－</v>
      </c>
      <c r="Y393" s="80" t="str">
        <f t="shared" si="135"/>
        <v>－</v>
      </c>
      <c r="Z393" s="80" t="str">
        <f t="shared" si="135"/>
        <v>－</v>
      </c>
      <c r="AA393" s="80" t="str">
        <f t="shared" si="135"/>
        <v>－</v>
      </c>
    </row>
    <row r="394" spans="1:30" ht="15" customHeight="1" x14ac:dyDescent="0.15">
      <c r="B394" s="48" t="s">
        <v>1</v>
      </c>
      <c r="C394" s="25"/>
      <c r="D394" s="25"/>
      <c r="E394" s="25"/>
      <c r="F394" s="25"/>
      <c r="G394" s="25"/>
      <c r="H394" s="25"/>
      <c r="I394" s="25"/>
      <c r="J394" s="25"/>
      <c r="K394" s="26"/>
      <c r="L394" s="13">
        <f>SUM(L390:L393)</f>
        <v>3</v>
      </c>
      <c r="M394" s="13">
        <f t="shared" ref="M394" si="137">SUM(M390:M393)</f>
        <v>2</v>
      </c>
      <c r="N394" s="13">
        <f t="shared" ref="N394:S394" si="138">SUM(N390:N393)</f>
        <v>1</v>
      </c>
      <c r="O394" s="101">
        <f t="shared" si="138"/>
        <v>0</v>
      </c>
      <c r="P394" s="101">
        <f t="shared" si="138"/>
        <v>0</v>
      </c>
      <c r="Q394" s="101">
        <f t="shared" si="138"/>
        <v>0</v>
      </c>
      <c r="R394" s="101">
        <f t="shared" si="138"/>
        <v>0</v>
      </c>
      <c r="S394" s="101">
        <f t="shared" si="138"/>
        <v>0</v>
      </c>
      <c r="T394" s="169" t="str">
        <f>IF(SUM(T390:T393)&gt;=100,"－",SUM(T390:T393))</f>
        <v>－</v>
      </c>
      <c r="U394" s="20" t="str">
        <f t="shared" ref="U394:V394" si="139">IF(SUM(U390:U393)&gt;=100,"－",SUM(U390:U393))</f>
        <v>－</v>
      </c>
      <c r="V394" s="20" t="str">
        <f t="shared" si="139"/>
        <v>－</v>
      </c>
      <c r="W394" s="20" t="s">
        <v>146</v>
      </c>
      <c r="X394" s="20" t="s">
        <v>146</v>
      </c>
      <c r="Y394" s="20" t="s">
        <v>146</v>
      </c>
      <c r="Z394" s="20" t="s">
        <v>146</v>
      </c>
      <c r="AA394" s="20" t="s">
        <v>146</v>
      </c>
    </row>
    <row r="395" spans="1:30" ht="15" customHeight="1" x14ac:dyDescent="0.15">
      <c r="B395" s="51"/>
      <c r="C395" s="27"/>
      <c r="D395" s="27"/>
      <c r="E395" s="27"/>
      <c r="F395" s="27"/>
      <c r="G395" s="27"/>
      <c r="H395" s="27"/>
      <c r="I395" s="27"/>
      <c r="J395" s="27"/>
      <c r="K395" s="27"/>
      <c r="L395" s="28"/>
      <c r="M395" s="29"/>
      <c r="N395" s="30"/>
      <c r="O395" s="30"/>
      <c r="P395" s="30"/>
      <c r="Q395" s="30"/>
      <c r="R395" s="30"/>
    </row>
    <row r="396" spans="1:30" ht="15" customHeight="1" x14ac:dyDescent="0.15">
      <c r="A396" s="14" t="s">
        <v>66</v>
      </c>
      <c r="B396" s="49"/>
      <c r="M396" s="1"/>
      <c r="AB396" s="15"/>
      <c r="AC396" s="15"/>
      <c r="AD396" s="15"/>
    </row>
    <row r="397" spans="1:30" ht="13.5" customHeight="1" x14ac:dyDescent="0.15">
      <c r="A397" s="93" t="s">
        <v>67</v>
      </c>
      <c r="B397" s="49"/>
      <c r="M397" s="1"/>
      <c r="T397" s="15"/>
      <c r="U397" s="15"/>
      <c r="V397" s="15"/>
      <c r="W397" s="15"/>
      <c r="X397" s="15"/>
      <c r="Y397" s="15"/>
      <c r="Z397" s="15"/>
      <c r="AA397" s="15"/>
    </row>
    <row r="398" spans="1:30" ht="12" customHeight="1" x14ac:dyDescent="0.15">
      <c r="B398" s="50"/>
      <c r="C398" s="22"/>
      <c r="D398" s="22"/>
      <c r="E398" s="22"/>
      <c r="F398" s="22"/>
      <c r="G398" s="22"/>
      <c r="H398" s="22"/>
      <c r="I398" s="22"/>
      <c r="J398" s="22"/>
      <c r="K398" s="4"/>
      <c r="L398" s="57" t="s">
        <v>2</v>
      </c>
      <c r="M398" s="25"/>
      <c r="N398" s="25"/>
      <c r="O398" s="25"/>
      <c r="P398" s="25"/>
      <c r="Q398" s="25"/>
      <c r="R398" s="25"/>
      <c r="S398" s="95"/>
      <c r="T398" s="163" t="s">
        <v>3</v>
      </c>
      <c r="U398" s="25"/>
      <c r="V398" s="25"/>
      <c r="W398" s="25"/>
      <c r="X398" s="25"/>
      <c r="Y398" s="25"/>
      <c r="Z398" s="25"/>
      <c r="AA398" s="26"/>
    </row>
    <row r="399" spans="1:30" ht="12" customHeight="1" x14ac:dyDescent="0.15">
      <c r="B399" s="34"/>
      <c r="C399" s="21"/>
      <c r="D399" s="21"/>
      <c r="E399" s="21"/>
      <c r="K399" s="6"/>
      <c r="L399" s="109" t="s">
        <v>143</v>
      </c>
      <c r="M399" s="95"/>
      <c r="N399" s="95"/>
      <c r="O399" s="26"/>
      <c r="P399" s="25" t="s">
        <v>144</v>
      </c>
      <c r="Q399" s="25"/>
      <c r="R399" s="95"/>
      <c r="S399" s="95"/>
      <c r="T399" s="164" t="s">
        <v>143</v>
      </c>
      <c r="U399" s="95"/>
      <c r="V399" s="95"/>
      <c r="W399" s="26"/>
      <c r="X399" s="25" t="s">
        <v>144</v>
      </c>
      <c r="Y399" s="25"/>
      <c r="Z399" s="95"/>
      <c r="AA399" s="88"/>
    </row>
    <row r="400" spans="1:30" ht="22.5" x14ac:dyDescent="0.15">
      <c r="B400" s="5"/>
      <c r="C400" s="21"/>
      <c r="D400" s="21"/>
      <c r="E400" s="21"/>
      <c r="K400" s="6"/>
      <c r="L400" s="102" t="s">
        <v>4</v>
      </c>
      <c r="M400" s="81" t="s">
        <v>7</v>
      </c>
      <c r="N400" s="92" t="s">
        <v>108</v>
      </c>
      <c r="O400" s="96" t="s">
        <v>8</v>
      </c>
      <c r="P400" s="96" t="s">
        <v>4</v>
      </c>
      <c r="Q400" s="81" t="s">
        <v>7</v>
      </c>
      <c r="R400" s="92" t="s">
        <v>108</v>
      </c>
      <c r="S400" s="96" t="s">
        <v>8</v>
      </c>
      <c r="T400" s="203" t="s">
        <v>4</v>
      </c>
      <c r="U400" s="81" t="s">
        <v>7</v>
      </c>
      <c r="V400" s="92" t="s">
        <v>108</v>
      </c>
      <c r="W400" s="96" t="s">
        <v>8</v>
      </c>
      <c r="X400" s="96" t="s">
        <v>4</v>
      </c>
      <c r="Y400" s="81" t="s">
        <v>7</v>
      </c>
      <c r="Z400" s="92" t="s">
        <v>108</v>
      </c>
      <c r="AA400" s="81" t="s">
        <v>8</v>
      </c>
    </row>
    <row r="401" spans="1:27" ht="12" customHeight="1" x14ac:dyDescent="0.15">
      <c r="B401" s="47"/>
      <c r="C401" s="23"/>
      <c r="D401" s="23"/>
      <c r="E401" s="23"/>
      <c r="F401" s="23"/>
      <c r="G401" s="23"/>
      <c r="H401" s="23"/>
      <c r="I401" s="23"/>
      <c r="J401" s="23"/>
      <c r="K401" s="8"/>
      <c r="L401" s="9"/>
      <c r="M401" s="9"/>
      <c r="N401" s="9"/>
      <c r="O401" s="97"/>
      <c r="P401" s="97"/>
      <c r="Q401" s="97"/>
      <c r="R401" s="97"/>
      <c r="S401" s="97"/>
      <c r="T401" s="165">
        <v>3</v>
      </c>
      <c r="U401" s="16">
        <v>2</v>
      </c>
      <c r="V401" s="16">
        <f t="shared" ref="V401:AA401" si="140">V$277-N$278</f>
        <v>1</v>
      </c>
      <c r="W401" s="16">
        <v>0</v>
      </c>
      <c r="X401" s="16">
        <v>0</v>
      </c>
      <c r="Y401" s="16">
        <f t="shared" si="140"/>
        <v>0</v>
      </c>
      <c r="Z401" s="16">
        <f t="shared" si="140"/>
        <v>0</v>
      </c>
      <c r="AA401" s="16">
        <f t="shared" si="140"/>
        <v>2</v>
      </c>
    </row>
    <row r="402" spans="1:27" ht="15" customHeight="1" x14ac:dyDescent="0.15">
      <c r="B402" s="72" t="s">
        <v>68</v>
      </c>
      <c r="C402" s="21"/>
      <c r="D402" s="21"/>
      <c r="E402" s="21"/>
      <c r="L402" s="10">
        <v>2</v>
      </c>
      <c r="M402" s="10">
        <v>2</v>
      </c>
      <c r="N402" s="10">
        <v>0</v>
      </c>
      <c r="O402" s="98">
        <v>0</v>
      </c>
      <c r="P402" s="98">
        <v>0</v>
      </c>
      <c r="Q402" s="98">
        <v>0</v>
      </c>
      <c r="R402" s="98">
        <v>0</v>
      </c>
      <c r="S402" s="98">
        <v>0</v>
      </c>
      <c r="T402" s="166">
        <f t="shared" ref="T402:AA408" si="141">L402/T$401*100</f>
        <v>66.666666666666657</v>
      </c>
      <c r="U402" s="17">
        <f t="shared" si="141"/>
        <v>100</v>
      </c>
      <c r="V402" s="17">
        <f t="shared" si="141"/>
        <v>0</v>
      </c>
      <c r="W402" s="78" t="str">
        <f>IF(W$401=0,"－",O402/W$401*100)</f>
        <v>－</v>
      </c>
      <c r="X402" s="78" t="str">
        <f>IF(X$401=0,"－",P402/X$401*100)</f>
        <v>－</v>
      </c>
      <c r="Y402" s="78" t="str">
        <f>IF(Y$401=0,"－",Q402/Y$401*100)</f>
        <v>－</v>
      </c>
      <c r="Z402" s="78" t="str">
        <f t="shared" ref="Z402:Z408" si="142">IF(Z$401=0,"－",R402/Z$401*100)</f>
        <v>－</v>
      </c>
      <c r="AA402" s="17">
        <f t="shared" si="141"/>
        <v>0</v>
      </c>
    </row>
    <row r="403" spans="1:27" ht="15" customHeight="1" x14ac:dyDescent="0.15">
      <c r="B403" s="72" t="s">
        <v>69</v>
      </c>
      <c r="C403" s="21"/>
      <c r="D403" s="21"/>
      <c r="E403" s="21"/>
      <c r="L403" s="11">
        <v>0</v>
      </c>
      <c r="M403" s="11">
        <v>0</v>
      </c>
      <c r="N403" s="11">
        <v>0</v>
      </c>
      <c r="O403" s="99">
        <v>0</v>
      </c>
      <c r="P403" s="99">
        <v>1</v>
      </c>
      <c r="Q403" s="99">
        <v>0</v>
      </c>
      <c r="R403" s="99">
        <v>0</v>
      </c>
      <c r="S403" s="99">
        <v>1</v>
      </c>
      <c r="T403" s="167">
        <f t="shared" si="141"/>
        <v>0</v>
      </c>
      <c r="U403" s="18">
        <f t="shared" si="141"/>
        <v>0</v>
      </c>
      <c r="V403" s="18">
        <f t="shared" si="141"/>
        <v>0</v>
      </c>
      <c r="W403" s="79" t="str">
        <f t="shared" ref="W403:Y408" si="143">IF(W$401=0,"－",O403/W$401*100)</f>
        <v>－</v>
      </c>
      <c r="X403" s="79" t="str">
        <f t="shared" si="143"/>
        <v>－</v>
      </c>
      <c r="Y403" s="79" t="str">
        <f t="shared" si="143"/>
        <v>－</v>
      </c>
      <c r="Z403" s="79" t="str">
        <f t="shared" si="142"/>
        <v>－</v>
      </c>
      <c r="AA403" s="18">
        <f t="shared" si="141"/>
        <v>50</v>
      </c>
    </row>
    <row r="404" spans="1:27" ht="15" customHeight="1" x14ac:dyDescent="0.15">
      <c r="B404" s="34" t="s">
        <v>70</v>
      </c>
      <c r="C404" s="21"/>
      <c r="D404" s="21"/>
      <c r="E404" s="21"/>
      <c r="L404" s="11">
        <v>2</v>
      </c>
      <c r="M404" s="11">
        <v>2</v>
      </c>
      <c r="N404" s="11">
        <v>0</v>
      </c>
      <c r="O404" s="99">
        <v>0</v>
      </c>
      <c r="P404" s="99">
        <v>0</v>
      </c>
      <c r="Q404" s="99">
        <v>0</v>
      </c>
      <c r="R404" s="99">
        <v>0</v>
      </c>
      <c r="S404" s="99">
        <v>0</v>
      </c>
      <c r="T404" s="167">
        <f t="shared" si="141"/>
        <v>66.666666666666657</v>
      </c>
      <c r="U404" s="18">
        <f t="shared" si="141"/>
        <v>100</v>
      </c>
      <c r="V404" s="18">
        <f t="shared" si="141"/>
        <v>0</v>
      </c>
      <c r="W404" s="79" t="str">
        <f t="shared" si="143"/>
        <v>－</v>
      </c>
      <c r="X404" s="79" t="str">
        <f t="shared" si="143"/>
        <v>－</v>
      </c>
      <c r="Y404" s="79" t="str">
        <f t="shared" si="143"/>
        <v>－</v>
      </c>
      <c r="Z404" s="79" t="str">
        <f t="shared" si="142"/>
        <v>－</v>
      </c>
      <c r="AA404" s="18">
        <f t="shared" si="141"/>
        <v>0</v>
      </c>
    </row>
    <row r="405" spans="1:27" ht="15" customHeight="1" x14ac:dyDescent="0.15">
      <c r="B405" s="34" t="s">
        <v>71</v>
      </c>
      <c r="C405" s="21"/>
      <c r="D405" s="21"/>
      <c r="E405" s="21"/>
      <c r="L405" s="11">
        <v>2</v>
      </c>
      <c r="M405" s="11">
        <v>2</v>
      </c>
      <c r="N405" s="11">
        <v>0</v>
      </c>
      <c r="O405" s="99">
        <v>0</v>
      </c>
      <c r="P405" s="99">
        <v>1</v>
      </c>
      <c r="Q405" s="99">
        <v>0</v>
      </c>
      <c r="R405" s="99">
        <v>0</v>
      </c>
      <c r="S405" s="99">
        <v>1</v>
      </c>
      <c r="T405" s="167">
        <f t="shared" si="141"/>
        <v>66.666666666666657</v>
      </c>
      <c r="U405" s="18">
        <f t="shared" si="141"/>
        <v>100</v>
      </c>
      <c r="V405" s="18">
        <f t="shared" si="141"/>
        <v>0</v>
      </c>
      <c r="W405" s="79" t="str">
        <f t="shared" si="143"/>
        <v>－</v>
      </c>
      <c r="X405" s="79" t="str">
        <f t="shared" si="143"/>
        <v>－</v>
      </c>
      <c r="Y405" s="79" t="str">
        <f t="shared" si="143"/>
        <v>－</v>
      </c>
      <c r="Z405" s="79" t="str">
        <f t="shared" si="142"/>
        <v>－</v>
      </c>
      <c r="AA405" s="18">
        <f t="shared" si="141"/>
        <v>50</v>
      </c>
    </row>
    <row r="406" spans="1:27" ht="15" customHeight="1" x14ac:dyDescent="0.15">
      <c r="B406" s="34" t="s">
        <v>72</v>
      </c>
      <c r="C406" s="21"/>
      <c r="D406" s="21"/>
      <c r="E406" s="21"/>
      <c r="L406" s="11">
        <v>1</v>
      </c>
      <c r="M406" s="11">
        <v>1</v>
      </c>
      <c r="N406" s="11">
        <v>0</v>
      </c>
      <c r="O406" s="99">
        <v>0</v>
      </c>
      <c r="P406" s="99">
        <v>0</v>
      </c>
      <c r="Q406" s="99">
        <v>0</v>
      </c>
      <c r="R406" s="99">
        <v>0</v>
      </c>
      <c r="S406" s="99">
        <v>0</v>
      </c>
      <c r="T406" s="167">
        <f t="shared" si="141"/>
        <v>33.333333333333329</v>
      </c>
      <c r="U406" s="18">
        <f t="shared" si="141"/>
        <v>50</v>
      </c>
      <c r="V406" s="18">
        <f t="shared" si="141"/>
        <v>0</v>
      </c>
      <c r="W406" s="79" t="str">
        <f t="shared" si="143"/>
        <v>－</v>
      </c>
      <c r="X406" s="79" t="str">
        <f t="shared" si="143"/>
        <v>－</v>
      </c>
      <c r="Y406" s="79" t="str">
        <f t="shared" si="143"/>
        <v>－</v>
      </c>
      <c r="Z406" s="79" t="str">
        <f t="shared" si="142"/>
        <v>－</v>
      </c>
      <c r="AA406" s="18">
        <f t="shared" si="141"/>
        <v>0</v>
      </c>
    </row>
    <row r="407" spans="1:27" ht="15" customHeight="1" x14ac:dyDescent="0.15">
      <c r="B407" s="34" t="s">
        <v>40</v>
      </c>
      <c r="C407" s="21"/>
      <c r="D407" s="21"/>
      <c r="E407" s="21"/>
      <c r="L407" s="11">
        <v>1</v>
      </c>
      <c r="M407" s="11">
        <v>0</v>
      </c>
      <c r="N407" s="11">
        <v>1</v>
      </c>
      <c r="O407" s="99">
        <v>0</v>
      </c>
      <c r="P407" s="99">
        <v>2</v>
      </c>
      <c r="Q407" s="99">
        <v>0</v>
      </c>
      <c r="R407" s="99">
        <v>0</v>
      </c>
      <c r="S407" s="99">
        <v>2</v>
      </c>
      <c r="T407" s="167">
        <f t="shared" si="141"/>
        <v>33.333333333333329</v>
      </c>
      <c r="U407" s="18">
        <f t="shared" si="141"/>
        <v>0</v>
      </c>
      <c r="V407" s="18">
        <f t="shared" si="141"/>
        <v>100</v>
      </c>
      <c r="W407" s="79" t="str">
        <f t="shared" si="143"/>
        <v>－</v>
      </c>
      <c r="X407" s="79" t="str">
        <f t="shared" si="143"/>
        <v>－</v>
      </c>
      <c r="Y407" s="79" t="str">
        <f t="shared" si="143"/>
        <v>－</v>
      </c>
      <c r="Z407" s="79" t="str">
        <f t="shared" si="142"/>
        <v>－</v>
      </c>
      <c r="AA407" s="18">
        <f t="shared" si="141"/>
        <v>100</v>
      </c>
    </row>
    <row r="408" spans="1:27" ht="15" customHeight="1" x14ac:dyDescent="0.15">
      <c r="B408" s="47" t="s">
        <v>0</v>
      </c>
      <c r="C408" s="23"/>
      <c r="D408" s="23"/>
      <c r="E408" s="23"/>
      <c r="F408" s="23"/>
      <c r="G408" s="23"/>
      <c r="H408" s="23"/>
      <c r="I408" s="23"/>
      <c r="J408" s="23"/>
      <c r="K408" s="23"/>
      <c r="L408" s="12">
        <v>2</v>
      </c>
      <c r="M408" s="12">
        <v>1</v>
      </c>
      <c r="N408" s="12">
        <v>0</v>
      </c>
      <c r="O408" s="100">
        <v>1</v>
      </c>
      <c r="P408" s="100">
        <v>0</v>
      </c>
      <c r="Q408" s="100">
        <v>0</v>
      </c>
      <c r="R408" s="100">
        <v>0</v>
      </c>
      <c r="S408" s="100">
        <v>0</v>
      </c>
      <c r="T408" s="168">
        <f t="shared" si="141"/>
        <v>66.666666666666657</v>
      </c>
      <c r="U408" s="19">
        <f t="shared" si="141"/>
        <v>50</v>
      </c>
      <c r="V408" s="19">
        <f t="shared" si="141"/>
        <v>0</v>
      </c>
      <c r="W408" s="80" t="str">
        <f t="shared" si="143"/>
        <v>－</v>
      </c>
      <c r="X408" s="80" t="str">
        <f t="shared" si="143"/>
        <v>－</v>
      </c>
      <c r="Y408" s="80" t="str">
        <f t="shared" si="143"/>
        <v>－</v>
      </c>
      <c r="Z408" s="80" t="str">
        <f t="shared" si="142"/>
        <v>－</v>
      </c>
      <c r="AA408" s="19">
        <f t="shared" si="141"/>
        <v>0</v>
      </c>
    </row>
    <row r="409" spans="1:27" ht="15" customHeight="1" x14ac:dyDescent="0.15">
      <c r="B409" s="48" t="s">
        <v>1</v>
      </c>
      <c r="C409" s="25"/>
      <c r="D409" s="25"/>
      <c r="E409" s="25"/>
      <c r="F409" s="25"/>
      <c r="G409" s="25"/>
      <c r="H409" s="25"/>
      <c r="I409" s="25"/>
      <c r="J409" s="25"/>
      <c r="K409" s="26"/>
      <c r="L409" s="13">
        <f>SUM(L402:L408)</f>
        <v>10</v>
      </c>
      <c r="M409" s="13">
        <f t="shared" ref="M409" si="144">SUM(M402:M408)</f>
        <v>8</v>
      </c>
      <c r="N409" s="13">
        <f t="shared" ref="N409:S409" si="145">SUM(N402:N408)</f>
        <v>1</v>
      </c>
      <c r="O409" s="101">
        <f t="shared" si="145"/>
        <v>1</v>
      </c>
      <c r="P409" s="101">
        <f t="shared" si="145"/>
        <v>4</v>
      </c>
      <c r="Q409" s="101">
        <f t="shared" si="145"/>
        <v>0</v>
      </c>
      <c r="R409" s="101">
        <f t="shared" si="145"/>
        <v>0</v>
      </c>
      <c r="S409" s="101">
        <f t="shared" si="145"/>
        <v>4</v>
      </c>
      <c r="T409" s="169" t="str">
        <f>IF(SUM(T402:T408)&gt;100,"－",SUM(T402:T408))</f>
        <v>－</v>
      </c>
      <c r="U409" s="20" t="str">
        <f t="shared" ref="U409:AA409" si="146">IF(SUM(U402:U408)&gt;100,"－",SUM(U402:U408))</f>
        <v>－</v>
      </c>
      <c r="V409" s="20" t="str">
        <f>IF(SUM(V402:V408)&gt;=100,"－",SUM(V402:V408))</f>
        <v>－</v>
      </c>
      <c r="W409" s="20" t="s">
        <v>136</v>
      </c>
      <c r="X409" s="20" t="s">
        <v>136</v>
      </c>
      <c r="Y409" s="20" t="s">
        <v>146</v>
      </c>
      <c r="Z409" s="20" t="s">
        <v>146</v>
      </c>
      <c r="AA409" s="20" t="str">
        <f t="shared" si="146"/>
        <v>－</v>
      </c>
    </row>
    <row r="410" spans="1:27" ht="13.5" customHeight="1" x14ac:dyDescent="0.15">
      <c r="B410" s="49"/>
      <c r="K410" s="1"/>
      <c r="L410" s="15"/>
      <c r="N410" s="15"/>
      <c r="O410" s="15"/>
      <c r="P410" s="15"/>
      <c r="Q410" s="15"/>
      <c r="R410" s="15"/>
      <c r="S410" s="15"/>
    </row>
    <row r="411" spans="1:27" s="15" customFormat="1" ht="15" customHeight="1" x14ac:dyDescent="0.15">
      <c r="A411" s="15" t="s">
        <v>166</v>
      </c>
      <c r="B411" s="52"/>
      <c r="F411" s="24"/>
      <c r="G411" s="24"/>
      <c r="H411" s="24"/>
      <c r="I411" s="24"/>
      <c r="J411" s="24"/>
      <c r="K411" s="24"/>
      <c r="L411" s="24"/>
    </row>
    <row r="412" spans="1:27" s="15" customFormat="1" ht="12" customHeight="1" x14ac:dyDescent="0.15">
      <c r="B412" s="53"/>
      <c r="C412" s="38"/>
      <c r="D412" s="38"/>
      <c r="E412" s="38"/>
      <c r="F412" s="38"/>
      <c r="G412" s="38"/>
      <c r="H412" s="38"/>
      <c r="I412" s="38"/>
      <c r="J412" s="38"/>
      <c r="K412" s="39"/>
      <c r="L412" s="57" t="s">
        <v>2</v>
      </c>
      <c r="M412" s="25"/>
      <c r="N412" s="25"/>
      <c r="O412" s="25"/>
      <c r="P412" s="25"/>
      <c r="Q412" s="25"/>
      <c r="R412" s="25"/>
      <c r="S412" s="65"/>
      <c r="T412" s="25" t="s">
        <v>3</v>
      </c>
      <c r="U412" s="25"/>
      <c r="V412" s="25"/>
      <c r="W412" s="25"/>
      <c r="X412" s="25"/>
      <c r="Y412" s="25"/>
      <c r="Z412" s="25"/>
      <c r="AA412" s="26"/>
    </row>
    <row r="413" spans="1:27" s="15" customFormat="1" ht="12" customHeight="1" x14ac:dyDescent="0.15">
      <c r="B413" s="107"/>
      <c r="C413" s="24"/>
      <c r="D413" s="24"/>
      <c r="E413" s="24"/>
      <c r="F413" s="24"/>
      <c r="G413" s="24"/>
      <c r="H413" s="24"/>
      <c r="I413" s="24"/>
      <c r="J413" s="24"/>
      <c r="K413" s="108"/>
      <c r="L413" s="109" t="s">
        <v>143</v>
      </c>
      <c r="M413" s="95"/>
      <c r="N413" s="95"/>
      <c r="O413" s="26"/>
      <c r="P413" s="25" t="s">
        <v>144</v>
      </c>
      <c r="Q413" s="25"/>
      <c r="R413" s="95"/>
      <c r="S413" s="65"/>
      <c r="T413" s="109" t="s">
        <v>143</v>
      </c>
      <c r="U413" s="95"/>
      <c r="V413" s="95"/>
      <c r="W413" s="26"/>
      <c r="X413" s="25" t="s">
        <v>144</v>
      </c>
      <c r="Y413" s="25"/>
      <c r="Z413" s="95"/>
      <c r="AA413" s="88"/>
    </row>
    <row r="414" spans="1:27" ht="22.5" x14ac:dyDescent="0.15">
      <c r="B414" s="5"/>
      <c r="C414" s="21"/>
      <c r="D414" s="21"/>
      <c r="E414" s="21"/>
      <c r="K414" s="6"/>
      <c r="L414" s="102" t="s">
        <v>4</v>
      </c>
      <c r="M414" s="81" t="s">
        <v>7</v>
      </c>
      <c r="N414" s="92" t="s">
        <v>108</v>
      </c>
      <c r="O414" s="96" t="s">
        <v>8</v>
      </c>
      <c r="P414" s="96" t="s">
        <v>4</v>
      </c>
      <c r="Q414" s="81" t="s">
        <v>7</v>
      </c>
      <c r="R414" s="92" t="s">
        <v>108</v>
      </c>
      <c r="S414" s="82" t="s">
        <v>8</v>
      </c>
      <c r="T414" s="102" t="s">
        <v>4</v>
      </c>
      <c r="U414" s="81" t="s">
        <v>7</v>
      </c>
      <c r="V414" s="92" t="s">
        <v>108</v>
      </c>
      <c r="W414" s="96" t="s">
        <v>8</v>
      </c>
      <c r="X414" s="96" t="s">
        <v>4</v>
      </c>
      <c r="Y414" s="81" t="s">
        <v>7</v>
      </c>
      <c r="Z414" s="92" t="s">
        <v>108</v>
      </c>
      <c r="AA414" s="81" t="s">
        <v>8</v>
      </c>
    </row>
    <row r="415" spans="1:27" s="15" customFormat="1" ht="12" customHeight="1" x14ac:dyDescent="0.15">
      <c r="B415" s="54"/>
      <c r="C415" s="40"/>
      <c r="D415" s="40"/>
      <c r="E415" s="40"/>
      <c r="F415" s="40"/>
      <c r="G415" s="40"/>
      <c r="H415" s="40"/>
      <c r="I415" s="40"/>
      <c r="J415" s="40"/>
      <c r="K415" s="41"/>
      <c r="L415" s="9"/>
      <c r="M415" s="9"/>
      <c r="N415" s="9"/>
      <c r="O415" s="97"/>
      <c r="P415" s="97"/>
      <c r="Q415" s="97"/>
      <c r="R415" s="97"/>
      <c r="S415" s="66"/>
      <c r="T415" s="60">
        <f t="shared" ref="T415:AA415" si="147">T$47</f>
        <v>59</v>
      </c>
      <c r="U415" s="16">
        <f t="shared" si="147"/>
        <v>24</v>
      </c>
      <c r="V415" s="16">
        <f t="shared" si="147"/>
        <v>17</v>
      </c>
      <c r="W415" s="16">
        <f t="shared" si="147"/>
        <v>18</v>
      </c>
      <c r="X415" s="16">
        <f t="shared" si="147"/>
        <v>65</v>
      </c>
      <c r="Y415" s="16">
        <f t="shared" si="147"/>
        <v>20</v>
      </c>
      <c r="Z415" s="16">
        <f t="shared" si="147"/>
        <v>2</v>
      </c>
      <c r="AA415" s="16">
        <f t="shared" si="147"/>
        <v>43</v>
      </c>
    </row>
    <row r="416" spans="1:27" s="15" customFormat="1" ht="15" customHeight="1" x14ac:dyDescent="0.15">
      <c r="B416" s="34" t="s">
        <v>73</v>
      </c>
      <c r="C416" s="24"/>
      <c r="D416" s="24"/>
      <c r="E416" s="24"/>
      <c r="F416" s="24"/>
      <c r="G416" s="24"/>
      <c r="H416" s="24"/>
      <c r="I416" s="24"/>
      <c r="J416" s="24"/>
      <c r="K416" s="24"/>
      <c r="L416" s="35">
        <v>36</v>
      </c>
      <c r="M416" s="35">
        <v>17</v>
      </c>
      <c r="N416" s="35">
        <v>7</v>
      </c>
      <c r="O416" s="103">
        <v>12</v>
      </c>
      <c r="P416" s="103">
        <v>29</v>
      </c>
      <c r="Q416" s="103">
        <v>10</v>
      </c>
      <c r="R416" s="103">
        <v>1</v>
      </c>
      <c r="S416" s="75">
        <v>18</v>
      </c>
      <c r="T416" s="61">
        <f t="shared" ref="T416:AA422" si="148">L416/T$415*100</f>
        <v>61.016949152542374</v>
      </c>
      <c r="U416" s="17">
        <f t="shared" si="148"/>
        <v>70.833333333333343</v>
      </c>
      <c r="V416" s="17">
        <f t="shared" si="148"/>
        <v>41.17647058823529</v>
      </c>
      <c r="W416" s="17">
        <f t="shared" si="148"/>
        <v>66.666666666666657</v>
      </c>
      <c r="X416" s="17">
        <f t="shared" si="148"/>
        <v>44.61538461538462</v>
      </c>
      <c r="Y416" s="17">
        <f t="shared" si="148"/>
        <v>50</v>
      </c>
      <c r="Z416" s="17">
        <f t="shared" si="148"/>
        <v>50</v>
      </c>
      <c r="AA416" s="17">
        <f t="shared" si="148"/>
        <v>41.860465116279073</v>
      </c>
    </row>
    <row r="417" spans="1:27" s="15" customFormat="1" ht="15" customHeight="1" x14ac:dyDescent="0.15">
      <c r="B417" s="94" t="s">
        <v>74</v>
      </c>
      <c r="C417" s="24"/>
      <c r="D417" s="24"/>
      <c r="E417" s="24"/>
      <c r="F417" s="24"/>
      <c r="G417" s="24"/>
      <c r="H417" s="24"/>
      <c r="I417" s="24"/>
      <c r="J417" s="24"/>
      <c r="K417" s="24"/>
      <c r="L417" s="36">
        <v>20</v>
      </c>
      <c r="M417" s="36">
        <v>5</v>
      </c>
      <c r="N417" s="36">
        <v>8</v>
      </c>
      <c r="O417" s="104">
        <v>7</v>
      </c>
      <c r="P417" s="104">
        <v>15</v>
      </c>
      <c r="Q417" s="104">
        <v>3</v>
      </c>
      <c r="R417" s="104">
        <v>1</v>
      </c>
      <c r="S417" s="74">
        <v>11</v>
      </c>
      <c r="T417" s="62">
        <f t="shared" si="148"/>
        <v>33.898305084745758</v>
      </c>
      <c r="U417" s="18">
        <f t="shared" si="148"/>
        <v>20.833333333333336</v>
      </c>
      <c r="V417" s="18">
        <f t="shared" si="148"/>
        <v>47.058823529411761</v>
      </c>
      <c r="W417" s="18">
        <f t="shared" si="148"/>
        <v>38.888888888888893</v>
      </c>
      <c r="X417" s="18">
        <f t="shared" si="148"/>
        <v>23.076923076923077</v>
      </c>
      <c r="Y417" s="18">
        <f t="shared" si="148"/>
        <v>15</v>
      </c>
      <c r="Z417" s="18">
        <f t="shared" si="148"/>
        <v>50</v>
      </c>
      <c r="AA417" s="18">
        <f t="shared" si="148"/>
        <v>25.581395348837212</v>
      </c>
    </row>
    <row r="418" spans="1:27" s="15" customFormat="1" ht="15" customHeight="1" x14ac:dyDescent="0.15">
      <c r="B418" s="34" t="s">
        <v>75</v>
      </c>
      <c r="C418" s="24"/>
      <c r="D418" s="24"/>
      <c r="E418" s="24"/>
      <c r="F418" s="24"/>
      <c r="G418" s="24"/>
      <c r="H418" s="24"/>
      <c r="I418" s="24"/>
      <c r="J418" s="24"/>
      <c r="K418" s="24"/>
      <c r="L418" s="36">
        <v>29</v>
      </c>
      <c r="M418" s="36">
        <v>11</v>
      </c>
      <c r="N418" s="36">
        <v>11</v>
      </c>
      <c r="O418" s="104">
        <v>7</v>
      </c>
      <c r="P418" s="104">
        <v>19</v>
      </c>
      <c r="Q418" s="104">
        <v>3</v>
      </c>
      <c r="R418" s="104">
        <v>1</v>
      </c>
      <c r="S418" s="74">
        <v>15</v>
      </c>
      <c r="T418" s="62">
        <f t="shared" si="148"/>
        <v>49.152542372881356</v>
      </c>
      <c r="U418" s="18">
        <f t="shared" si="148"/>
        <v>45.833333333333329</v>
      </c>
      <c r="V418" s="18">
        <f t="shared" si="148"/>
        <v>64.705882352941174</v>
      </c>
      <c r="W418" s="18">
        <f t="shared" si="148"/>
        <v>38.888888888888893</v>
      </c>
      <c r="X418" s="18">
        <f t="shared" si="148"/>
        <v>29.230769230769234</v>
      </c>
      <c r="Y418" s="18">
        <f t="shared" si="148"/>
        <v>15</v>
      </c>
      <c r="Z418" s="18">
        <f t="shared" si="148"/>
        <v>50</v>
      </c>
      <c r="AA418" s="18">
        <f t="shared" si="148"/>
        <v>34.883720930232556</v>
      </c>
    </row>
    <row r="419" spans="1:27" s="15" customFormat="1" ht="15" customHeight="1" x14ac:dyDescent="0.15">
      <c r="B419" s="34" t="s">
        <v>76</v>
      </c>
      <c r="C419" s="24"/>
      <c r="D419" s="24"/>
      <c r="E419" s="24"/>
      <c r="F419" s="24"/>
      <c r="G419" s="24"/>
      <c r="H419" s="24"/>
      <c r="I419" s="24"/>
      <c r="J419" s="24"/>
      <c r="K419" s="24"/>
      <c r="L419" s="36">
        <v>24</v>
      </c>
      <c r="M419" s="36">
        <v>11</v>
      </c>
      <c r="N419" s="36">
        <v>8</v>
      </c>
      <c r="O419" s="104">
        <v>5</v>
      </c>
      <c r="P419" s="104">
        <v>18</v>
      </c>
      <c r="Q419" s="104">
        <v>6</v>
      </c>
      <c r="R419" s="104">
        <v>1</v>
      </c>
      <c r="S419" s="74">
        <v>11</v>
      </c>
      <c r="T419" s="62">
        <f t="shared" si="148"/>
        <v>40.677966101694921</v>
      </c>
      <c r="U419" s="18">
        <f t="shared" si="148"/>
        <v>45.833333333333329</v>
      </c>
      <c r="V419" s="18">
        <f t="shared" si="148"/>
        <v>47.058823529411761</v>
      </c>
      <c r="W419" s="18">
        <f t="shared" si="148"/>
        <v>27.777777777777779</v>
      </c>
      <c r="X419" s="18">
        <f t="shared" si="148"/>
        <v>27.692307692307693</v>
      </c>
      <c r="Y419" s="18">
        <f t="shared" si="148"/>
        <v>30</v>
      </c>
      <c r="Z419" s="18">
        <f t="shared" si="148"/>
        <v>50</v>
      </c>
      <c r="AA419" s="18">
        <f t="shared" si="148"/>
        <v>25.581395348837212</v>
      </c>
    </row>
    <row r="420" spans="1:27" s="15" customFormat="1" ht="15" customHeight="1" x14ac:dyDescent="0.15">
      <c r="B420" s="34" t="s">
        <v>77</v>
      </c>
      <c r="C420" s="24"/>
      <c r="D420" s="24"/>
      <c r="E420" s="24"/>
      <c r="F420" s="24"/>
      <c r="G420" s="24"/>
      <c r="H420" s="24"/>
      <c r="I420" s="24"/>
      <c r="J420" s="24"/>
      <c r="K420" s="24"/>
      <c r="L420" s="36">
        <v>8</v>
      </c>
      <c r="M420" s="36">
        <v>3</v>
      </c>
      <c r="N420" s="36">
        <v>3</v>
      </c>
      <c r="O420" s="104">
        <v>2</v>
      </c>
      <c r="P420" s="104">
        <v>19</v>
      </c>
      <c r="Q420" s="104">
        <v>6</v>
      </c>
      <c r="R420" s="104">
        <v>1</v>
      </c>
      <c r="S420" s="74">
        <v>12</v>
      </c>
      <c r="T420" s="62">
        <f t="shared" si="148"/>
        <v>13.559322033898304</v>
      </c>
      <c r="U420" s="18">
        <f t="shared" si="148"/>
        <v>12.5</v>
      </c>
      <c r="V420" s="18">
        <f t="shared" si="148"/>
        <v>17.647058823529413</v>
      </c>
      <c r="W420" s="18">
        <f t="shared" si="148"/>
        <v>11.111111111111111</v>
      </c>
      <c r="X420" s="18">
        <f t="shared" si="148"/>
        <v>29.230769230769234</v>
      </c>
      <c r="Y420" s="18">
        <f t="shared" si="148"/>
        <v>30</v>
      </c>
      <c r="Z420" s="18">
        <f t="shared" si="148"/>
        <v>50</v>
      </c>
      <c r="AA420" s="18">
        <f t="shared" si="148"/>
        <v>27.906976744186046</v>
      </c>
    </row>
    <row r="421" spans="1:27" s="15" customFormat="1" ht="15" customHeight="1" x14ac:dyDescent="0.15">
      <c r="B421" s="34" t="s">
        <v>40</v>
      </c>
      <c r="C421" s="24"/>
      <c r="D421" s="24"/>
      <c r="E421" s="24"/>
      <c r="F421" s="24"/>
      <c r="G421" s="24"/>
      <c r="H421" s="24"/>
      <c r="I421" s="24"/>
      <c r="J421" s="24"/>
      <c r="K421" s="24"/>
      <c r="L421" s="36">
        <v>5</v>
      </c>
      <c r="M421" s="36">
        <v>2</v>
      </c>
      <c r="N421" s="36">
        <v>3</v>
      </c>
      <c r="O421" s="104">
        <v>0</v>
      </c>
      <c r="P421" s="104">
        <v>4</v>
      </c>
      <c r="Q421" s="104">
        <v>2</v>
      </c>
      <c r="R421" s="104">
        <v>0</v>
      </c>
      <c r="S421" s="74">
        <v>2</v>
      </c>
      <c r="T421" s="62">
        <f t="shared" si="148"/>
        <v>8.4745762711864394</v>
      </c>
      <c r="U421" s="18">
        <f t="shared" si="148"/>
        <v>8.3333333333333321</v>
      </c>
      <c r="V421" s="18">
        <f t="shared" si="148"/>
        <v>17.647058823529413</v>
      </c>
      <c r="W421" s="18">
        <f t="shared" si="148"/>
        <v>0</v>
      </c>
      <c r="X421" s="18">
        <f t="shared" si="148"/>
        <v>6.1538461538461542</v>
      </c>
      <c r="Y421" s="18">
        <f t="shared" si="148"/>
        <v>10</v>
      </c>
      <c r="Z421" s="18">
        <f t="shared" si="148"/>
        <v>0</v>
      </c>
      <c r="AA421" s="18">
        <f t="shared" si="148"/>
        <v>4.6511627906976747</v>
      </c>
    </row>
    <row r="422" spans="1:27" s="15" customFormat="1" ht="15" customHeight="1" x14ac:dyDescent="0.15">
      <c r="B422" s="54" t="s">
        <v>0</v>
      </c>
      <c r="C422" s="40"/>
      <c r="D422" s="40"/>
      <c r="E422" s="40"/>
      <c r="F422" s="40"/>
      <c r="G422" s="40"/>
      <c r="H422" s="40"/>
      <c r="I422" s="40"/>
      <c r="J422" s="40"/>
      <c r="K422" s="40"/>
      <c r="L422" s="37">
        <v>3</v>
      </c>
      <c r="M422" s="37">
        <v>0</v>
      </c>
      <c r="N422" s="37">
        <v>1</v>
      </c>
      <c r="O422" s="105">
        <v>2</v>
      </c>
      <c r="P422" s="105">
        <v>2</v>
      </c>
      <c r="Q422" s="105">
        <v>0</v>
      </c>
      <c r="R422" s="105">
        <v>0</v>
      </c>
      <c r="S422" s="76">
        <v>2</v>
      </c>
      <c r="T422" s="63">
        <f t="shared" si="148"/>
        <v>5.0847457627118651</v>
      </c>
      <c r="U422" s="19">
        <f t="shared" si="148"/>
        <v>0</v>
      </c>
      <c r="V422" s="19">
        <f t="shared" si="148"/>
        <v>5.8823529411764701</v>
      </c>
      <c r="W422" s="19">
        <f t="shared" si="148"/>
        <v>11.111111111111111</v>
      </c>
      <c r="X422" s="19">
        <f t="shared" si="148"/>
        <v>3.0769230769230771</v>
      </c>
      <c r="Y422" s="19">
        <f t="shared" si="148"/>
        <v>0</v>
      </c>
      <c r="Z422" s="19">
        <f t="shared" si="148"/>
        <v>0</v>
      </c>
      <c r="AA422" s="19">
        <f t="shared" si="148"/>
        <v>4.6511627906976747</v>
      </c>
    </row>
    <row r="423" spans="1:27" s="15" customFormat="1" ht="15" customHeight="1" x14ac:dyDescent="0.15">
      <c r="B423" s="55" t="s">
        <v>1</v>
      </c>
      <c r="C423" s="42"/>
      <c r="D423" s="42"/>
      <c r="E423" s="42"/>
      <c r="F423" s="42"/>
      <c r="G423" s="42"/>
      <c r="H423" s="42"/>
      <c r="I423" s="42"/>
      <c r="J423" s="42"/>
      <c r="K423" s="43"/>
      <c r="L423" s="44">
        <f>SUM(L416:L422)</f>
        <v>125</v>
      </c>
      <c r="M423" s="44">
        <f>SUM(M416:M422)</f>
        <v>49</v>
      </c>
      <c r="N423" s="44">
        <f>SUM(N416:N422)</f>
        <v>41</v>
      </c>
      <c r="O423" s="106">
        <f t="shared" ref="O423:S423" si="149">SUM(O416:O422)</f>
        <v>35</v>
      </c>
      <c r="P423" s="106">
        <f t="shared" si="149"/>
        <v>106</v>
      </c>
      <c r="Q423" s="106">
        <f t="shared" si="149"/>
        <v>30</v>
      </c>
      <c r="R423" s="106">
        <f t="shared" si="149"/>
        <v>5</v>
      </c>
      <c r="S423" s="77">
        <f t="shared" si="149"/>
        <v>71</v>
      </c>
      <c r="T423" s="64" t="str">
        <f>IF(SUM(T416:T422)&gt;100,"－",SUM(T416:T422))</f>
        <v>－</v>
      </c>
      <c r="U423" s="20" t="str">
        <f t="shared" ref="U423:AA423" si="150">IF(SUM(U416:U422)&gt;100,"－",SUM(U416:U422))</f>
        <v>－</v>
      </c>
      <c r="V423" s="20" t="str">
        <f t="shared" si="150"/>
        <v>－</v>
      </c>
      <c r="W423" s="20" t="str">
        <f t="shared" si="150"/>
        <v>－</v>
      </c>
      <c r="X423" s="20" t="str">
        <f t="shared" ref="X423" si="151">IF(SUM(X416:X422)&gt;100,"－",SUM(X416:X422))</f>
        <v>－</v>
      </c>
      <c r="Y423" s="20" t="str">
        <f t="shared" si="150"/>
        <v>－</v>
      </c>
      <c r="Z423" s="20" t="str">
        <f t="shared" si="150"/>
        <v>－</v>
      </c>
      <c r="AA423" s="20" t="str">
        <f t="shared" si="150"/>
        <v>－</v>
      </c>
    </row>
    <row r="424" spans="1:27" s="15" customFormat="1" ht="15" customHeight="1" x14ac:dyDescent="0.15">
      <c r="B424" s="56"/>
      <c r="C424" s="45"/>
      <c r="D424" s="45"/>
      <c r="E424" s="45"/>
      <c r="F424" s="45"/>
      <c r="G424" s="45"/>
      <c r="H424" s="45"/>
      <c r="I424" s="45"/>
      <c r="J424" s="45"/>
      <c r="K424" s="46"/>
      <c r="L424" s="29"/>
      <c r="M424" s="29"/>
      <c r="N424" s="29"/>
      <c r="O424" s="29"/>
      <c r="P424" s="29"/>
      <c r="Q424" s="29"/>
      <c r="R424" s="29"/>
      <c r="S424" s="29"/>
      <c r="T424" s="29"/>
      <c r="U424" s="29"/>
      <c r="V424" s="29"/>
      <c r="W424" s="29"/>
      <c r="X424" s="29"/>
      <c r="Y424" s="29"/>
      <c r="Z424" s="29"/>
      <c r="AA424" s="29"/>
    </row>
    <row r="425" spans="1:27" ht="15" customHeight="1" x14ac:dyDescent="0.15">
      <c r="A425" s="2" t="s">
        <v>78</v>
      </c>
      <c r="M425" s="1"/>
      <c r="T425" s="15"/>
      <c r="U425" s="15"/>
      <c r="V425" s="15"/>
      <c r="W425" s="15"/>
      <c r="X425" s="15"/>
      <c r="Y425" s="15"/>
      <c r="Z425" s="15"/>
      <c r="AA425" s="15"/>
    </row>
    <row r="426" spans="1:27" ht="15" customHeight="1" x14ac:dyDescent="0.15">
      <c r="A426" s="14" t="s">
        <v>101</v>
      </c>
      <c r="M426" s="1"/>
      <c r="T426" s="15"/>
      <c r="U426" s="15"/>
      <c r="V426" s="15"/>
      <c r="W426" s="15"/>
      <c r="X426" s="15"/>
      <c r="Y426" s="15"/>
      <c r="Z426" s="15"/>
      <c r="AA426" s="15"/>
    </row>
    <row r="427" spans="1:27" s="15" customFormat="1" ht="15" customHeight="1" x14ac:dyDescent="0.15">
      <c r="A427" s="15" t="s">
        <v>79</v>
      </c>
      <c r="B427" s="52"/>
      <c r="F427" s="24"/>
      <c r="G427" s="24"/>
      <c r="H427" s="24"/>
      <c r="I427" s="24"/>
      <c r="J427" s="24"/>
      <c r="K427" s="24"/>
    </row>
    <row r="428" spans="1:27" ht="12" customHeight="1" x14ac:dyDescent="0.15">
      <c r="B428" s="50"/>
      <c r="C428" s="22"/>
      <c r="D428" s="22"/>
      <c r="E428" s="22"/>
      <c r="F428" s="22"/>
      <c r="G428" s="22"/>
      <c r="H428" s="22"/>
      <c r="I428" s="22"/>
      <c r="J428" s="22"/>
      <c r="K428" s="4"/>
      <c r="L428" s="57" t="s">
        <v>2</v>
      </c>
      <c r="M428" s="25"/>
      <c r="N428" s="25"/>
      <c r="O428" s="25"/>
      <c r="P428" s="25"/>
      <c r="Q428" s="25"/>
      <c r="R428" s="25"/>
      <c r="S428" s="65"/>
      <c r="T428" s="25" t="s">
        <v>3</v>
      </c>
      <c r="U428" s="25"/>
      <c r="V428" s="25"/>
      <c r="W428" s="25"/>
      <c r="X428" s="25"/>
      <c r="Y428" s="25"/>
      <c r="Z428" s="25"/>
      <c r="AA428" s="26"/>
    </row>
    <row r="429" spans="1:27" ht="12" customHeight="1" x14ac:dyDescent="0.15">
      <c r="B429" s="34"/>
      <c r="C429" s="21"/>
      <c r="D429" s="21"/>
      <c r="E429" s="21"/>
      <c r="K429" s="6"/>
      <c r="L429" s="109" t="s">
        <v>143</v>
      </c>
      <c r="M429" s="95"/>
      <c r="N429" s="95"/>
      <c r="O429" s="26"/>
      <c r="P429" s="25" t="s">
        <v>144</v>
      </c>
      <c r="Q429" s="25"/>
      <c r="R429" s="95"/>
      <c r="S429" s="65"/>
      <c r="T429" s="109" t="s">
        <v>143</v>
      </c>
      <c r="U429" s="95"/>
      <c r="V429" s="95"/>
      <c r="W429" s="26"/>
      <c r="X429" s="25" t="s">
        <v>144</v>
      </c>
      <c r="Y429" s="25"/>
      <c r="Z429" s="95"/>
      <c r="AA429" s="88"/>
    </row>
    <row r="430" spans="1:27" ht="22.5" x14ac:dyDescent="0.15">
      <c r="B430" s="5"/>
      <c r="C430" s="21"/>
      <c r="D430" s="21"/>
      <c r="E430" s="21"/>
      <c r="K430" s="6"/>
      <c r="L430" s="102" t="s">
        <v>4</v>
      </c>
      <c r="M430" s="81" t="s">
        <v>7</v>
      </c>
      <c r="N430" s="92" t="s">
        <v>108</v>
      </c>
      <c r="O430" s="96" t="s">
        <v>8</v>
      </c>
      <c r="P430" s="96" t="s">
        <v>4</v>
      </c>
      <c r="Q430" s="81" t="s">
        <v>7</v>
      </c>
      <c r="R430" s="92" t="s">
        <v>108</v>
      </c>
      <c r="S430" s="82" t="s">
        <v>8</v>
      </c>
      <c r="T430" s="102" t="s">
        <v>4</v>
      </c>
      <c r="U430" s="81" t="s">
        <v>7</v>
      </c>
      <c r="V430" s="92" t="s">
        <v>108</v>
      </c>
      <c r="W430" s="96" t="s">
        <v>8</v>
      </c>
      <c r="X430" s="96" t="s">
        <v>4</v>
      </c>
      <c r="Y430" s="81" t="s">
        <v>7</v>
      </c>
      <c r="Z430" s="92" t="s">
        <v>108</v>
      </c>
      <c r="AA430" s="81" t="s">
        <v>8</v>
      </c>
    </row>
    <row r="431" spans="1:27" ht="12" customHeight="1" x14ac:dyDescent="0.15">
      <c r="B431" s="47"/>
      <c r="C431" s="23"/>
      <c r="D431" s="23"/>
      <c r="E431" s="23"/>
      <c r="F431" s="23"/>
      <c r="G431" s="23"/>
      <c r="H431" s="23"/>
      <c r="I431" s="23"/>
      <c r="J431" s="23"/>
      <c r="K431" s="8"/>
      <c r="L431" s="9"/>
      <c r="M431" s="9"/>
      <c r="N431" s="9"/>
      <c r="O431" s="97"/>
      <c r="P431" s="97"/>
      <c r="Q431" s="97"/>
      <c r="R431" s="97"/>
      <c r="S431" s="66"/>
      <c r="T431" s="60">
        <f t="shared" ref="T431:AA431" si="152">L48</f>
        <v>58</v>
      </c>
      <c r="U431" s="16">
        <f t="shared" si="152"/>
        <v>24</v>
      </c>
      <c r="V431" s="16">
        <f t="shared" si="152"/>
        <v>16</v>
      </c>
      <c r="W431" s="16">
        <f t="shared" si="152"/>
        <v>18</v>
      </c>
      <c r="X431" s="16">
        <f t="shared" si="152"/>
        <v>63</v>
      </c>
      <c r="Y431" s="16">
        <f t="shared" si="152"/>
        <v>20</v>
      </c>
      <c r="Z431" s="16">
        <f t="shared" si="152"/>
        <v>2</v>
      </c>
      <c r="AA431" s="16">
        <f t="shared" si="152"/>
        <v>41</v>
      </c>
    </row>
    <row r="432" spans="1:27" ht="15" customHeight="1" x14ac:dyDescent="0.15">
      <c r="B432" s="34" t="s">
        <v>80</v>
      </c>
      <c r="C432" s="21"/>
      <c r="D432" s="21"/>
      <c r="E432" s="21"/>
      <c r="L432" s="10">
        <v>43</v>
      </c>
      <c r="M432" s="10">
        <v>19</v>
      </c>
      <c r="N432" s="10">
        <v>12</v>
      </c>
      <c r="O432" s="98">
        <v>12</v>
      </c>
      <c r="P432" s="98">
        <v>47</v>
      </c>
      <c r="Q432" s="98">
        <v>12</v>
      </c>
      <c r="R432" s="98">
        <v>2</v>
      </c>
      <c r="S432" s="67">
        <v>33</v>
      </c>
      <c r="T432" s="61">
        <f t="shared" ref="T432:AA434" si="153">L432/T$431*100</f>
        <v>74.137931034482762</v>
      </c>
      <c r="U432" s="17">
        <f t="shared" si="153"/>
        <v>79.166666666666657</v>
      </c>
      <c r="V432" s="17">
        <f t="shared" si="153"/>
        <v>75</v>
      </c>
      <c r="W432" s="17">
        <f t="shared" si="153"/>
        <v>66.666666666666657</v>
      </c>
      <c r="X432" s="17">
        <f t="shared" si="153"/>
        <v>74.603174603174608</v>
      </c>
      <c r="Y432" s="17">
        <f t="shared" si="153"/>
        <v>60</v>
      </c>
      <c r="Z432" s="17">
        <f t="shared" si="153"/>
        <v>100</v>
      </c>
      <c r="AA432" s="17">
        <f t="shared" si="153"/>
        <v>80.487804878048792</v>
      </c>
    </row>
    <row r="433" spans="1:28" ht="15" customHeight="1" x14ac:dyDescent="0.15">
      <c r="B433" s="34" t="s">
        <v>81</v>
      </c>
      <c r="C433" s="21"/>
      <c r="D433" s="21"/>
      <c r="E433" s="21"/>
      <c r="L433" s="11">
        <v>14</v>
      </c>
      <c r="M433" s="11">
        <v>5</v>
      </c>
      <c r="N433" s="11">
        <v>4</v>
      </c>
      <c r="O433" s="99">
        <v>5</v>
      </c>
      <c r="P433" s="99">
        <v>15</v>
      </c>
      <c r="Q433" s="99">
        <v>8</v>
      </c>
      <c r="R433" s="99">
        <v>0</v>
      </c>
      <c r="S433" s="68">
        <v>7</v>
      </c>
      <c r="T433" s="62">
        <f t="shared" si="153"/>
        <v>24.137931034482758</v>
      </c>
      <c r="U433" s="18">
        <f t="shared" si="153"/>
        <v>20.833333333333336</v>
      </c>
      <c r="V433" s="18">
        <f t="shared" si="153"/>
        <v>25</v>
      </c>
      <c r="W433" s="18">
        <f t="shared" si="153"/>
        <v>27.777777777777779</v>
      </c>
      <c r="X433" s="18">
        <f t="shared" si="153"/>
        <v>23.809523809523807</v>
      </c>
      <c r="Y433" s="18">
        <f t="shared" si="153"/>
        <v>40</v>
      </c>
      <c r="Z433" s="18">
        <f t="shared" si="153"/>
        <v>0</v>
      </c>
      <c r="AA433" s="18">
        <f t="shared" si="153"/>
        <v>17.073170731707318</v>
      </c>
    </row>
    <row r="434" spans="1:28" ht="15" customHeight="1" x14ac:dyDescent="0.15">
      <c r="B434" s="47" t="s">
        <v>0</v>
      </c>
      <c r="C434" s="23"/>
      <c r="D434" s="23"/>
      <c r="E434" s="23"/>
      <c r="F434" s="23"/>
      <c r="G434" s="23"/>
      <c r="H434" s="23"/>
      <c r="I434" s="23"/>
      <c r="J434" s="23"/>
      <c r="K434" s="23"/>
      <c r="L434" s="12">
        <v>1</v>
      </c>
      <c r="M434" s="12">
        <v>0</v>
      </c>
      <c r="N434" s="12">
        <v>0</v>
      </c>
      <c r="O434" s="100">
        <v>1</v>
      </c>
      <c r="P434" s="100">
        <v>1</v>
      </c>
      <c r="Q434" s="100">
        <v>0</v>
      </c>
      <c r="R434" s="100">
        <v>0</v>
      </c>
      <c r="S434" s="69">
        <v>1</v>
      </c>
      <c r="T434" s="63">
        <f t="shared" si="153"/>
        <v>1.7241379310344827</v>
      </c>
      <c r="U434" s="19">
        <f t="shared" si="153"/>
        <v>0</v>
      </c>
      <c r="V434" s="19">
        <f t="shared" si="153"/>
        <v>0</v>
      </c>
      <c r="W434" s="19">
        <f t="shared" si="153"/>
        <v>5.5555555555555554</v>
      </c>
      <c r="X434" s="19">
        <f t="shared" si="153"/>
        <v>1.5873015873015872</v>
      </c>
      <c r="Y434" s="19">
        <f t="shared" si="153"/>
        <v>0</v>
      </c>
      <c r="Z434" s="19">
        <f t="shared" si="153"/>
        <v>0</v>
      </c>
      <c r="AA434" s="19">
        <f t="shared" si="153"/>
        <v>2.4390243902439024</v>
      </c>
    </row>
    <row r="435" spans="1:28" ht="15" customHeight="1" x14ac:dyDescent="0.15">
      <c r="B435" s="48" t="s">
        <v>1</v>
      </c>
      <c r="C435" s="25"/>
      <c r="D435" s="25"/>
      <c r="E435" s="25"/>
      <c r="F435" s="25"/>
      <c r="G435" s="25"/>
      <c r="H435" s="25"/>
      <c r="I435" s="25"/>
      <c r="J435" s="25"/>
      <c r="K435" s="26"/>
      <c r="L435" s="13">
        <f>SUM(L432:L434)</f>
        <v>58</v>
      </c>
      <c r="M435" s="13">
        <f>SUM(M432:M434)</f>
        <v>24</v>
      </c>
      <c r="N435" s="13">
        <f>SUM(N432:N434)</f>
        <v>16</v>
      </c>
      <c r="O435" s="101">
        <f t="shared" ref="O435:S435" si="154">SUM(O432:O434)</f>
        <v>18</v>
      </c>
      <c r="P435" s="101">
        <f t="shared" si="154"/>
        <v>63</v>
      </c>
      <c r="Q435" s="101">
        <f t="shared" si="154"/>
        <v>20</v>
      </c>
      <c r="R435" s="101">
        <f t="shared" si="154"/>
        <v>2</v>
      </c>
      <c r="S435" s="70">
        <f t="shared" si="154"/>
        <v>41</v>
      </c>
      <c r="T435" s="64">
        <f>IF(SUM(T432:T434)&gt;100,"－",SUM(T432:T434))</f>
        <v>100</v>
      </c>
      <c r="U435" s="20">
        <f t="shared" ref="U435:AA435" si="155">IF(SUM(U432:U434)&gt;100,"－",SUM(U432:U434))</f>
        <v>100</v>
      </c>
      <c r="V435" s="20">
        <f t="shared" si="155"/>
        <v>100</v>
      </c>
      <c r="W435" s="20">
        <f t="shared" si="155"/>
        <v>99.999999999999986</v>
      </c>
      <c r="X435" s="20">
        <f t="shared" ref="X435" si="156">IF(SUM(X432:X434)&gt;100,"－",SUM(X432:X434))</f>
        <v>100</v>
      </c>
      <c r="Y435" s="20">
        <f t="shared" si="155"/>
        <v>100</v>
      </c>
      <c r="Z435" s="20">
        <f t="shared" si="155"/>
        <v>100</v>
      </c>
      <c r="AA435" s="20">
        <f t="shared" si="155"/>
        <v>100.00000000000001</v>
      </c>
    </row>
    <row r="436" spans="1:28" ht="15" customHeight="1" x14ac:dyDescent="0.15">
      <c r="B436" s="51"/>
      <c r="C436" s="27"/>
      <c r="D436" s="27"/>
      <c r="E436" s="27"/>
      <c r="F436" s="27"/>
      <c r="G436" s="27"/>
      <c r="H436" s="27"/>
      <c r="I436" s="27"/>
      <c r="J436" s="27"/>
      <c r="K436" s="28"/>
      <c r="L436" s="29"/>
      <c r="M436" s="29"/>
      <c r="N436" s="29"/>
      <c r="O436" s="29"/>
      <c r="P436" s="30"/>
      <c r="Q436" s="30"/>
      <c r="R436" s="30"/>
      <c r="S436" s="30"/>
    </row>
    <row r="437" spans="1:28" ht="15" customHeight="1" x14ac:dyDescent="0.15">
      <c r="A437" s="14" t="s">
        <v>117</v>
      </c>
      <c r="M437" s="1"/>
      <c r="O437" s="15"/>
    </row>
    <row r="438" spans="1:28" ht="15" customHeight="1" x14ac:dyDescent="0.15">
      <c r="A438" t="s">
        <v>161</v>
      </c>
      <c r="M438" s="1"/>
      <c r="N438" s="150"/>
      <c r="O438" s="15"/>
    </row>
    <row r="439" spans="1:28" ht="15" customHeight="1" x14ac:dyDescent="0.15">
      <c r="A439"/>
      <c r="B439" s="3"/>
      <c r="C439" s="22"/>
      <c r="D439" s="22"/>
      <c r="E439" s="22"/>
      <c r="F439" s="22"/>
      <c r="G439" s="22"/>
      <c r="H439" s="22"/>
      <c r="I439" s="22"/>
      <c r="J439" s="22"/>
      <c r="K439" s="22"/>
      <c r="L439" s="157" t="s">
        <v>2</v>
      </c>
      <c r="M439" s="158"/>
      <c r="N439" s="158"/>
      <c r="O439" s="158"/>
      <c r="P439" s="158"/>
      <c r="Q439" s="158"/>
      <c r="R439" s="158"/>
      <c r="S439" s="177"/>
      <c r="T439" s="170" t="s">
        <v>3</v>
      </c>
      <c r="U439" s="158"/>
      <c r="V439" s="158"/>
      <c r="W439" s="158"/>
      <c r="X439" s="158"/>
      <c r="Y439" s="158"/>
      <c r="Z439" s="158"/>
      <c r="AA439" s="158"/>
      <c r="AB439" s="159"/>
    </row>
    <row r="440" spans="1:28" ht="15" customHeight="1" x14ac:dyDescent="0.15">
      <c r="A440"/>
      <c r="B440" s="5"/>
      <c r="C440" s="21"/>
      <c r="D440" s="21"/>
      <c r="E440" s="21"/>
      <c r="L440" s="178" t="s">
        <v>143</v>
      </c>
      <c r="M440" s="179"/>
      <c r="N440" s="179"/>
      <c r="O440" s="180"/>
      <c r="P440" s="157" t="s">
        <v>144</v>
      </c>
      <c r="Q440" s="158"/>
      <c r="R440" s="158"/>
      <c r="S440" s="177"/>
      <c r="T440" s="171"/>
      <c r="U440" s="178" t="s">
        <v>143</v>
      </c>
      <c r="V440" s="179"/>
      <c r="W440" s="179"/>
      <c r="X440" s="180"/>
      <c r="Y440" s="157" t="s">
        <v>144</v>
      </c>
      <c r="Z440" s="158"/>
      <c r="AA440" s="158"/>
      <c r="AB440" s="159"/>
    </row>
    <row r="441" spans="1:28" ht="22.5" x14ac:dyDescent="0.15">
      <c r="A441" s="14"/>
      <c r="B441" s="34"/>
      <c r="C441" s="21"/>
      <c r="D441" s="21"/>
      <c r="E441" s="21"/>
      <c r="L441" s="102" t="s">
        <v>4</v>
      </c>
      <c r="M441" s="81" t="s">
        <v>7</v>
      </c>
      <c r="N441" s="92" t="s">
        <v>108</v>
      </c>
      <c r="O441" s="96" t="s">
        <v>8</v>
      </c>
      <c r="P441" s="96" t="s">
        <v>4</v>
      </c>
      <c r="Q441" s="81" t="s">
        <v>7</v>
      </c>
      <c r="R441" s="92" t="s">
        <v>108</v>
      </c>
      <c r="S441" s="96" t="s">
        <v>8</v>
      </c>
      <c r="T441" s="172" t="s">
        <v>168</v>
      </c>
      <c r="U441" s="81" t="s">
        <v>4</v>
      </c>
      <c r="V441" s="81" t="s">
        <v>7</v>
      </c>
      <c r="W441" s="92" t="s">
        <v>108</v>
      </c>
      <c r="X441" s="81" t="s">
        <v>8</v>
      </c>
      <c r="Y441" s="81" t="s">
        <v>4</v>
      </c>
      <c r="Z441" s="81" t="s">
        <v>7</v>
      </c>
      <c r="AA441" s="92" t="s">
        <v>108</v>
      </c>
      <c r="AB441" s="81" t="s">
        <v>8</v>
      </c>
    </row>
    <row r="442" spans="1:28" ht="15" customHeight="1" x14ac:dyDescent="0.15">
      <c r="A442" s="14"/>
      <c r="B442" s="7"/>
      <c r="C442" s="23"/>
      <c r="D442" s="23"/>
      <c r="E442" s="23"/>
      <c r="F442" s="23"/>
      <c r="G442" s="23"/>
      <c r="H442" s="23"/>
      <c r="I442" s="23"/>
      <c r="J442" s="23"/>
      <c r="K442" s="23"/>
      <c r="L442" s="9"/>
      <c r="M442" s="9"/>
      <c r="N442" s="9"/>
      <c r="O442" s="97"/>
      <c r="P442" s="97"/>
      <c r="Q442" s="97"/>
      <c r="R442" s="97"/>
      <c r="S442" s="97"/>
      <c r="T442" s="165">
        <f>U442+Y442</f>
        <v>124</v>
      </c>
      <c r="U442" s="16">
        <v>59</v>
      </c>
      <c r="V442" s="16">
        <v>24</v>
      </c>
      <c r="W442" s="16">
        <v>17</v>
      </c>
      <c r="X442" s="16">
        <v>18</v>
      </c>
      <c r="Y442" s="16">
        <v>65</v>
      </c>
      <c r="Z442" s="16">
        <v>20</v>
      </c>
      <c r="AA442" s="16">
        <v>2</v>
      </c>
      <c r="AB442" s="16">
        <v>43</v>
      </c>
    </row>
    <row r="443" spans="1:28" ht="15" customHeight="1" x14ac:dyDescent="0.15">
      <c r="A443" s="14"/>
      <c r="B443" s="50" t="s">
        <v>160</v>
      </c>
      <c r="C443" s="22"/>
      <c r="D443" s="22"/>
      <c r="E443" s="22"/>
      <c r="F443" s="22"/>
      <c r="G443" s="22"/>
      <c r="H443" s="22"/>
      <c r="I443" s="22"/>
      <c r="J443" s="22"/>
      <c r="K443" s="22"/>
      <c r="L443" s="10">
        <v>3</v>
      </c>
      <c r="M443" s="10">
        <v>1</v>
      </c>
      <c r="N443" s="10">
        <v>2</v>
      </c>
      <c r="O443" s="98">
        <v>0</v>
      </c>
      <c r="P443" s="98">
        <v>0</v>
      </c>
      <c r="Q443" s="98">
        <v>0</v>
      </c>
      <c r="R443" s="98">
        <v>0</v>
      </c>
      <c r="S443" s="98">
        <v>0</v>
      </c>
      <c r="T443" s="173">
        <f>IF((L443+P443)=0,0,(L443+P443)/($U$442+$Y$442)*100)</f>
        <v>2.4193548387096775</v>
      </c>
      <c r="U443" s="17">
        <f>L443/U$442*100</f>
        <v>5.0847457627118651</v>
      </c>
      <c r="V443" s="17">
        <f>M443/V$442*100</f>
        <v>4.1666666666666661</v>
      </c>
      <c r="W443" s="17">
        <f>N443/W$442*100</f>
        <v>11.76470588235294</v>
      </c>
      <c r="X443" s="17">
        <f>O443/X$442*100</f>
        <v>0</v>
      </c>
      <c r="Y443" s="17">
        <f>P443/Y$442*100</f>
        <v>0</v>
      </c>
      <c r="Z443" s="17">
        <f>Q443/Z$442*100</f>
        <v>0</v>
      </c>
      <c r="AA443" s="17">
        <f>R443/AA$442*100</f>
        <v>0</v>
      </c>
      <c r="AB443" s="17">
        <f>S443/AB$442*100</f>
        <v>0</v>
      </c>
    </row>
    <row r="444" spans="1:28" ht="15" customHeight="1" x14ac:dyDescent="0.15">
      <c r="A444" s="14"/>
      <c r="B444" s="34" t="s">
        <v>159</v>
      </c>
      <c r="C444" s="21"/>
      <c r="D444" s="21"/>
      <c r="E444" s="21"/>
      <c r="L444" s="11">
        <v>2</v>
      </c>
      <c r="M444" s="11">
        <v>1</v>
      </c>
      <c r="N444" s="11">
        <v>1</v>
      </c>
      <c r="O444" s="99">
        <v>0</v>
      </c>
      <c r="P444" s="99">
        <v>2</v>
      </c>
      <c r="Q444" s="99">
        <v>1</v>
      </c>
      <c r="R444" s="99">
        <v>0</v>
      </c>
      <c r="S444" s="99">
        <v>1</v>
      </c>
      <c r="T444" s="173">
        <f>IF((L444+P444)=0,0,(L444+P444)/($U$442+$Y$442)*100)</f>
        <v>3.225806451612903</v>
      </c>
      <c r="U444" s="18">
        <f>L444/U$442*100</f>
        <v>3.3898305084745761</v>
      </c>
      <c r="V444" s="18">
        <f>M444/V$442*100</f>
        <v>4.1666666666666661</v>
      </c>
      <c r="W444" s="18">
        <f>N444/W$442*100</f>
        <v>5.8823529411764701</v>
      </c>
      <c r="X444" s="18">
        <f>O444/X$442*100</f>
        <v>0</v>
      </c>
      <c r="Y444" s="18">
        <f>P444/Y$442*100</f>
        <v>3.0769230769230771</v>
      </c>
      <c r="Z444" s="18">
        <f>Q444/Z$442*100</f>
        <v>5</v>
      </c>
      <c r="AA444" s="18">
        <f>R444/AA$442*100</f>
        <v>0</v>
      </c>
      <c r="AB444" s="18">
        <f>S444/AB$442*100</f>
        <v>2.3255813953488373</v>
      </c>
    </row>
    <row r="445" spans="1:28" ht="15" customHeight="1" x14ac:dyDescent="0.15">
      <c r="A445" s="14"/>
      <c r="B445" s="34" t="s">
        <v>157</v>
      </c>
      <c r="C445" s="21"/>
      <c r="D445" s="21"/>
      <c r="E445" s="21"/>
      <c r="L445" s="11">
        <v>48</v>
      </c>
      <c r="M445" s="11"/>
      <c r="N445" s="11"/>
      <c r="O445" s="99"/>
      <c r="P445" s="99">
        <v>62</v>
      </c>
      <c r="Q445" s="99">
        <v>19</v>
      </c>
      <c r="R445" s="99">
        <v>2</v>
      </c>
      <c r="S445" s="99">
        <v>41</v>
      </c>
      <c r="T445" s="173">
        <f>IF((L445+P445)=0,0,(L445+P445)/($U$442+$Y$442)*100)</f>
        <v>88.709677419354833</v>
      </c>
      <c r="U445" s="18">
        <f>L445/U$442*100</f>
        <v>81.355932203389841</v>
      </c>
      <c r="V445" s="18">
        <f>M445/V$442*100</f>
        <v>0</v>
      </c>
      <c r="W445" s="18">
        <f>N445/W$442*100</f>
        <v>0</v>
      </c>
      <c r="X445" s="18">
        <f>O445/X$442*100</f>
        <v>0</v>
      </c>
      <c r="Y445" s="18">
        <f>P445/Y$442*100</f>
        <v>95.384615384615387</v>
      </c>
      <c r="Z445" s="18">
        <f>Q445/Z$442*100</f>
        <v>95</v>
      </c>
      <c r="AA445" s="18">
        <f>R445/AA$442*100</f>
        <v>100</v>
      </c>
      <c r="AB445" s="18">
        <f>S445/AB$442*100</f>
        <v>95.348837209302332</v>
      </c>
    </row>
    <row r="446" spans="1:28" ht="15" customHeight="1" x14ac:dyDescent="0.15">
      <c r="A446" s="14"/>
      <c r="B446" s="47" t="s">
        <v>156</v>
      </c>
      <c r="C446" s="23"/>
      <c r="D446" s="23"/>
      <c r="E446" s="23"/>
      <c r="F446" s="23"/>
      <c r="G446" s="23"/>
      <c r="H446" s="23"/>
      <c r="I446" s="23"/>
      <c r="J446" s="23"/>
      <c r="K446" s="23"/>
      <c r="L446" s="12">
        <v>8</v>
      </c>
      <c r="M446" s="12"/>
      <c r="N446" s="12"/>
      <c r="O446" s="100"/>
      <c r="P446" s="100">
        <v>1</v>
      </c>
      <c r="Q446" s="100">
        <v>0</v>
      </c>
      <c r="R446" s="100">
        <v>0</v>
      </c>
      <c r="S446" s="100">
        <v>1</v>
      </c>
      <c r="T446" s="173">
        <f>IF((L446+P446)=0,0,(L446+P446)/($U$442+$Y$442)*100)</f>
        <v>7.2580645161290329</v>
      </c>
      <c r="U446" s="19">
        <f>L446/U$442*100</f>
        <v>13.559322033898304</v>
      </c>
      <c r="V446" s="19">
        <f>M446/V$442*100</f>
        <v>0</v>
      </c>
      <c r="W446" s="19">
        <f>N446/W$442*100</f>
        <v>0</v>
      </c>
      <c r="X446" s="19">
        <f>O446/X$442*100</f>
        <v>0</v>
      </c>
      <c r="Y446" s="19">
        <f>P446/Y$442*100</f>
        <v>1.5384615384615385</v>
      </c>
      <c r="Z446" s="19">
        <f>Q446/Z$442*100</f>
        <v>0</v>
      </c>
      <c r="AA446" s="19">
        <f>R446/AA$442*100</f>
        <v>0</v>
      </c>
      <c r="AB446" s="19">
        <f>S446/AB$442*100</f>
        <v>2.3255813953488373</v>
      </c>
    </row>
    <row r="447" spans="1:28" ht="15" customHeight="1" x14ac:dyDescent="0.15">
      <c r="A447" s="14"/>
      <c r="B447" s="204" t="s">
        <v>1</v>
      </c>
      <c r="C447" s="204"/>
      <c r="D447" s="204"/>
      <c r="E447" s="204"/>
      <c r="F447" s="204"/>
      <c r="G447" s="204"/>
      <c r="H447" s="204"/>
      <c r="I447" s="204"/>
      <c r="J447" s="204"/>
      <c r="K447" s="204"/>
      <c r="L447" s="44">
        <f>SUM(L443,L444,L445,L446)</f>
        <v>61</v>
      </c>
      <c r="M447" s="44">
        <f>SUM(M443,M444,M445,M446)</f>
        <v>2</v>
      </c>
      <c r="N447" s="44">
        <f>SUM(N443,N444,N445,N446)</f>
        <v>3</v>
      </c>
      <c r="O447" s="44">
        <f>SUM(O443,O444,O445,O446)</f>
        <v>0</v>
      </c>
      <c r="P447" s="20">
        <f>IF(SUM(P443,P444,P445,P446)&gt;100,"－",SUM(P443,P444,P445,P446))</f>
        <v>65</v>
      </c>
      <c r="Q447" s="20">
        <f>IF(SUM(Q443,Q444,Q445,Q446)&gt;100,"－",SUM(Q443,Q444,Q445,Q446))</f>
        <v>20</v>
      </c>
      <c r="R447" s="20">
        <f>IF(SUM(R443,R444,R445,R446)&gt;100,"－",SUM(R443,R444,R445,R446))</f>
        <v>2</v>
      </c>
      <c r="S447" s="154">
        <f>IF(SUM(S443,S444,S445,S446)&gt;100,"－",SUM(S443,S444,S445,S446))</f>
        <v>43</v>
      </c>
      <c r="T447" s="169" t="s">
        <v>102</v>
      </c>
      <c r="U447" s="20" t="s">
        <v>102</v>
      </c>
      <c r="V447" s="153" t="s">
        <v>102</v>
      </c>
      <c r="W447" s="153" t="s">
        <v>102</v>
      </c>
      <c r="X447" s="153" t="s">
        <v>102</v>
      </c>
      <c r="Y447" s="20" t="s">
        <v>102</v>
      </c>
      <c r="Z447" s="20" t="s">
        <v>102</v>
      </c>
      <c r="AA447" s="20" t="s">
        <v>102</v>
      </c>
      <c r="AB447" s="20" t="s">
        <v>102</v>
      </c>
    </row>
    <row r="448" spans="1:28" ht="15" customHeight="1" x14ac:dyDescent="0.15">
      <c r="A448" s="14"/>
      <c r="B448" s="204" t="s">
        <v>192</v>
      </c>
      <c r="C448" s="204"/>
      <c r="D448" s="204"/>
      <c r="E448" s="204"/>
      <c r="F448" s="204"/>
      <c r="G448" s="204"/>
      <c r="H448" s="204"/>
      <c r="I448" s="204"/>
      <c r="J448" s="204"/>
      <c r="K448" s="204"/>
      <c r="L448" s="155">
        <f>M448+N448+O448</f>
        <v>34</v>
      </c>
      <c r="M448" s="155">
        <v>1</v>
      </c>
      <c r="N448" s="155">
        <v>33</v>
      </c>
      <c r="O448" s="155">
        <v>0</v>
      </c>
      <c r="P448" s="155">
        <f>Q448+R448+S448</f>
        <v>0</v>
      </c>
      <c r="Q448" s="155">
        <v>0</v>
      </c>
      <c r="R448" s="155">
        <v>0</v>
      </c>
      <c r="S448" s="155">
        <v>0</v>
      </c>
    </row>
    <row r="449" spans="1:19" ht="15" customHeight="1" x14ac:dyDescent="0.15">
      <c r="A449" s="14"/>
      <c r="B449" s="204" t="s">
        <v>193</v>
      </c>
      <c r="C449" s="204"/>
      <c r="D449" s="204"/>
      <c r="E449" s="204"/>
      <c r="F449" s="204"/>
      <c r="G449" s="204"/>
      <c r="H449" s="204"/>
      <c r="I449" s="204"/>
      <c r="J449" s="204"/>
      <c r="K449" s="204"/>
      <c r="L449" s="155">
        <f>M449+N449+O449</f>
        <v>10</v>
      </c>
      <c r="M449" s="155">
        <v>2</v>
      </c>
      <c r="N449" s="155">
        <v>8</v>
      </c>
      <c r="O449" s="155">
        <v>0</v>
      </c>
      <c r="P449" s="155">
        <f>Q449+R449+S449</f>
        <v>2</v>
      </c>
      <c r="Q449" s="155">
        <v>1</v>
      </c>
      <c r="R449" s="155">
        <v>0</v>
      </c>
      <c r="S449" s="155">
        <v>1</v>
      </c>
    </row>
    <row r="450" spans="1:19" ht="15" customHeight="1" x14ac:dyDescent="0.15">
      <c r="A450" s="14"/>
      <c r="M450" s="1"/>
      <c r="P450" s="15"/>
      <c r="Q450" s="15"/>
      <c r="R450" s="15"/>
    </row>
    <row r="451" spans="1:19" ht="15" customHeight="1" x14ac:dyDescent="0.15">
      <c r="A451" s="14" t="s">
        <v>117</v>
      </c>
      <c r="M451" s="1"/>
      <c r="P451" s="15"/>
      <c r="Q451" s="15"/>
      <c r="R451" s="15"/>
      <c r="S451" s="15"/>
    </row>
    <row r="452" spans="1:19" ht="15" customHeight="1" x14ac:dyDescent="0.15">
      <c r="A452" s="1" t="s">
        <v>162</v>
      </c>
      <c r="L452" s="110"/>
      <c r="M452" s="110"/>
      <c r="N452" s="110"/>
      <c r="O452" s="110"/>
      <c r="P452" s="15"/>
      <c r="Q452" s="15"/>
      <c r="R452" s="150"/>
      <c r="S452" s="15"/>
    </row>
    <row r="453" spans="1:19" ht="12" customHeight="1" x14ac:dyDescent="0.15">
      <c r="B453" s="50"/>
      <c r="C453" s="22"/>
      <c r="D453" s="22"/>
      <c r="E453" s="22"/>
      <c r="F453" s="22"/>
      <c r="G453" s="22"/>
      <c r="H453" s="22"/>
      <c r="I453" s="22"/>
      <c r="J453" s="22"/>
      <c r="K453" s="4"/>
      <c r="L453" s="57" t="s">
        <v>2</v>
      </c>
      <c r="M453" s="25"/>
      <c r="N453" s="25"/>
      <c r="O453" s="65"/>
      <c r="P453" s="25" t="s">
        <v>3</v>
      </c>
      <c r="Q453" s="25"/>
      <c r="R453" s="25"/>
      <c r="S453" s="26"/>
    </row>
    <row r="454" spans="1:19" ht="22.5" x14ac:dyDescent="0.15">
      <c r="B454" s="5"/>
      <c r="C454" s="21"/>
      <c r="D454" s="21"/>
      <c r="E454" s="21"/>
      <c r="K454" s="6"/>
      <c r="L454" s="81" t="s">
        <v>4</v>
      </c>
      <c r="M454" s="81" t="s">
        <v>7</v>
      </c>
      <c r="N454" s="92" t="s">
        <v>108</v>
      </c>
      <c r="O454" s="82" t="s">
        <v>8</v>
      </c>
      <c r="P454" s="83" t="s">
        <v>4</v>
      </c>
      <c r="Q454" s="81" t="s">
        <v>7</v>
      </c>
      <c r="R454" s="92" t="s">
        <v>108</v>
      </c>
      <c r="S454" s="81" t="s">
        <v>8</v>
      </c>
    </row>
    <row r="455" spans="1:19" ht="12" customHeight="1" x14ac:dyDescent="0.15">
      <c r="B455" s="47"/>
      <c r="C455" s="23"/>
      <c r="D455" s="23"/>
      <c r="E455" s="23"/>
      <c r="F455" s="23"/>
      <c r="G455" s="23"/>
      <c r="H455" s="23"/>
      <c r="I455" s="23"/>
      <c r="J455" s="23"/>
      <c r="K455" s="8"/>
      <c r="L455" s="9"/>
      <c r="M455" s="9"/>
      <c r="N455" s="9"/>
      <c r="O455" s="66"/>
      <c r="P455" s="60">
        <f>L$6</f>
        <v>59</v>
      </c>
      <c r="Q455" s="16">
        <f>M$6</f>
        <v>24</v>
      </c>
      <c r="R455" s="16">
        <f>N$6</f>
        <v>17</v>
      </c>
      <c r="S455" s="16">
        <f>O$6</f>
        <v>18</v>
      </c>
    </row>
    <row r="456" spans="1:19" ht="15" customHeight="1" x14ac:dyDescent="0.15">
      <c r="B456" s="34" t="s">
        <v>188</v>
      </c>
      <c r="C456" s="21"/>
      <c r="D456" s="21"/>
      <c r="E456" s="21"/>
      <c r="L456" s="10">
        <v>48</v>
      </c>
      <c r="M456" s="10">
        <v>21</v>
      </c>
      <c r="N456" s="10">
        <v>12</v>
      </c>
      <c r="O456" s="67">
        <v>15</v>
      </c>
      <c r="P456" s="61">
        <f>L456/P455*100</f>
        <v>81.355932203389841</v>
      </c>
      <c r="Q456" s="17">
        <f>M456/Q455*100</f>
        <v>87.5</v>
      </c>
      <c r="R456" s="17">
        <f>N456/R455*100</f>
        <v>70.588235294117652</v>
      </c>
      <c r="S456" s="17">
        <f>O456/S455*100</f>
        <v>83.333333333333343</v>
      </c>
    </row>
    <row r="457" spans="1:19" ht="15" customHeight="1" x14ac:dyDescent="0.15">
      <c r="B457" s="34" t="s">
        <v>180</v>
      </c>
      <c r="C457" s="21"/>
      <c r="D457" s="21"/>
      <c r="E457" s="21"/>
      <c r="L457" s="11">
        <v>1</v>
      </c>
      <c r="M457" s="11">
        <v>1</v>
      </c>
      <c r="N457" s="11">
        <v>0</v>
      </c>
      <c r="O457" s="68">
        <v>0</v>
      </c>
      <c r="P457" s="62">
        <f>L457/P455*100</f>
        <v>1.6949152542372881</v>
      </c>
      <c r="Q457" s="18">
        <f>M457/Q455*100</f>
        <v>4.1666666666666661</v>
      </c>
      <c r="R457" s="18">
        <f>N457/R455*100</f>
        <v>0</v>
      </c>
      <c r="S457" s="18">
        <f>O457/S455*100</f>
        <v>0</v>
      </c>
    </row>
    <row r="458" spans="1:19" ht="15" customHeight="1" x14ac:dyDescent="0.15">
      <c r="B458" s="34" t="s">
        <v>190</v>
      </c>
      <c r="C458" s="21"/>
      <c r="D458" s="21"/>
      <c r="E458" s="21"/>
      <c r="L458" s="11">
        <v>2</v>
      </c>
      <c r="M458" s="11">
        <v>0</v>
      </c>
      <c r="N458" s="11">
        <v>2</v>
      </c>
      <c r="O458" s="68">
        <v>0</v>
      </c>
      <c r="P458" s="62">
        <f>L458/P455*100</f>
        <v>3.3898305084745761</v>
      </c>
      <c r="Q458" s="18">
        <f>M458/Q455*100</f>
        <v>0</v>
      </c>
      <c r="R458" s="18">
        <f>N458/R455*100</f>
        <v>11.76470588235294</v>
      </c>
      <c r="S458" s="18">
        <f>O458/S455*100</f>
        <v>0</v>
      </c>
    </row>
    <row r="459" spans="1:19" ht="15" customHeight="1" x14ac:dyDescent="0.15">
      <c r="B459" s="47" t="s">
        <v>156</v>
      </c>
      <c r="C459" s="23"/>
      <c r="D459" s="23"/>
      <c r="E459" s="23"/>
      <c r="F459" s="23"/>
      <c r="G459" s="23"/>
      <c r="H459" s="23"/>
      <c r="I459" s="23"/>
      <c r="J459" s="23"/>
      <c r="K459" s="23"/>
      <c r="L459" s="12">
        <v>8</v>
      </c>
      <c r="M459" s="12">
        <v>2</v>
      </c>
      <c r="N459" s="12">
        <v>3</v>
      </c>
      <c r="O459" s="69">
        <v>3</v>
      </c>
      <c r="P459" s="63">
        <f>L459/P455*100</f>
        <v>13.559322033898304</v>
      </c>
      <c r="Q459" s="19">
        <f>M459/Q455*100</f>
        <v>8.3333333333333321</v>
      </c>
      <c r="R459" s="19">
        <f>N459/R455*100</f>
        <v>17.647058823529413</v>
      </c>
      <c r="S459" s="19">
        <f>O459/S455*100</f>
        <v>16.666666666666664</v>
      </c>
    </row>
    <row r="460" spans="1:19" ht="15" customHeight="1" x14ac:dyDescent="0.15">
      <c r="B460" s="48" t="s">
        <v>1</v>
      </c>
      <c r="C460" s="25"/>
      <c r="D460" s="25"/>
      <c r="E460" s="25"/>
      <c r="F460" s="25"/>
      <c r="G460" s="25"/>
      <c r="H460" s="25"/>
      <c r="I460" s="25"/>
      <c r="J460" s="25"/>
      <c r="K460" s="26"/>
      <c r="L460" s="13">
        <f>SUM(L456:L459)</f>
        <v>59</v>
      </c>
      <c r="M460" s="13">
        <f>SUM(M456:M459)</f>
        <v>24</v>
      </c>
      <c r="N460" s="13">
        <f>SUM(N456:N459)</f>
        <v>17</v>
      </c>
      <c r="O460" s="70">
        <f>SUM(O456:O459)</f>
        <v>18</v>
      </c>
      <c r="P460" s="64">
        <f>IF(SUM(P456:P459)&gt;100,"－",SUM(P456:P459))</f>
        <v>100</v>
      </c>
      <c r="Q460" s="20">
        <f>IF(SUM(Q456:Q459)&gt;100,"－",SUM(Q456:Q459))</f>
        <v>100</v>
      </c>
      <c r="R460" s="20">
        <f>IF(SUM(R456:R459)&gt;100,"－",SUM(R456:R459))</f>
        <v>100</v>
      </c>
      <c r="S460" s="20">
        <f>IF(SUM(S456:S459)&gt;100,"－",SUM(S456:S459))</f>
        <v>100</v>
      </c>
    </row>
    <row r="461" spans="1:19" ht="15" customHeight="1" x14ac:dyDescent="0.15">
      <c r="B461" s="48" t="s">
        <v>170</v>
      </c>
      <c r="C461" s="25"/>
      <c r="D461" s="25"/>
      <c r="E461" s="25"/>
      <c r="F461" s="25"/>
      <c r="G461" s="25"/>
      <c r="H461" s="25"/>
      <c r="I461" s="25"/>
      <c r="J461" s="25"/>
      <c r="K461" s="26"/>
      <c r="L461" s="59">
        <v>0.19607843137254902</v>
      </c>
      <c r="M461" s="59">
        <v>4.5454545454545456E-2</v>
      </c>
      <c r="N461" s="59">
        <v>0.6428571428571429</v>
      </c>
      <c r="O461" s="89">
        <v>0</v>
      </c>
      <c r="P461" s="58"/>
      <c r="Q461" s="58"/>
      <c r="R461" s="58"/>
      <c r="S461" s="58"/>
    </row>
    <row r="462" spans="1:19" ht="15" customHeight="1" x14ac:dyDescent="0.15">
      <c r="B462" s="48" t="s">
        <v>171</v>
      </c>
      <c r="C462" s="25"/>
      <c r="D462" s="25"/>
      <c r="E462" s="25"/>
      <c r="F462" s="25"/>
      <c r="G462" s="25"/>
      <c r="H462" s="25"/>
      <c r="I462" s="25"/>
      <c r="J462" s="25"/>
      <c r="K462" s="26"/>
      <c r="L462" s="59">
        <v>3.3333333333333335</v>
      </c>
      <c r="M462" s="59">
        <v>1</v>
      </c>
      <c r="N462" s="59">
        <v>4.5</v>
      </c>
      <c r="O462" s="89" t="s">
        <v>102</v>
      </c>
      <c r="P462" s="58"/>
      <c r="Q462" s="58"/>
      <c r="R462" s="58"/>
      <c r="S462" s="58"/>
    </row>
    <row r="463" spans="1:19" ht="15" customHeight="1" x14ac:dyDescent="0.15">
      <c r="B463" s="48" t="s">
        <v>172</v>
      </c>
      <c r="C463" s="25"/>
      <c r="D463" s="25"/>
      <c r="E463" s="25"/>
      <c r="F463" s="25"/>
      <c r="G463" s="25"/>
      <c r="H463" s="25"/>
      <c r="I463" s="25"/>
      <c r="J463" s="25"/>
      <c r="K463" s="26"/>
      <c r="L463" s="59">
        <v>0</v>
      </c>
      <c r="M463" s="59">
        <v>0</v>
      </c>
      <c r="N463" s="59">
        <v>0</v>
      </c>
      <c r="O463" s="89">
        <v>0</v>
      </c>
      <c r="P463" s="58"/>
      <c r="Q463" s="58"/>
      <c r="R463" s="58"/>
      <c r="S463" s="58"/>
    </row>
    <row r="464" spans="1:19" ht="15" customHeight="1" x14ac:dyDescent="0.15">
      <c r="B464" s="48" t="s">
        <v>173</v>
      </c>
      <c r="C464" s="25"/>
      <c r="D464" s="25"/>
      <c r="E464" s="25"/>
      <c r="F464" s="25"/>
      <c r="G464" s="25"/>
      <c r="H464" s="25"/>
      <c r="I464" s="25"/>
      <c r="J464" s="25"/>
      <c r="K464" s="26"/>
      <c r="L464" s="59">
        <v>4</v>
      </c>
      <c r="M464" s="59">
        <v>1</v>
      </c>
      <c r="N464" s="59">
        <v>4.5</v>
      </c>
      <c r="O464" s="89" t="s">
        <v>102</v>
      </c>
      <c r="P464" s="58"/>
      <c r="Q464" s="58"/>
      <c r="R464" s="58"/>
      <c r="S464" s="58"/>
    </row>
    <row r="465" spans="1:19" ht="15" customHeight="1" x14ac:dyDescent="0.15">
      <c r="B465" s="55" t="s">
        <v>174</v>
      </c>
      <c r="C465" s="25"/>
      <c r="D465" s="25"/>
      <c r="E465" s="25"/>
      <c r="F465" s="25"/>
      <c r="G465" s="25"/>
      <c r="H465" s="25"/>
      <c r="I465" s="25"/>
      <c r="J465" s="25"/>
      <c r="K465" s="26"/>
      <c r="L465" s="13">
        <v>5</v>
      </c>
      <c r="M465" s="13">
        <v>1</v>
      </c>
      <c r="N465" s="13">
        <v>5</v>
      </c>
      <c r="O465" s="13">
        <v>0</v>
      </c>
      <c r="P465" s="58"/>
      <c r="Q465" s="58"/>
      <c r="R465" s="58"/>
      <c r="S465" s="58"/>
    </row>
    <row r="466" spans="1:19" ht="15" customHeight="1" x14ac:dyDescent="0.15">
      <c r="B466" s="48" t="s">
        <v>175</v>
      </c>
      <c r="C466" s="25"/>
      <c r="D466" s="25"/>
      <c r="E466" s="25"/>
      <c r="F466" s="25"/>
      <c r="G466" s="25"/>
      <c r="H466" s="25"/>
      <c r="I466" s="25"/>
      <c r="J466" s="25"/>
      <c r="K466" s="26"/>
      <c r="L466" s="13">
        <v>1</v>
      </c>
      <c r="M466" s="13">
        <v>1</v>
      </c>
      <c r="N466" s="13">
        <v>4</v>
      </c>
      <c r="O466" s="90" t="s">
        <v>102</v>
      </c>
      <c r="P466" s="58"/>
      <c r="Q466" s="58"/>
      <c r="R466" s="58"/>
      <c r="S466" s="58"/>
    </row>
    <row r="467" spans="1:19" ht="15" customHeight="1" x14ac:dyDescent="0.15">
      <c r="B467" s="51"/>
      <c r="C467" s="27"/>
      <c r="D467" s="27"/>
      <c r="E467" s="27"/>
      <c r="F467" s="27"/>
      <c r="G467" s="27"/>
      <c r="H467" s="27"/>
      <c r="I467" s="27"/>
      <c r="J467" s="27"/>
      <c r="K467" s="28"/>
      <c r="L467" s="29"/>
      <c r="M467" s="29"/>
      <c r="N467" s="29"/>
      <c r="O467" s="29"/>
      <c r="P467" s="30"/>
      <c r="Q467" s="30"/>
      <c r="R467" s="30"/>
      <c r="S467" s="30"/>
    </row>
    <row r="468" spans="1:19" ht="15" customHeight="1" x14ac:dyDescent="0.15">
      <c r="A468" s="14" t="s">
        <v>117</v>
      </c>
      <c r="M468" s="1"/>
      <c r="P468" s="15"/>
      <c r="Q468" s="15"/>
      <c r="R468" s="15"/>
      <c r="S468" s="15"/>
    </row>
    <row r="469" spans="1:19" ht="15" customHeight="1" x14ac:dyDescent="0.15">
      <c r="A469" s="1" t="s">
        <v>163</v>
      </c>
      <c r="L469" s="110"/>
      <c r="M469" s="110"/>
      <c r="N469" s="110"/>
      <c r="O469" s="110"/>
      <c r="P469" s="15"/>
      <c r="Q469" s="15"/>
      <c r="R469" s="150"/>
      <c r="S469" s="15"/>
    </row>
    <row r="470" spans="1:19" ht="12" customHeight="1" x14ac:dyDescent="0.15">
      <c r="B470" s="50"/>
      <c r="C470" s="22"/>
      <c r="D470" s="22"/>
      <c r="E470" s="22"/>
      <c r="F470" s="22"/>
      <c r="G470" s="22"/>
      <c r="H470" s="22"/>
      <c r="I470" s="22"/>
      <c r="J470" s="22"/>
      <c r="K470" s="4"/>
      <c r="L470" s="57" t="s">
        <v>2</v>
      </c>
      <c r="M470" s="25"/>
      <c r="N470" s="25"/>
      <c r="O470" s="65"/>
      <c r="P470" s="25" t="s">
        <v>3</v>
      </c>
      <c r="Q470" s="25"/>
      <c r="R470" s="25"/>
      <c r="S470" s="26"/>
    </row>
    <row r="471" spans="1:19" ht="22.5" x14ac:dyDescent="0.15">
      <c r="B471" s="5"/>
      <c r="C471" s="21"/>
      <c r="D471" s="21"/>
      <c r="E471" s="21"/>
      <c r="K471" s="6"/>
      <c r="L471" s="81" t="s">
        <v>4</v>
      </c>
      <c r="M471" s="81" t="s">
        <v>7</v>
      </c>
      <c r="N471" s="92" t="s">
        <v>108</v>
      </c>
      <c r="O471" s="82" t="s">
        <v>8</v>
      </c>
      <c r="P471" s="83" t="s">
        <v>4</v>
      </c>
      <c r="Q471" s="81" t="s">
        <v>7</v>
      </c>
      <c r="R471" s="92" t="s">
        <v>108</v>
      </c>
      <c r="S471" s="81" t="s">
        <v>8</v>
      </c>
    </row>
    <row r="472" spans="1:19" ht="12" customHeight="1" x14ac:dyDescent="0.15">
      <c r="B472" s="47"/>
      <c r="C472" s="23"/>
      <c r="D472" s="23"/>
      <c r="E472" s="23"/>
      <c r="F472" s="23"/>
      <c r="G472" s="23"/>
      <c r="H472" s="23"/>
      <c r="I472" s="23"/>
      <c r="J472" s="23"/>
      <c r="K472" s="8"/>
      <c r="L472" s="9"/>
      <c r="M472" s="9"/>
      <c r="N472" s="9"/>
      <c r="O472" s="66"/>
      <c r="P472" s="60">
        <f>L$6</f>
        <v>59</v>
      </c>
      <c r="Q472" s="16">
        <f>M$6</f>
        <v>24</v>
      </c>
      <c r="R472" s="16">
        <f>N$6</f>
        <v>17</v>
      </c>
      <c r="S472" s="16">
        <f>O$6</f>
        <v>18</v>
      </c>
    </row>
    <row r="473" spans="1:19" ht="15" customHeight="1" x14ac:dyDescent="0.15">
      <c r="B473" s="34" t="s">
        <v>188</v>
      </c>
      <c r="C473" s="21"/>
      <c r="D473" s="21"/>
      <c r="E473" s="21"/>
      <c r="L473" s="10">
        <v>47</v>
      </c>
      <c r="M473" s="10">
        <v>21</v>
      </c>
      <c r="N473" s="10">
        <v>12</v>
      </c>
      <c r="O473" s="67">
        <v>14</v>
      </c>
      <c r="P473" s="61">
        <f>L473/P472*100</f>
        <v>79.66101694915254</v>
      </c>
      <c r="Q473" s="17">
        <f>M473/Q472*100</f>
        <v>87.5</v>
      </c>
      <c r="R473" s="17">
        <f>N473/R472*100</f>
        <v>70.588235294117652</v>
      </c>
      <c r="S473" s="17">
        <f>O473/S472*100</f>
        <v>77.777777777777786</v>
      </c>
    </row>
    <row r="474" spans="1:19" ht="15" customHeight="1" x14ac:dyDescent="0.15">
      <c r="B474" s="34" t="s">
        <v>180</v>
      </c>
      <c r="C474" s="21"/>
      <c r="D474" s="21"/>
      <c r="E474" s="21"/>
      <c r="L474" s="11">
        <v>1</v>
      </c>
      <c r="M474" s="11">
        <v>1</v>
      </c>
      <c r="N474" s="11">
        <v>0</v>
      </c>
      <c r="O474" s="68">
        <v>0</v>
      </c>
      <c r="P474" s="62">
        <f>L474/P472*100</f>
        <v>1.6949152542372881</v>
      </c>
      <c r="Q474" s="18">
        <f>M474/Q472*100</f>
        <v>4.1666666666666661</v>
      </c>
      <c r="R474" s="18">
        <f>N474/R472*100</f>
        <v>0</v>
      </c>
      <c r="S474" s="18">
        <f>O474/S472*100</f>
        <v>0</v>
      </c>
    </row>
    <row r="475" spans="1:19" ht="15" customHeight="1" x14ac:dyDescent="0.15">
      <c r="B475" s="34" t="s">
        <v>190</v>
      </c>
      <c r="C475" s="21"/>
      <c r="D475" s="21"/>
      <c r="E475" s="21"/>
      <c r="L475" s="11">
        <v>2</v>
      </c>
      <c r="M475" s="11">
        <v>0</v>
      </c>
      <c r="N475" s="11">
        <v>2</v>
      </c>
      <c r="O475" s="68">
        <v>0</v>
      </c>
      <c r="P475" s="62">
        <f>L475/P472*100</f>
        <v>3.3898305084745761</v>
      </c>
      <c r="Q475" s="18">
        <f>M475/Q472*100</f>
        <v>0</v>
      </c>
      <c r="R475" s="18">
        <f>N475/R472*100</f>
        <v>11.76470588235294</v>
      </c>
      <c r="S475" s="18">
        <f>O475/S472*100</f>
        <v>0</v>
      </c>
    </row>
    <row r="476" spans="1:19" ht="15" customHeight="1" x14ac:dyDescent="0.15">
      <c r="B476" s="47" t="s">
        <v>156</v>
      </c>
      <c r="C476" s="23"/>
      <c r="D476" s="23"/>
      <c r="E476" s="23"/>
      <c r="F476" s="23"/>
      <c r="G476" s="23"/>
      <c r="H476" s="23"/>
      <c r="I476" s="23"/>
      <c r="J476" s="23"/>
      <c r="K476" s="23"/>
      <c r="L476" s="12">
        <v>9</v>
      </c>
      <c r="M476" s="12">
        <v>2</v>
      </c>
      <c r="N476" s="12">
        <v>3</v>
      </c>
      <c r="O476" s="69">
        <v>4</v>
      </c>
      <c r="P476" s="63">
        <f>L476/P472*100</f>
        <v>15.254237288135593</v>
      </c>
      <c r="Q476" s="19">
        <f>M476/Q472*100</f>
        <v>8.3333333333333321</v>
      </c>
      <c r="R476" s="19">
        <f>N476/R472*100</f>
        <v>17.647058823529413</v>
      </c>
      <c r="S476" s="19">
        <f>O476/S472*100</f>
        <v>22.222222222222221</v>
      </c>
    </row>
    <row r="477" spans="1:19" ht="15" customHeight="1" x14ac:dyDescent="0.15">
      <c r="B477" s="48" t="s">
        <v>1</v>
      </c>
      <c r="C477" s="25"/>
      <c r="D477" s="25"/>
      <c r="E477" s="25"/>
      <c r="F477" s="25"/>
      <c r="G477" s="25"/>
      <c r="H477" s="25"/>
      <c r="I477" s="25"/>
      <c r="J477" s="25"/>
      <c r="K477" s="26"/>
      <c r="L477" s="13">
        <f>SUM(L473:L476)</f>
        <v>59</v>
      </c>
      <c r="M477" s="13">
        <f>SUM(M473:M476)</f>
        <v>24</v>
      </c>
      <c r="N477" s="13">
        <f>SUM(N473:N476)</f>
        <v>17</v>
      </c>
      <c r="O477" s="70">
        <f>SUM(O473:O476)</f>
        <v>18</v>
      </c>
      <c r="P477" s="64">
        <f>IF(SUM(P473:P476)&gt;100,"－",SUM(P473:P476))</f>
        <v>100</v>
      </c>
      <c r="Q477" s="20">
        <f>IF(SUM(Q473:Q476)&gt;100,"－",SUM(Q473:Q476))</f>
        <v>100</v>
      </c>
      <c r="R477" s="20">
        <f>IF(SUM(R473:R476)&gt;100,"－",SUM(R473:R476))</f>
        <v>100</v>
      </c>
      <c r="S477" s="20">
        <f>IF(SUM(S473:S476)&gt;100,"－",SUM(S473:S476))</f>
        <v>100</v>
      </c>
    </row>
    <row r="478" spans="1:19" ht="15" customHeight="1" x14ac:dyDescent="0.15">
      <c r="B478" s="48" t="s">
        <v>170</v>
      </c>
      <c r="C478" s="25"/>
      <c r="D478" s="25"/>
      <c r="E478" s="25"/>
      <c r="F478" s="25"/>
      <c r="G478" s="25"/>
      <c r="H478" s="25"/>
      <c r="I478" s="25"/>
      <c r="J478" s="25"/>
      <c r="K478" s="26"/>
      <c r="L478" s="59">
        <v>0.68</v>
      </c>
      <c r="M478" s="59">
        <v>4.5454545454545456E-2</v>
      </c>
      <c r="N478" s="59">
        <v>2.3571428571428572</v>
      </c>
      <c r="O478" s="89">
        <v>0</v>
      </c>
      <c r="P478" s="58"/>
      <c r="Q478" s="58"/>
      <c r="R478" s="58"/>
      <c r="S478" s="58"/>
    </row>
    <row r="479" spans="1:19" ht="15" customHeight="1" x14ac:dyDescent="0.15">
      <c r="B479" s="48" t="s">
        <v>171</v>
      </c>
      <c r="C479" s="25"/>
      <c r="D479" s="25"/>
      <c r="E479" s="25"/>
      <c r="F479" s="25"/>
      <c r="G479" s="25"/>
      <c r="H479" s="25"/>
      <c r="I479" s="25"/>
      <c r="J479" s="25"/>
      <c r="K479" s="26"/>
      <c r="L479" s="59">
        <v>11.333333333333334</v>
      </c>
      <c r="M479" s="59">
        <v>1</v>
      </c>
      <c r="N479" s="59">
        <v>16.5</v>
      </c>
      <c r="O479" s="89" t="s">
        <v>158</v>
      </c>
      <c r="P479" s="58"/>
      <c r="Q479" s="58"/>
      <c r="R479" s="58"/>
      <c r="S479" s="58"/>
    </row>
    <row r="480" spans="1:19" ht="15" customHeight="1" x14ac:dyDescent="0.15">
      <c r="B480" s="48" t="s">
        <v>172</v>
      </c>
      <c r="C480" s="25"/>
      <c r="D480" s="25"/>
      <c r="E480" s="25"/>
      <c r="F480" s="25"/>
      <c r="G480" s="25"/>
      <c r="H480" s="25"/>
      <c r="I480" s="25"/>
      <c r="J480" s="25"/>
      <c r="K480" s="26"/>
      <c r="L480" s="59">
        <v>0</v>
      </c>
      <c r="M480" s="59">
        <v>0</v>
      </c>
      <c r="N480" s="59">
        <v>0</v>
      </c>
      <c r="O480" s="89">
        <v>0</v>
      </c>
      <c r="P480" s="58"/>
      <c r="Q480" s="58"/>
      <c r="R480" s="58"/>
      <c r="S480" s="58"/>
    </row>
    <row r="481" spans="1:27" ht="15" customHeight="1" x14ac:dyDescent="0.15">
      <c r="B481" s="48" t="s">
        <v>173</v>
      </c>
      <c r="C481" s="25"/>
      <c r="D481" s="25"/>
      <c r="E481" s="25"/>
      <c r="F481" s="25"/>
      <c r="G481" s="25"/>
      <c r="H481" s="25"/>
      <c r="I481" s="25"/>
      <c r="J481" s="25"/>
      <c r="K481" s="26"/>
      <c r="L481" s="59">
        <v>16</v>
      </c>
      <c r="M481" s="59">
        <v>1</v>
      </c>
      <c r="N481" s="59">
        <v>16.5</v>
      </c>
      <c r="O481" s="89" t="s">
        <v>158</v>
      </c>
      <c r="P481" s="58"/>
      <c r="Q481" s="58"/>
      <c r="R481" s="58"/>
      <c r="S481" s="58"/>
    </row>
    <row r="482" spans="1:27" ht="15" customHeight="1" x14ac:dyDescent="0.15">
      <c r="B482" s="55" t="s">
        <v>174</v>
      </c>
      <c r="C482" s="25"/>
      <c r="D482" s="25"/>
      <c r="E482" s="25"/>
      <c r="F482" s="25"/>
      <c r="G482" s="25"/>
      <c r="H482" s="25"/>
      <c r="I482" s="25"/>
      <c r="J482" s="25"/>
      <c r="K482" s="26"/>
      <c r="L482" s="13">
        <v>17</v>
      </c>
      <c r="M482" s="13">
        <v>1</v>
      </c>
      <c r="N482" s="13">
        <v>17</v>
      </c>
      <c r="O482" s="13">
        <v>0</v>
      </c>
      <c r="P482" s="58"/>
      <c r="Q482" s="58"/>
      <c r="R482" s="58"/>
      <c r="S482" s="58"/>
    </row>
    <row r="483" spans="1:27" ht="15" customHeight="1" x14ac:dyDescent="0.15">
      <c r="B483" s="48" t="s">
        <v>175</v>
      </c>
      <c r="C483" s="25"/>
      <c r="D483" s="25"/>
      <c r="E483" s="25"/>
      <c r="F483" s="25"/>
      <c r="G483" s="25"/>
      <c r="H483" s="25"/>
      <c r="I483" s="25"/>
      <c r="J483" s="25"/>
      <c r="K483" s="26"/>
      <c r="L483" s="13">
        <v>1</v>
      </c>
      <c r="M483" s="13">
        <v>1</v>
      </c>
      <c r="N483" s="13">
        <v>16</v>
      </c>
      <c r="O483" s="89" t="s">
        <v>158</v>
      </c>
      <c r="P483" s="58"/>
      <c r="Q483" s="58"/>
      <c r="R483" s="58"/>
      <c r="S483" s="58"/>
    </row>
    <row r="484" spans="1:27" ht="15" customHeight="1" x14ac:dyDescent="0.15">
      <c r="B484" s="51"/>
      <c r="C484" s="27"/>
      <c r="D484" s="27"/>
      <c r="E484" s="27"/>
      <c r="F484" s="27"/>
      <c r="G484" s="27"/>
      <c r="H484" s="27"/>
      <c r="I484" s="27"/>
      <c r="J484" s="27"/>
      <c r="K484" s="28"/>
      <c r="L484" s="29"/>
      <c r="M484" s="29"/>
      <c r="N484" s="29"/>
      <c r="O484" s="29"/>
      <c r="P484" s="30"/>
      <c r="Q484" s="30"/>
      <c r="R484" s="30"/>
      <c r="S484" s="30"/>
    </row>
    <row r="485" spans="1:27" ht="15" customHeight="1" x14ac:dyDescent="0.15">
      <c r="A485" s="1" t="s">
        <v>164</v>
      </c>
      <c r="B485" s="51"/>
      <c r="C485" s="27"/>
      <c r="D485" s="27"/>
      <c r="E485" s="27"/>
      <c r="F485" s="27"/>
      <c r="G485" s="27"/>
      <c r="H485" s="27"/>
      <c r="I485" s="27"/>
      <c r="J485" s="27"/>
      <c r="K485" s="28"/>
      <c r="L485" s="29"/>
      <c r="M485" s="29"/>
      <c r="N485" s="29"/>
      <c r="O485" s="29"/>
      <c r="P485" s="30"/>
      <c r="Q485" s="30"/>
      <c r="R485" s="30"/>
      <c r="S485" s="30"/>
    </row>
    <row r="486" spans="1:27" ht="12" customHeight="1" x14ac:dyDescent="0.15">
      <c r="B486" s="50"/>
      <c r="C486" s="22"/>
      <c r="D486" s="22"/>
      <c r="E486" s="22"/>
      <c r="F486" s="22"/>
      <c r="G486" s="22"/>
      <c r="H486" s="22"/>
      <c r="I486" s="22"/>
      <c r="J486" s="22"/>
      <c r="K486" s="4"/>
      <c r="L486" s="57" t="s">
        <v>2</v>
      </c>
      <c r="M486" s="25"/>
      <c r="N486" s="25"/>
      <c r="O486" s="25"/>
      <c r="P486" s="25"/>
      <c r="Q486" s="25"/>
      <c r="R486" s="25"/>
      <c r="S486" s="65"/>
      <c r="T486" s="25" t="s">
        <v>3</v>
      </c>
      <c r="U486" s="25"/>
      <c r="V486" s="25"/>
      <c r="W486" s="25"/>
      <c r="X486" s="25"/>
      <c r="Y486" s="25"/>
      <c r="Z486" s="25"/>
      <c r="AA486" s="26"/>
    </row>
    <row r="487" spans="1:27" ht="12" customHeight="1" x14ac:dyDescent="0.15">
      <c r="B487" s="34"/>
      <c r="C487" s="21"/>
      <c r="D487" s="21"/>
      <c r="E487" s="21"/>
      <c r="K487" s="6"/>
      <c r="L487" s="109" t="s">
        <v>143</v>
      </c>
      <c r="M487" s="95"/>
      <c r="N487" s="95"/>
      <c r="O487" s="26"/>
      <c r="P487" s="25" t="s">
        <v>144</v>
      </c>
      <c r="Q487" s="25"/>
      <c r="R487" s="95"/>
      <c r="S487" s="65"/>
      <c r="T487" s="109" t="s">
        <v>143</v>
      </c>
      <c r="U487" s="95"/>
      <c r="V487" s="95"/>
      <c r="W487" s="26"/>
      <c r="X487" s="25" t="s">
        <v>144</v>
      </c>
      <c r="Y487" s="25"/>
      <c r="Z487" s="95"/>
      <c r="AA487" s="88"/>
    </row>
    <row r="488" spans="1:27" ht="22.5" x14ac:dyDescent="0.15">
      <c r="B488" s="5"/>
      <c r="C488" s="21"/>
      <c r="D488" s="21"/>
      <c r="E488" s="21"/>
      <c r="K488" s="6"/>
      <c r="L488" s="102" t="s">
        <v>4</v>
      </c>
      <c r="M488" s="81" t="s">
        <v>7</v>
      </c>
      <c r="N488" s="92" t="s">
        <v>108</v>
      </c>
      <c r="O488" s="96" t="s">
        <v>8</v>
      </c>
      <c r="P488" s="96" t="s">
        <v>4</v>
      </c>
      <c r="Q488" s="81" t="s">
        <v>7</v>
      </c>
      <c r="R488" s="92" t="s">
        <v>108</v>
      </c>
      <c r="S488" s="82" t="s">
        <v>8</v>
      </c>
      <c r="T488" s="102" t="s">
        <v>4</v>
      </c>
      <c r="U488" s="81" t="s">
        <v>7</v>
      </c>
      <c r="V488" s="92" t="s">
        <v>108</v>
      </c>
      <c r="W488" s="96" t="s">
        <v>8</v>
      </c>
      <c r="X488" s="96" t="s">
        <v>4</v>
      </c>
      <c r="Y488" s="81" t="s">
        <v>7</v>
      </c>
      <c r="Z488" s="92" t="s">
        <v>108</v>
      </c>
      <c r="AA488" s="81" t="s">
        <v>8</v>
      </c>
    </row>
    <row r="489" spans="1:27" ht="12" customHeight="1" x14ac:dyDescent="0.15">
      <c r="B489" s="47"/>
      <c r="C489" s="23"/>
      <c r="D489" s="23"/>
      <c r="E489" s="23"/>
      <c r="F489" s="23"/>
      <c r="G489" s="23"/>
      <c r="H489" s="23"/>
      <c r="I489" s="23"/>
      <c r="J489" s="23"/>
      <c r="K489" s="8"/>
      <c r="L489" s="9"/>
      <c r="M489" s="9"/>
      <c r="N489" s="9"/>
      <c r="O489" s="97"/>
      <c r="P489" s="97"/>
      <c r="Q489" s="97"/>
      <c r="R489" s="97"/>
      <c r="S489" s="66"/>
      <c r="T489" s="60">
        <f>L$51</f>
        <v>59</v>
      </c>
      <c r="U489" s="16">
        <f t="shared" ref="U489" si="157">M$51</f>
        <v>24</v>
      </c>
      <c r="V489" s="16">
        <f t="shared" ref="V489" si="158">N$51</f>
        <v>17</v>
      </c>
      <c r="W489" s="16">
        <f t="shared" ref="W489" si="159">O$51</f>
        <v>18</v>
      </c>
      <c r="X489" s="16">
        <f t="shared" ref="X489" si="160">P$51</f>
        <v>65</v>
      </c>
      <c r="Y489" s="16">
        <f t="shared" ref="Y489" si="161">Q$51</f>
        <v>20</v>
      </c>
      <c r="Z489" s="16">
        <f t="shared" ref="Z489" si="162">R$51</f>
        <v>2</v>
      </c>
      <c r="AA489" s="16">
        <f t="shared" ref="AA489" si="163">S$51</f>
        <v>43</v>
      </c>
    </row>
    <row r="490" spans="1:27" ht="15" customHeight="1" x14ac:dyDescent="0.15">
      <c r="B490" s="34" t="s">
        <v>188</v>
      </c>
      <c r="C490" s="21"/>
      <c r="D490" s="21"/>
      <c r="E490" s="21"/>
      <c r="L490" s="10">
        <v>56</v>
      </c>
      <c r="M490" s="10">
        <v>23</v>
      </c>
      <c r="N490" s="10">
        <v>16</v>
      </c>
      <c r="O490" s="98">
        <v>17</v>
      </c>
      <c r="P490" s="98">
        <v>62</v>
      </c>
      <c r="Q490" s="98">
        <v>19</v>
      </c>
      <c r="R490" s="98">
        <v>2</v>
      </c>
      <c r="S490" s="67">
        <v>41</v>
      </c>
      <c r="T490" s="61">
        <f t="shared" ref="T490:AA493" si="164">L490/T$489*100</f>
        <v>94.915254237288138</v>
      </c>
      <c r="U490" s="78">
        <f t="shared" si="164"/>
        <v>95.833333333333343</v>
      </c>
      <c r="V490" s="78">
        <f t="shared" si="164"/>
        <v>94.117647058823522</v>
      </c>
      <c r="W490" s="17">
        <f t="shared" si="164"/>
        <v>94.444444444444443</v>
      </c>
      <c r="X490" s="17">
        <f t="shared" si="164"/>
        <v>95.384615384615387</v>
      </c>
      <c r="Y490" s="78">
        <f t="shared" si="164"/>
        <v>95</v>
      </c>
      <c r="Z490" s="78">
        <f t="shared" si="164"/>
        <v>100</v>
      </c>
      <c r="AA490" s="17">
        <f t="shared" si="164"/>
        <v>95.348837209302332</v>
      </c>
    </row>
    <row r="491" spans="1:27" ht="15" customHeight="1" x14ac:dyDescent="0.15">
      <c r="B491" s="34" t="s">
        <v>180</v>
      </c>
      <c r="C491" s="21"/>
      <c r="D491" s="21"/>
      <c r="E491" s="21"/>
      <c r="L491" s="11">
        <v>1</v>
      </c>
      <c r="M491" s="11">
        <v>1</v>
      </c>
      <c r="N491" s="11">
        <v>0</v>
      </c>
      <c r="O491" s="99">
        <v>0</v>
      </c>
      <c r="P491" s="99">
        <v>2</v>
      </c>
      <c r="Q491" s="99">
        <v>1</v>
      </c>
      <c r="R491" s="99">
        <v>0</v>
      </c>
      <c r="S491" s="68">
        <v>1</v>
      </c>
      <c r="T491" s="62">
        <f t="shared" si="164"/>
        <v>1.6949152542372881</v>
      </c>
      <c r="U491" s="79">
        <f t="shared" si="164"/>
        <v>4.1666666666666661</v>
      </c>
      <c r="V491" s="79">
        <f t="shared" si="164"/>
        <v>0</v>
      </c>
      <c r="W491" s="18">
        <f t="shared" si="164"/>
        <v>0</v>
      </c>
      <c r="X491" s="18">
        <f t="shared" si="164"/>
        <v>3.0769230769230771</v>
      </c>
      <c r="Y491" s="79">
        <f t="shared" si="164"/>
        <v>5</v>
      </c>
      <c r="Z491" s="79">
        <f t="shared" si="164"/>
        <v>0</v>
      </c>
      <c r="AA491" s="18">
        <f t="shared" si="164"/>
        <v>2.3255813953488373</v>
      </c>
    </row>
    <row r="492" spans="1:27" ht="15" customHeight="1" x14ac:dyDescent="0.15">
      <c r="B492" s="34" t="s">
        <v>190</v>
      </c>
      <c r="C492" s="21"/>
      <c r="D492" s="21"/>
      <c r="E492" s="21"/>
      <c r="L492" s="11">
        <v>1</v>
      </c>
      <c r="M492" s="11">
        <v>0</v>
      </c>
      <c r="N492" s="11">
        <v>1</v>
      </c>
      <c r="O492" s="99">
        <v>0</v>
      </c>
      <c r="P492" s="99">
        <v>0</v>
      </c>
      <c r="Q492" s="99">
        <v>0</v>
      </c>
      <c r="R492" s="99">
        <v>0</v>
      </c>
      <c r="S492" s="68">
        <v>0</v>
      </c>
      <c r="T492" s="62">
        <f t="shared" si="164"/>
        <v>1.6949152542372881</v>
      </c>
      <c r="U492" s="79">
        <f t="shared" si="164"/>
        <v>0</v>
      </c>
      <c r="V492" s="79">
        <f t="shared" si="164"/>
        <v>5.8823529411764701</v>
      </c>
      <c r="W492" s="18">
        <f t="shared" si="164"/>
        <v>0</v>
      </c>
      <c r="X492" s="18">
        <f t="shared" si="164"/>
        <v>0</v>
      </c>
      <c r="Y492" s="79">
        <f t="shared" si="164"/>
        <v>0</v>
      </c>
      <c r="Z492" s="79">
        <f t="shared" si="164"/>
        <v>0</v>
      </c>
      <c r="AA492" s="18">
        <f t="shared" si="164"/>
        <v>0</v>
      </c>
    </row>
    <row r="493" spans="1:27" ht="15" customHeight="1" x14ac:dyDescent="0.15">
      <c r="B493" s="47" t="s">
        <v>156</v>
      </c>
      <c r="C493" s="23"/>
      <c r="D493" s="23"/>
      <c r="E493" s="23"/>
      <c r="F493" s="23"/>
      <c r="G493" s="23"/>
      <c r="H493" s="23"/>
      <c r="I493" s="23"/>
      <c r="J493" s="23"/>
      <c r="K493" s="23"/>
      <c r="L493" s="12">
        <v>1</v>
      </c>
      <c r="M493" s="12">
        <v>0</v>
      </c>
      <c r="N493" s="12">
        <v>0</v>
      </c>
      <c r="O493" s="12">
        <v>1</v>
      </c>
      <c r="P493" s="12">
        <v>1</v>
      </c>
      <c r="Q493" s="12">
        <v>0</v>
      </c>
      <c r="R493" s="12">
        <v>0</v>
      </c>
      <c r="S493" s="69">
        <v>1</v>
      </c>
      <c r="T493" s="63">
        <f t="shared" si="164"/>
        <v>1.6949152542372881</v>
      </c>
      <c r="U493" s="80">
        <f t="shared" si="164"/>
        <v>0</v>
      </c>
      <c r="V493" s="80">
        <f t="shared" si="164"/>
        <v>0</v>
      </c>
      <c r="W493" s="19">
        <f t="shared" si="164"/>
        <v>5.5555555555555554</v>
      </c>
      <c r="X493" s="19">
        <f t="shared" si="164"/>
        <v>1.5384615384615385</v>
      </c>
      <c r="Y493" s="80">
        <f t="shared" si="164"/>
        <v>0</v>
      </c>
      <c r="Z493" s="80">
        <f t="shared" si="164"/>
        <v>0</v>
      </c>
      <c r="AA493" s="19">
        <f t="shared" si="164"/>
        <v>2.3255813953488373</v>
      </c>
    </row>
    <row r="494" spans="1:27" ht="15" customHeight="1" x14ac:dyDescent="0.15">
      <c r="B494" s="48" t="s">
        <v>1</v>
      </c>
      <c r="C494" s="25"/>
      <c r="D494" s="25"/>
      <c r="E494" s="25"/>
      <c r="F494" s="25"/>
      <c r="G494" s="25"/>
      <c r="H494" s="25"/>
      <c r="I494" s="25"/>
      <c r="J494" s="25"/>
      <c r="K494" s="26"/>
      <c r="L494" s="13">
        <f t="shared" ref="L494:S494" si="165">SUM(L490:L493)</f>
        <v>59</v>
      </c>
      <c r="M494" s="13">
        <f t="shared" si="165"/>
        <v>24</v>
      </c>
      <c r="N494" s="13">
        <f t="shared" si="165"/>
        <v>17</v>
      </c>
      <c r="O494" s="101">
        <f t="shared" si="165"/>
        <v>18</v>
      </c>
      <c r="P494" s="101">
        <f t="shared" si="165"/>
        <v>65</v>
      </c>
      <c r="Q494" s="101">
        <f t="shared" si="165"/>
        <v>20</v>
      </c>
      <c r="R494" s="101">
        <f t="shared" si="165"/>
        <v>2</v>
      </c>
      <c r="S494" s="70">
        <f t="shared" si="165"/>
        <v>43</v>
      </c>
      <c r="T494" s="64">
        <f>IF(SUM(T490:T493)&gt;100,"－",SUM(T490:T493))</f>
        <v>100</v>
      </c>
      <c r="U494" s="20">
        <f>IF(SUM(U490:U493)&gt;100,"－",SUM(U490:U493))</f>
        <v>100.00000000000001</v>
      </c>
      <c r="V494" s="20">
        <f>IF(SUM(V490:V493)&gt;100,"－",SUM(V490:V493))</f>
        <v>99.999999999999986</v>
      </c>
      <c r="W494" s="20">
        <f>IF(SUM(W490:W493)&gt;100,"－",SUM(W490:W493))</f>
        <v>100</v>
      </c>
      <c r="X494" s="20">
        <f>IF(SUM(X490:X493)&gt;100,"－",SUM(X490:X493))</f>
        <v>100</v>
      </c>
      <c r="Y494" s="20">
        <f t="shared" ref="Y494:Z494" si="166">IF(SUM(Y490:Y493)&gt;100,"－",SUM(Y490:Y493))</f>
        <v>100</v>
      </c>
      <c r="Z494" s="20">
        <f t="shared" si="166"/>
        <v>100</v>
      </c>
      <c r="AA494" s="20">
        <f>IF(SUM(AA490:AA493)&gt;100,"－",SUM(AA490:AA493))</f>
        <v>100</v>
      </c>
    </row>
    <row r="495" spans="1:27" ht="15" customHeight="1" x14ac:dyDescent="0.15">
      <c r="B495" s="48" t="s">
        <v>170</v>
      </c>
      <c r="C495" s="25"/>
      <c r="D495" s="25"/>
      <c r="E495" s="25"/>
      <c r="F495" s="25"/>
      <c r="G495" s="25"/>
      <c r="H495" s="25"/>
      <c r="I495" s="25"/>
      <c r="J495" s="25"/>
      <c r="K495" s="26"/>
      <c r="L495" s="59">
        <v>6.8965517241379309E-2</v>
      </c>
      <c r="M495" s="59">
        <v>4.1666666666666664E-2</v>
      </c>
      <c r="N495" s="59">
        <v>0.17647058823529413</v>
      </c>
      <c r="O495" s="89">
        <v>0</v>
      </c>
      <c r="P495" s="59">
        <v>3.125E-2</v>
      </c>
      <c r="Q495" s="59">
        <v>0.05</v>
      </c>
      <c r="R495" s="59">
        <v>0</v>
      </c>
      <c r="S495" s="89">
        <v>2.3809523809523808E-2</v>
      </c>
    </row>
    <row r="496" spans="1:27" ht="15" customHeight="1" x14ac:dyDescent="0.15">
      <c r="B496" s="48" t="s">
        <v>171</v>
      </c>
      <c r="C496" s="25"/>
      <c r="D496" s="25"/>
      <c r="E496" s="25"/>
      <c r="F496" s="25"/>
      <c r="G496" s="25"/>
      <c r="H496" s="25"/>
      <c r="I496" s="25"/>
      <c r="J496" s="25"/>
      <c r="K496" s="26"/>
      <c r="L496" s="59">
        <v>2</v>
      </c>
      <c r="M496" s="59">
        <v>1</v>
      </c>
      <c r="N496" s="59">
        <v>3</v>
      </c>
      <c r="O496" s="89" t="s">
        <v>102</v>
      </c>
      <c r="P496" s="59">
        <v>1</v>
      </c>
      <c r="Q496" s="59">
        <v>1</v>
      </c>
      <c r="R496" s="89" t="s">
        <v>102</v>
      </c>
      <c r="S496" s="89">
        <v>1</v>
      </c>
    </row>
    <row r="497" spans="1:27" ht="15" customHeight="1" x14ac:dyDescent="0.15">
      <c r="B497" s="48" t="s">
        <v>172</v>
      </c>
      <c r="C497" s="25"/>
      <c r="D497" s="25"/>
      <c r="E497" s="25"/>
      <c r="F497" s="25"/>
      <c r="G497" s="25"/>
      <c r="H497" s="25"/>
      <c r="I497" s="25"/>
      <c r="J497" s="25"/>
      <c r="K497" s="26"/>
      <c r="L497" s="59">
        <v>0</v>
      </c>
      <c r="M497" s="59">
        <v>0</v>
      </c>
      <c r="N497" s="59">
        <v>0</v>
      </c>
      <c r="O497" s="89">
        <v>0</v>
      </c>
      <c r="P497" s="59">
        <v>0</v>
      </c>
      <c r="Q497" s="59">
        <v>0</v>
      </c>
      <c r="R497" s="89">
        <v>0</v>
      </c>
      <c r="S497" s="89">
        <v>0</v>
      </c>
    </row>
    <row r="498" spans="1:27" ht="15" customHeight="1" x14ac:dyDescent="0.15">
      <c r="B498" s="48" t="s">
        <v>173</v>
      </c>
      <c r="C498" s="25"/>
      <c r="D498" s="25"/>
      <c r="E498" s="25"/>
      <c r="F498" s="25"/>
      <c r="G498" s="25"/>
      <c r="H498" s="25"/>
      <c r="I498" s="25"/>
      <c r="J498" s="25"/>
      <c r="K498" s="26"/>
      <c r="L498" s="59">
        <v>2</v>
      </c>
      <c r="M498" s="59">
        <v>1</v>
      </c>
      <c r="N498" s="59">
        <v>3</v>
      </c>
      <c r="O498" s="89" t="s">
        <v>102</v>
      </c>
      <c r="P498" s="59">
        <v>1</v>
      </c>
      <c r="Q498" s="59">
        <v>1</v>
      </c>
      <c r="R498" s="89" t="s">
        <v>102</v>
      </c>
      <c r="S498" s="89">
        <v>1</v>
      </c>
    </row>
    <row r="499" spans="1:27" ht="15" customHeight="1" x14ac:dyDescent="0.15">
      <c r="B499" s="55" t="s">
        <v>174</v>
      </c>
      <c r="C499" s="25"/>
      <c r="D499" s="25"/>
      <c r="E499" s="25"/>
      <c r="F499" s="25"/>
      <c r="G499" s="25"/>
      <c r="H499" s="25"/>
      <c r="I499" s="25"/>
      <c r="J499" s="25"/>
      <c r="K499" s="26"/>
      <c r="L499" s="13">
        <v>3</v>
      </c>
      <c r="M499" s="13">
        <v>1</v>
      </c>
      <c r="N499" s="13">
        <v>3</v>
      </c>
      <c r="O499" s="13">
        <v>0</v>
      </c>
      <c r="P499" s="13">
        <v>1</v>
      </c>
      <c r="Q499" s="13">
        <v>1</v>
      </c>
      <c r="R499" s="90">
        <v>0</v>
      </c>
      <c r="S499" s="13">
        <v>1</v>
      </c>
    </row>
    <row r="500" spans="1:27" ht="15" customHeight="1" x14ac:dyDescent="0.15">
      <c r="B500" s="48" t="s">
        <v>175</v>
      </c>
      <c r="C500" s="25"/>
      <c r="D500" s="25"/>
      <c r="E500" s="25"/>
      <c r="F500" s="25"/>
      <c r="G500" s="25"/>
      <c r="H500" s="25"/>
      <c r="I500" s="25"/>
      <c r="J500" s="25"/>
      <c r="K500" s="26"/>
      <c r="L500" s="13">
        <v>1</v>
      </c>
      <c r="M500" s="13">
        <v>1</v>
      </c>
      <c r="N500" s="13">
        <v>3</v>
      </c>
      <c r="O500" s="90" t="s">
        <v>102</v>
      </c>
      <c r="P500" s="13">
        <v>1</v>
      </c>
      <c r="Q500" s="13">
        <v>1</v>
      </c>
      <c r="R500" s="90" t="s">
        <v>102</v>
      </c>
      <c r="S500" s="90">
        <v>1</v>
      </c>
    </row>
    <row r="501" spans="1:27" ht="15" customHeight="1" x14ac:dyDescent="0.15">
      <c r="B501" s="51"/>
      <c r="C501" s="27"/>
      <c r="D501" s="27"/>
      <c r="E501" s="27"/>
      <c r="F501" s="27"/>
      <c r="G501" s="27"/>
      <c r="H501" s="27"/>
      <c r="I501" s="27"/>
      <c r="J501" s="27"/>
      <c r="K501" s="27"/>
      <c r="L501" s="151"/>
      <c r="M501" s="151"/>
      <c r="N501" s="151"/>
      <c r="O501" s="151"/>
      <c r="P501" s="151"/>
      <c r="Q501" s="151"/>
      <c r="R501" s="151"/>
      <c r="S501" s="151"/>
      <c r="T501" s="58"/>
      <c r="U501" s="58"/>
      <c r="V501" s="58"/>
      <c r="W501" s="58"/>
      <c r="X501" s="58"/>
      <c r="Y501" s="58"/>
      <c r="Z501" s="58"/>
      <c r="AA501" s="58"/>
    </row>
    <row r="502" spans="1:27" ht="15" customHeight="1" x14ac:dyDescent="0.15">
      <c r="B502" s="51"/>
      <c r="C502" s="27"/>
      <c r="D502" s="27"/>
      <c r="E502" s="27"/>
      <c r="F502" s="27"/>
      <c r="G502" s="27"/>
      <c r="H502" s="27"/>
      <c r="I502" s="27"/>
      <c r="J502" s="27"/>
      <c r="K502" s="28"/>
      <c r="L502" s="29"/>
      <c r="M502" s="29"/>
      <c r="N502" s="29"/>
      <c r="O502" s="29"/>
      <c r="P502" s="30"/>
      <c r="Q502" s="30"/>
      <c r="R502" s="30"/>
      <c r="S502" s="30"/>
    </row>
    <row r="503" spans="1:27" ht="15" customHeight="1" x14ac:dyDescent="0.15">
      <c r="A503" s="1" t="s">
        <v>165</v>
      </c>
      <c r="L503" s="110"/>
      <c r="M503" s="110"/>
      <c r="N503" s="110"/>
      <c r="O503" s="110"/>
      <c r="P503" s="15"/>
      <c r="Q503" s="15"/>
      <c r="R503" s="150"/>
      <c r="S503" s="15"/>
    </row>
    <row r="504" spans="1:27" ht="12" customHeight="1" x14ac:dyDescent="0.15">
      <c r="B504" s="50"/>
      <c r="C504" s="22"/>
      <c r="D504" s="22"/>
      <c r="E504" s="22"/>
      <c r="F504" s="22"/>
      <c r="G504" s="22"/>
      <c r="H504" s="22"/>
      <c r="I504" s="22"/>
      <c r="J504" s="22"/>
      <c r="K504" s="4"/>
      <c r="L504" s="57" t="s">
        <v>2</v>
      </c>
      <c r="M504" s="25"/>
      <c r="N504" s="25"/>
      <c r="O504" s="25"/>
      <c r="P504" s="25"/>
      <c r="Q504" s="25"/>
      <c r="R504" s="25"/>
      <c r="S504" s="65"/>
      <c r="T504" s="25" t="s">
        <v>3</v>
      </c>
      <c r="U504" s="25"/>
      <c r="V504" s="25"/>
      <c r="W504" s="25"/>
      <c r="X504" s="25"/>
      <c r="Y504" s="25"/>
      <c r="Z504" s="25"/>
      <c r="AA504" s="26"/>
    </row>
    <row r="505" spans="1:27" ht="12" customHeight="1" x14ac:dyDescent="0.15">
      <c r="B505" s="34"/>
      <c r="C505" s="21"/>
      <c r="D505" s="21"/>
      <c r="E505" s="21"/>
      <c r="K505" s="6"/>
      <c r="L505" s="109" t="s">
        <v>143</v>
      </c>
      <c r="M505" s="95"/>
      <c r="N505" s="95"/>
      <c r="O505" s="26"/>
      <c r="P505" s="25" t="s">
        <v>144</v>
      </c>
      <c r="Q505" s="25"/>
      <c r="R505" s="95"/>
      <c r="S505" s="65"/>
      <c r="T505" s="109" t="s">
        <v>143</v>
      </c>
      <c r="U505" s="95"/>
      <c r="V505" s="95"/>
      <c r="W505" s="26"/>
      <c r="X505" s="25" t="s">
        <v>144</v>
      </c>
      <c r="Y505" s="25"/>
      <c r="Z505" s="95"/>
      <c r="AA505" s="88"/>
    </row>
    <row r="506" spans="1:27" ht="22.5" x14ac:dyDescent="0.15">
      <c r="B506" s="5"/>
      <c r="C506" s="21"/>
      <c r="D506" s="21"/>
      <c r="E506" s="21"/>
      <c r="K506" s="6"/>
      <c r="L506" s="102" t="s">
        <v>4</v>
      </c>
      <c r="M506" s="81" t="s">
        <v>7</v>
      </c>
      <c r="N506" s="92" t="s">
        <v>108</v>
      </c>
      <c r="O506" s="96" t="s">
        <v>8</v>
      </c>
      <c r="P506" s="96" t="s">
        <v>4</v>
      </c>
      <c r="Q506" s="81" t="s">
        <v>7</v>
      </c>
      <c r="R506" s="92" t="s">
        <v>108</v>
      </c>
      <c r="S506" s="82" t="s">
        <v>8</v>
      </c>
      <c r="T506" s="102" t="s">
        <v>4</v>
      </c>
      <c r="U506" s="81" t="s">
        <v>7</v>
      </c>
      <c r="V506" s="92" t="s">
        <v>108</v>
      </c>
      <c r="W506" s="96" t="s">
        <v>8</v>
      </c>
      <c r="X506" s="96" t="s">
        <v>4</v>
      </c>
      <c r="Y506" s="81" t="s">
        <v>7</v>
      </c>
      <c r="Z506" s="92" t="s">
        <v>108</v>
      </c>
      <c r="AA506" s="81" t="s">
        <v>8</v>
      </c>
    </row>
    <row r="507" spans="1:27" ht="12" customHeight="1" x14ac:dyDescent="0.15">
      <c r="B507" s="47"/>
      <c r="C507" s="23"/>
      <c r="D507" s="23"/>
      <c r="E507" s="23"/>
      <c r="F507" s="23"/>
      <c r="G507" s="23"/>
      <c r="H507" s="23"/>
      <c r="I507" s="23"/>
      <c r="J507" s="23"/>
      <c r="K507" s="8"/>
      <c r="L507" s="9"/>
      <c r="M507" s="9"/>
      <c r="N507" s="9"/>
      <c r="O507" s="97"/>
      <c r="P507" s="97"/>
      <c r="Q507" s="97"/>
      <c r="R507" s="97"/>
      <c r="S507" s="66"/>
      <c r="T507" s="60">
        <f>L$51</f>
        <v>59</v>
      </c>
      <c r="U507" s="16">
        <f t="shared" ref="U507" si="167">M$51</f>
        <v>24</v>
      </c>
      <c r="V507" s="16">
        <f t="shared" ref="V507" si="168">N$51</f>
        <v>17</v>
      </c>
      <c r="W507" s="16">
        <f t="shared" ref="W507" si="169">O$51</f>
        <v>18</v>
      </c>
      <c r="X507" s="16">
        <f t="shared" ref="X507" si="170">P$51</f>
        <v>65</v>
      </c>
      <c r="Y507" s="16">
        <f t="shared" ref="Y507" si="171">Q$51</f>
        <v>20</v>
      </c>
      <c r="Z507" s="16">
        <f t="shared" ref="Z507" si="172">R$51</f>
        <v>2</v>
      </c>
      <c r="AA507" s="16">
        <f t="shared" ref="AA507" si="173">S$51</f>
        <v>43</v>
      </c>
    </row>
    <row r="508" spans="1:27" ht="15" customHeight="1" x14ac:dyDescent="0.15">
      <c r="B508" s="34" t="s">
        <v>188</v>
      </c>
      <c r="C508" s="21"/>
      <c r="D508" s="21"/>
      <c r="E508" s="21"/>
      <c r="L508" s="10">
        <v>54</v>
      </c>
      <c r="M508" s="10">
        <v>22</v>
      </c>
      <c r="N508" s="10">
        <v>16</v>
      </c>
      <c r="O508" s="98">
        <v>16</v>
      </c>
      <c r="P508" s="98">
        <v>62</v>
      </c>
      <c r="Q508" s="98">
        <v>19</v>
      </c>
      <c r="R508" s="98">
        <v>2</v>
      </c>
      <c r="S508" s="67">
        <v>41</v>
      </c>
      <c r="T508" s="61">
        <f t="shared" ref="T508:AA511" si="174">L508/T$507*100</f>
        <v>91.525423728813564</v>
      </c>
      <c r="U508" s="78">
        <f t="shared" si="174"/>
        <v>91.666666666666657</v>
      </c>
      <c r="V508" s="78">
        <f t="shared" si="174"/>
        <v>94.117647058823522</v>
      </c>
      <c r="W508" s="17">
        <f t="shared" si="174"/>
        <v>88.888888888888886</v>
      </c>
      <c r="X508" s="17">
        <f t="shared" si="174"/>
        <v>95.384615384615387</v>
      </c>
      <c r="Y508" s="78">
        <f t="shared" si="174"/>
        <v>95</v>
      </c>
      <c r="Z508" s="78">
        <f t="shared" si="174"/>
        <v>100</v>
      </c>
      <c r="AA508" s="17">
        <f t="shared" si="174"/>
        <v>95.348837209302332</v>
      </c>
    </row>
    <row r="509" spans="1:27" ht="15" customHeight="1" x14ac:dyDescent="0.15">
      <c r="B509" s="34" t="s">
        <v>180</v>
      </c>
      <c r="C509" s="21"/>
      <c r="D509" s="21"/>
      <c r="E509" s="21"/>
      <c r="L509" s="11">
        <v>0</v>
      </c>
      <c r="M509" s="11">
        <v>0</v>
      </c>
      <c r="N509" s="11">
        <v>0</v>
      </c>
      <c r="O509" s="99">
        <v>0</v>
      </c>
      <c r="P509" s="99">
        <v>2</v>
      </c>
      <c r="Q509" s="99">
        <v>1</v>
      </c>
      <c r="R509" s="99">
        <v>0</v>
      </c>
      <c r="S509" s="68">
        <v>1</v>
      </c>
      <c r="T509" s="62">
        <f t="shared" si="174"/>
        <v>0</v>
      </c>
      <c r="U509" s="79">
        <f t="shared" si="174"/>
        <v>0</v>
      </c>
      <c r="V509" s="79">
        <f t="shared" si="174"/>
        <v>0</v>
      </c>
      <c r="W509" s="18">
        <f t="shared" si="174"/>
        <v>0</v>
      </c>
      <c r="X509" s="18">
        <f t="shared" si="174"/>
        <v>3.0769230769230771</v>
      </c>
      <c r="Y509" s="79">
        <f t="shared" si="174"/>
        <v>5</v>
      </c>
      <c r="Z509" s="79">
        <f t="shared" si="174"/>
        <v>0</v>
      </c>
      <c r="AA509" s="18">
        <f t="shared" si="174"/>
        <v>2.3255813953488373</v>
      </c>
    </row>
    <row r="510" spans="1:27" ht="15" customHeight="1" x14ac:dyDescent="0.15">
      <c r="B510" s="34" t="s">
        <v>190</v>
      </c>
      <c r="C510" s="21"/>
      <c r="D510" s="21"/>
      <c r="E510" s="21"/>
      <c r="L510" s="11">
        <v>2</v>
      </c>
      <c r="M510" s="11">
        <v>1</v>
      </c>
      <c r="N510" s="11">
        <v>1</v>
      </c>
      <c r="O510" s="99">
        <v>0</v>
      </c>
      <c r="P510" s="99">
        <v>0</v>
      </c>
      <c r="Q510" s="99">
        <v>0</v>
      </c>
      <c r="R510" s="99">
        <v>0</v>
      </c>
      <c r="S510" s="68">
        <v>0</v>
      </c>
      <c r="T510" s="62">
        <f t="shared" si="174"/>
        <v>3.3898305084745761</v>
      </c>
      <c r="U510" s="79">
        <f t="shared" si="174"/>
        <v>4.1666666666666661</v>
      </c>
      <c r="V510" s="79">
        <f t="shared" si="174"/>
        <v>5.8823529411764701</v>
      </c>
      <c r="W510" s="18">
        <f t="shared" si="174"/>
        <v>0</v>
      </c>
      <c r="X510" s="18">
        <f t="shared" si="174"/>
        <v>0</v>
      </c>
      <c r="Y510" s="79">
        <f t="shared" si="174"/>
        <v>0</v>
      </c>
      <c r="Z510" s="79">
        <f t="shared" si="174"/>
        <v>0</v>
      </c>
      <c r="AA510" s="18">
        <f t="shared" si="174"/>
        <v>0</v>
      </c>
    </row>
    <row r="511" spans="1:27" ht="15" customHeight="1" x14ac:dyDescent="0.15">
      <c r="B511" s="47" t="s">
        <v>156</v>
      </c>
      <c r="C511" s="23"/>
      <c r="D511" s="23"/>
      <c r="E511" s="23"/>
      <c r="F511" s="23"/>
      <c r="G511" s="23"/>
      <c r="H511" s="23"/>
      <c r="I511" s="23"/>
      <c r="J511" s="23"/>
      <c r="K511" s="23"/>
      <c r="L511" s="12">
        <v>3</v>
      </c>
      <c r="M511" s="12">
        <v>1</v>
      </c>
      <c r="N511" s="12">
        <v>0</v>
      </c>
      <c r="O511" s="12">
        <v>2</v>
      </c>
      <c r="P511" s="12">
        <v>1</v>
      </c>
      <c r="Q511" s="12">
        <v>0</v>
      </c>
      <c r="R511" s="12">
        <v>0</v>
      </c>
      <c r="S511" s="69">
        <v>1</v>
      </c>
      <c r="T511" s="63">
        <f t="shared" si="174"/>
        <v>5.0847457627118651</v>
      </c>
      <c r="U511" s="80">
        <f t="shared" si="174"/>
        <v>4.1666666666666661</v>
      </c>
      <c r="V511" s="80">
        <f t="shared" si="174"/>
        <v>0</v>
      </c>
      <c r="W511" s="19">
        <f t="shared" si="174"/>
        <v>11.111111111111111</v>
      </c>
      <c r="X511" s="19">
        <f t="shared" si="174"/>
        <v>1.5384615384615385</v>
      </c>
      <c r="Y511" s="80">
        <f t="shared" si="174"/>
        <v>0</v>
      </c>
      <c r="Z511" s="80">
        <f t="shared" si="174"/>
        <v>0</v>
      </c>
      <c r="AA511" s="19">
        <f t="shared" si="174"/>
        <v>2.3255813953488373</v>
      </c>
    </row>
    <row r="512" spans="1:27" ht="15" customHeight="1" x14ac:dyDescent="0.15">
      <c r="B512" s="48" t="s">
        <v>1</v>
      </c>
      <c r="C512" s="25"/>
      <c r="D512" s="25"/>
      <c r="E512" s="25"/>
      <c r="F512" s="25"/>
      <c r="G512" s="25"/>
      <c r="H512" s="25"/>
      <c r="I512" s="25"/>
      <c r="J512" s="25"/>
      <c r="K512" s="26"/>
      <c r="L512" s="13">
        <f t="shared" ref="L512:S512" si="175">SUM(L508:L511)</f>
        <v>59</v>
      </c>
      <c r="M512" s="13">
        <f t="shared" si="175"/>
        <v>24</v>
      </c>
      <c r="N512" s="13">
        <f t="shared" si="175"/>
        <v>17</v>
      </c>
      <c r="O512" s="101">
        <f t="shared" si="175"/>
        <v>18</v>
      </c>
      <c r="P512" s="101">
        <f t="shared" si="175"/>
        <v>65</v>
      </c>
      <c r="Q512" s="101">
        <f t="shared" si="175"/>
        <v>20</v>
      </c>
      <c r="R512" s="101">
        <f t="shared" si="175"/>
        <v>2</v>
      </c>
      <c r="S512" s="70">
        <f t="shared" si="175"/>
        <v>43</v>
      </c>
      <c r="T512" s="64">
        <f>IF(SUM(T508:T511)&gt;100,"－",SUM(T508:T511))</f>
        <v>100</v>
      </c>
      <c r="U512" s="20">
        <f>IF(SUM(U508:U511)&gt;100,"－",SUM(U508:U511))</f>
        <v>100</v>
      </c>
      <c r="V512" s="20">
        <f>IF(SUM(V508:V511)&gt;100,"－",SUM(V508:V511))</f>
        <v>99.999999999999986</v>
      </c>
      <c r="W512" s="20">
        <f>IF(SUM(W508:W511)&gt;100,"－",SUM(W508:W511))</f>
        <v>100</v>
      </c>
      <c r="X512" s="20">
        <f>IF(SUM(X508:X511)&gt;100,"－",SUM(X508:X511))</f>
        <v>100</v>
      </c>
      <c r="Y512" s="20">
        <f t="shared" ref="Y512" si="176">IF(SUM(Y508:Y511)&gt;100,"－",SUM(Y508:Y511))</f>
        <v>100</v>
      </c>
      <c r="Z512" s="20">
        <f t="shared" ref="Z512" si="177">IF(SUM(Z508:Z511)&gt;100,"－",SUM(Z508:Z511))</f>
        <v>100</v>
      </c>
      <c r="AA512" s="20">
        <f>IF(SUM(AA508:AA511)&gt;100,"－",SUM(AA508:AA511))</f>
        <v>100</v>
      </c>
    </row>
    <row r="513" spans="1:27" ht="15" customHeight="1" x14ac:dyDescent="0.15">
      <c r="B513" s="48" t="s">
        <v>170</v>
      </c>
      <c r="C513" s="25"/>
      <c r="D513" s="25"/>
      <c r="E513" s="25"/>
      <c r="F513" s="25"/>
      <c r="G513" s="25"/>
      <c r="H513" s="25"/>
      <c r="I513" s="25"/>
      <c r="J513" s="25"/>
      <c r="K513" s="26"/>
      <c r="L513" s="59">
        <v>0.17857142857142858</v>
      </c>
      <c r="M513" s="59">
        <v>8.6956521739130432E-2</v>
      </c>
      <c r="N513" s="59">
        <v>0.47058823529411764</v>
      </c>
      <c r="O513" s="89">
        <v>0</v>
      </c>
      <c r="P513" s="59">
        <v>3.125E-2</v>
      </c>
      <c r="Q513" s="59">
        <v>0.05</v>
      </c>
      <c r="R513" s="59">
        <v>0</v>
      </c>
      <c r="S513" s="89">
        <v>2.3809523809523808E-2</v>
      </c>
    </row>
    <row r="514" spans="1:27" ht="15" customHeight="1" x14ac:dyDescent="0.15">
      <c r="B514" s="48" t="s">
        <v>171</v>
      </c>
      <c r="C514" s="25"/>
      <c r="D514" s="25"/>
      <c r="E514" s="25"/>
      <c r="F514" s="25"/>
      <c r="G514" s="25"/>
      <c r="H514" s="25"/>
      <c r="I514" s="25"/>
      <c r="J514" s="25"/>
      <c r="K514" s="26"/>
      <c r="L514" s="59">
        <v>5</v>
      </c>
      <c r="M514" s="59">
        <v>2</v>
      </c>
      <c r="N514" s="59">
        <v>8</v>
      </c>
      <c r="O514" s="89" t="s">
        <v>102</v>
      </c>
      <c r="P514" s="59">
        <v>1</v>
      </c>
      <c r="Q514" s="59">
        <v>1</v>
      </c>
      <c r="R514" s="89" t="s">
        <v>102</v>
      </c>
      <c r="S514" s="89">
        <v>1</v>
      </c>
    </row>
    <row r="515" spans="1:27" ht="15" customHeight="1" x14ac:dyDescent="0.15">
      <c r="B515" s="48" t="s">
        <v>172</v>
      </c>
      <c r="C515" s="25"/>
      <c r="D515" s="25"/>
      <c r="E515" s="25"/>
      <c r="F515" s="25"/>
      <c r="G515" s="25"/>
      <c r="H515" s="25"/>
      <c r="I515" s="25"/>
      <c r="J515" s="25"/>
      <c r="K515" s="26"/>
      <c r="L515" s="59">
        <v>0</v>
      </c>
      <c r="M515" s="59">
        <v>0</v>
      </c>
      <c r="N515" s="59">
        <v>0</v>
      </c>
      <c r="O515" s="89">
        <v>0</v>
      </c>
      <c r="P515" s="59">
        <v>0</v>
      </c>
      <c r="Q515" s="59">
        <v>0</v>
      </c>
      <c r="R515" s="89">
        <v>0</v>
      </c>
      <c r="S515" s="89">
        <v>0</v>
      </c>
    </row>
    <row r="516" spans="1:27" ht="15" customHeight="1" x14ac:dyDescent="0.15">
      <c r="B516" s="48" t="s">
        <v>173</v>
      </c>
      <c r="C516" s="25"/>
      <c r="D516" s="25"/>
      <c r="E516" s="25"/>
      <c r="F516" s="25"/>
      <c r="G516" s="25"/>
      <c r="H516" s="25"/>
      <c r="I516" s="25"/>
      <c r="J516" s="25"/>
      <c r="K516" s="26"/>
      <c r="L516" s="59">
        <v>5</v>
      </c>
      <c r="M516" s="59">
        <v>2</v>
      </c>
      <c r="N516" s="59">
        <v>8</v>
      </c>
      <c r="O516" s="89" t="s">
        <v>102</v>
      </c>
      <c r="P516" s="59">
        <v>1</v>
      </c>
      <c r="Q516" s="59">
        <v>1</v>
      </c>
      <c r="R516" s="89" t="s">
        <v>102</v>
      </c>
      <c r="S516" s="89">
        <v>1</v>
      </c>
    </row>
    <row r="517" spans="1:27" ht="15" customHeight="1" x14ac:dyDescent="0.15">
      <c r="B517" s="55" t="s">
        <v>174</v>
      </c>
      <c r="C517" s="25"/>
      <c r="D517" s="25"/>
      <c r="E517" s="25"/>
      <c r="F517" s="25"/>
      <c r="G517" s="25"/>
      <c r="H517" s="25"/>
      <c r="I517" s="25"/>
      <c r="J517" s="25"/>
      <c r="K517" s="26"/>
      <c r="L517" s="13">
        <v>8</v>
      </c>
      <c r="M517" s="13">
        <v>2</v>
      </c>
      <c r="N517" s="13">
        <v>8</v>
      </c>
      <c r="O517" s="13">
        <v>0</v>
      </c>
      <c r="P517" s="13">
        <v>1</v>
      </c>
      <c r="Q517" s="13">
        <v>1</v>
      </c>
      <c r="R517" s="90">
        <v>0</v>
      </c>
      <c r="S517" s="13">
        <v>1</v>
      </c>
    </row>
    <row r="518" spans="1:27" ht="15" customHeight="1" x14ac:dyDescent="0.15">
      <c r="B518" s="48" t="s">
        <v>175</v>
      </c>
      <c r="C518" s="25"/>
      <c r="D518" s="25"/>
      <c r="E518" s="25"/>
      <c r="F518" s="25"/>
      <c r="G518" s="25"/>
      <c r="H518" s="25"/>
      <c r="I518" s="25"/>
      <c r="J518" s="25"/>
      <c r="K518" s="26"/>
      <c r="L518" s="13">
        <v>2</v>
      </c>
      <c r="M518" s="13">
        <v>2</v>
      </c>
      <c r="N518" s="13">
        <v>8</v>
      </c>
      <c r="O518" s="90" t="s">
        <v>102</v>
      </c>
      <c r="P518" s="13">
        <v>1</v>
      </c>
      <c r="Q518" s="13">
        <v>1</v>
      </c>
      <c r="R518" s="90" t="s">
        <v>102</v>
      </c>
      <c r="S518" s="90">
        <v>1</v>
      </c>
    </row>
    <row r="519" spans="1:27" ht="15" customHeight="1" x14ac:dyDescent="0.15">
      <c r="B519" s="51"/>
      <c r="C519" s="32"/>
      <c r="D519" s="32"/>
      <c r="E519" s="32"/>
      <c r="F519" s="27"/>
      <c r="G519" s="27"/>
      <c r="H519" s="27"/>
      <c r="I519" s="27"/>
      <c r="J519" s="27"/>
      <c r="K519" s="27"/>
      <c r="L519" s="28"/>
      <c r="M519" s="29"/>
      <c r="N519" s="30"/>
      <c r="P519" s="31"/>
      <c r="Q519" s="31"/>
      <c r="R519" s="31"/>
      <c r="S519" s="31"/>
    </row>
    <row r="520" spans="1:27" ht="15" customHeight="1" x14ac:dyDescent="0.15">
      <c r="A520" s="1" t="s">
        <v>138</v>
      </c>
      <c r="B520" s="49"/>
      <c r="K520" s="1"/>
      <c r="L520" s="15"/>
      <c r="N520" s="15"/>
      <c r="O520" s="15"/>
    </row>
    <row r="521" spans="1:27" ht="12" customHeight="1" x14ac:dyDescent="0.15">
      <c r="B521" s="50"/>
      <c r="C521" s="22"/>
      <c r="D521" s="22"/>
      <c r="E521" s="22"/>
      <c r="F521" s="22"/>
      <c r="G521" s="22"/>
      <c r="H521" s="22"/>
      <c r="I521" s="22"/>
      <c r="J521" s="22"/>
      <c r="K521" s="4"/>
      <c r="L521" s="57" t="s">
        <v>2</v>
      </c>
      <c r="M521" s="25"/>
      <c r="N521" s="25"/>
      <c r="O521" s="25"/>
      <c r="P521" s="25"/>
      <c r="Q521" s="25"/>
      <c r="R521" s="25"/>
      <c r="S521" s="65"/>
      <c r="T521" s="25" t="s">
        <v>3</v>
      </c>
      <c r="U521" s="25"/>
      <c r="V521" s="25"/>
      <c r="W521" s="25"/>
      <c r="X521" s="25"/>
      <c r="Y521" s="25"/>
      <c r="Z521" s="25"/>
      <c r="AA521" s="26"/>
    </row>
    <row r="522" spans="1:27" ht="12" customHeight="1" x14ac:dyDescent="0.15">
      <c r="B522" s="34"/>
      <c r="C522" s="21"/>
      <c r="D522" s="21"/>
      <c r="E522" s="21"/>
      <c r="K522" s="6"/>
      <c r="L522" s="109" t="s">
        <v>143</v>
      </c>
      <c r="M522" s="95"/>
      <c r="N522" s="95"/>
      <c r="O522" s="26"/>
      <c r="P522" s="25" t="s">
        <v>144</v>
      </c>
      <c r="Q522" s="25"/>
      <c r="R522" s="95"/>
      <c r="S522" s="65"/>
      <c r="T522" s="109" t="s">
        <v>143</v>
      </c>
      <c r="U522" s="95"/>
      <c r="V522" s="95"/>
      <c r="W522" s="26"/>
      <c r="X522" s="25" t="s">
        <v>144</v>
      </c>
      <c r="Y522" s="25"/>
      <c r="Z522" s="95"/>
      <c r="AA522" s="88"/>
    </row>
    <row r="523" spans="1:27" ht="22.5" x14ac:dyDescent="0.15">
      <c r="B523" s="5"/>
      <c r="C523" s="21"/>
      <c r="D523" s="21"/>
      <c r="E523" s="21"/>
      <c r="K523" s="6"/>
      <c r="L523" s="102" t="s">
        <v>4</v>
      </c>
      <c r="M523" s="81" t="s">
        <v>7</v>
      </c>
      <c r="N523" s="92" t="s">
        <v>108</v>
      </c>
      <c r="O523" s="96" t="s">
        <v>8</v>
      </c>
      <c r="P523" s="96" t="s">
        <v>4</v>
      </c>
      <c r="Q523" s="81" t="s">
        <v>7</v>
      </c>
      <c r="R523" s="92" t="s">
        <v>108</v>
      </c>
      <c r="S523" s="82" t="s">
        <v>8</v>
      </c>
      <c r="T523" s="102" t="s">
        <v>4</v>
      </c>
      <c r="U523" s="81" t="s">
        <v>7</v>
      </c>
      <c r="V523" s="92" t="s">
        <v>108</v>
      </c>
      <c r="W523" s="96" t="s">
        <v>8</v>
      </c>
      <c r="X523" s="96" t="s">
        <v>4</v>
      </c>
      <c r="Y523" s="81" t="s">
        <v>7</v>
      </c>
      <c r="Z523" s="92" t="s">
        <v>108</v>
      </c>
      <c r="AA523" s="81" t="s">
        <v>8</v>
      </c>
    </row>
    <row r="524" spans="1:27" ht="12" customHeight="1" x14ac:dyDescent="0.15">
      <c r="B524" s="47"/>
      <c r="C524" s="23"/>
      <c r="D524" s="23"/>
      <c r="E524" s="23"/>
      <c r="F524" s="23"/>
      <c r="G524" s="23"/>
      <c r="H524" s="23"/>
      <c r="I524" s="23"/>
      <c r="J524" s="23"/>
      <c r="K524" s="8"/>
      <c r="L524" s="9"/>
      <c r="M524" s="9"/>
      <c r="N524" s="9"/>
      <c r="O524" s="97"/>
      <c r="P524" s="97"/>
      <c r="Q524" s="97"/>
      <c r="R524" s="97"/>
      <c r="S524" s="66"/>
      <c r="T524" s="60">
        <f t="shared" ref="T524:AA524" si="178">L$51</f>
        <v>59</v>
      </c>
      <c r="U524" s="16">
        <f t="shared" si="178"/>
        <v>24</v>
      </c>
      <c r="V524" s="16">
        <f t="shared" si="178"/>
        <v>17</v>
      </c>
      <c r="W524" s="16">
        <f t="shared" si="178"/>
        <v>18</v>
      </c>
      <c r="X524" s="16">
        <f t="shared" si="178"/>
        <v>65</v>
      </c>
      <c r="Y524" s="16">
        <f t="shared" si="178"/>
        <v>20</v>
      </c>
      <c r="Z524" s="16">
        <f t="shared" si="178"/>
        <v>2</v>
      </c>
      <c r="AA524" s="16">
        <f t="shared" si="178"/>
        <v>43</v>
      </c>
    </row>
    <row r="525" spans="1:27" ht="15" customHeight="1" x14ac:dyDescent="0.15">
      <c r="B525" s="34" t="s">
        <v>82</v>
      </c>
      <c r="C525" s="21"/>
      <c r="D525" s="21"/>
      <c r="E525" s="21"/>
      <c r="L525" s="10">
        <v>8</v>
      </c>
      <c r="M525" s="10">
        <v>5</v>
      </c>
      <c r="N525" s="10">
        <v>3</v>
      </c>
      <c r="O525" s="98">
        <v>0</v>
      </c>
      <c r="P525" s="98">
        <v>3</v>
      </c>
      <c r="Q525" s="98">
        <v>1</v>
      </c>
      <c r="R525" s="98">
        <v>0</v>
      </c>
      <c r="S525" s="67">
        <v>2</v>
      </c>
      <c r="T525" s="61">
        <f t="shared" ref="T525:AA528" si="179">L525/T$524*100</f>
        <v>13.559322033898304</v>
      </c>
      <c r="U525" s="17">
        <f t="shared" si="179"/>
        <v>20.833333333333336</v>
      </c>
      <c r="V525" s="17">
        <f t="shared" si="179"/>
        <v>17.647058823529413</v>
      </c>
      <c r="W525" s="17">
        <f t="shared" si="179"/>
        <v>0</v>
      </c>
      <c r="X525" s="17">
        <f t="shared" si="179"/>
        <v>4.6153846153846159</v>
      </c>
      <c r="Y525" s="17">
        <f t="shared" si="179"/>
        <v>5</v>
      </c>
      <c r="Z525" s="17">
        <f t="shared" si="179"/>
        <v>0</v>
      </c>
      <c r="AA525" s="17">
        <f t="shared" si="179"/>
        <v>4.6511627906976747</v>
      </c>
    </row>
    <row r="526" spans="1:27" ht="15" customHeight="1" x14ac:dyDescent="0.15">
      <c r="B526" s="34" t="s">
        <v>119</v>
      </c>
      <c r="C526" s="21"/>
      <c r="D526" s="21"/>
      <c r="E526" s="21"/>
      <c r="L526" s="11">
        <v>2</v>
      </c>
      <c r="M526" s="11">
        <v>1</v>
      </c>
      <c r="N526" s="11">
        <v>1</v>
      </c>
      <c r="O526" s="99">
        <v>0</v>
      </c>
      <c r="P526" s="99">
        <v>2</v>
      </c>
      <c r="Q526" s="99">
        <v>1</v>
      </c>
      <c r="R526" s="99">
        <v>0</v>
      </c>
      <c r="S526" s="68">
        <v>1</v>
      </c>
      <c r="T526" s="62">
        <f t="shared" si="179"/>
        <v>3.3898305084745761</v>
      </c>
      <c r="U526" s="18">
        <f t="shared" si="179"/>
        <v>4.1666666666666661</v>
      </c>
      <c r="V526" s="18">
        <f t="shared" si="179"/>
        <v>5.8823529411764701</v>
      </c>
      <c r="W526" s="18">
        <f t="shared" si="179"/>
        <v>0</v>
      </c>
      <c r="X526" s="18">
        <f t="shared" si="179"/>
        <v>3.0769230769230771</v>
      </c>
      <c r="Y526" s="18">
        <f t="shared" si="179"/>
        <v>5</v>
      </c>
      <c r="Z526" s="18">
        <f t="shared" si="179"/>
        <v>0</v>
      </c>
      <c r="AA526" s="18">
        <f t="shared" si="179"/>
        <v>2.3255813953488373</v>
      </c>
    </row>
    <row r="527" spans="1:27" ht="15" customHeight="1" x14ac:dyDescent="0.15">
      <c r="B527" s="34" t="s">
        <v>83</v>
      </c>
      <c r="C527" s="21"/>
      <c r="D527" s="21"/>
      <c r="E527" s="21"/>
      <c r="L527" s="11">
        <v>50</v>
      </c>
      <c r="M527" s="11">
        <v>18</v>
      </c>
      <c r="N527" s="11">
        <v>14</v>
      </c>
      <c r="O527" s="99">
        <v>18</v>
      </c>
      <c r="P527" s="99">
        <v>59</v>
      </c>
      <c r="Q527" s="99">
        <v>19</v>
      </c>
      <c r="R527" s="99">
        <v>2</v>
      </c>
      <c r="S527" s="68">
        <v>38</v>
      </c>
      <c r="T527" s="62">
        <f t="shared" si="179"/>
        <v>84.745762711864401</v>
      </c>
      <c r="U527" s="18">
        <f t="shared" si="179"/>
        <v>75</v>
      </c>
      <c r="V527" s="18">
        <f t="shared" si="179"/>
        <v>82.35294117647058</v>
      </c>
      <c r="W527" s="18">
        <f t="shared" si="179"/>
        <v>100</v>
      </c>
      <c r="X527" s="18">
        <f t="shared" si="179"/>
        <v>90.769230769230774</v>
      </c>
      <c r="Y527" s="18">
        <f t="shared" si="179"/>
        <v>95</v>
      </c>
      <c r="Z527" s="18">
        <f t="shared" si="179"/>
        <v>100</v>
      </c>
      <c r="AA527" s="18">
        <f t="shared" si="179"/>
        <v>88.372093023255815</v>
      </c>
    </row>
    <row r="528" spans="1:27" ht="15" customHeight="1" x14ac:dyDescent="0.15">
      <c r="B528" s="47" t="s">
        <v>0</v>
      </c>
      <c r="C528" s="23"/>
      <c r="D528" s="23"/>
      <c r="E528" s="23"/>
      <c r="F528" s="23"/>
      <c r="G528" s="23"/>
      <c r="H528" s="23"/>
      <c r="I528" s="23"/>
      <c r="J528" s="23"/>
      <c r="K528" s="23"/>
      <c r="L528" s="12">
        <v>1</v>
      </c>
      <c r="M528" s="12">
        <v>1</v>
      </c>
      <c r="N528" s="12">
        <v>0</v>
      </c>
      <c r="O528" s="100">
        <v>0</v>
      </c>
      <c r="P528" s="100">
        <v>3</v>
      </c>
      <c r="Q528" s="100">
        <v>0</v>
      </c>
      <c r="R528" s="100">
        <v>0</v>
      </c>
      <c r="S528" s="69">
        <v>3</v>
      </c>
      <c r="T528" s="63">
        <f t="shared" si="179"/>
        <v>1.6949152542372881</v>
      </c>
      <c r="U528" s="19">
        <f t="shared" si="179"/>
        <v>4.1666666666666661</v>
      </c>
      <c r="V528" s="19">
        <f t="shared" si="179"/>
        <v>0</v>
      </c>
      <c r="W528" s="19">
        <f t="shared" si="179"/>
        <v>0</v>
      </c>
      <c r="X528" s="19">
        <f t="shared" si="179"/>
        <v>4.6153846153846159</v>
      </c>
      <c r="Y528" s="19">
        <f t="shared" si="179"/>
        <v>0</v>
      </c>
      <c r="Z528" s="19">
        <f t="shared" si="179"/>
        <v>0</v>
      </c>
      <c r="AA528" s="19">
        <f t="shared" si="179"/>
        <v>6.9767441860465116</v>
      </c>
    </row>
    <row r="529" spans="1:27" ht="15" customHeight="1" x14ac:dyDescent="0.15">
      <c r="B529" s="48" t="s">
        <v>1</v>
      </c>
      <c r="C529" s="25"/>
      <c r="D529" s="25"/>
      <c r="E529" s="25"/>
      <c r="F529" s="25"/>
      <c r="G529" s="25"/>
      <c r="H529" s="25"/>
      <c r="I529" s="25"/>
      <c r="J529" s="25"/>
      <c r="K529" s="26"/>
      <c r="L529" s="13">
        <f>SUM(L525:L528)</f>
        <v>61</v>
      </c>
      <c r="M529" s="13">
        <f>SUM(M525:M528)</f>
        <v>25</v>
      </c>
      <c r="N529" s="13">
        <f>SUM(N525:N528)</f>
        <v>18</v>
      </c>
      <c r="O529" s="101">
        <f t="shared" ref="O529:S529" si="180">SUM(O525:O528)</f>
        <v>18</v>
      </c>
      <c r="P529" s="101">
        <f t="shared" si="180"/>
        <v>67</v>
      </c>
      <c r="Q529" s="101">
        <f t="shared" si="180"/>
        <v>21</v>
      </c>
      <c r="R529" s="101">
        <f t="shared" si="180"/>
        <v>2</v>
      </c>
      <c r="S529" s="70">
        <f t="shared" si="180"/>
        <v>44</v>
      </c>
      <c r="T529" s="64" t="str">
        <f>IF(SUM(T525:T528)&gt;100,"－",SUM(T525:T528))</f>
        <v>－</v>
      </c>
      <c r="U529" s="20" t="str">
        <f>IF(SUM(U525:U528)&gt;100,"－",SUM(U525:U528))</f>
        <v>－</v>
      </c>
      <c r="V529" s="20" t="str">
        <f t="shared" ref="V529" si="181">IF(SUM(V525:V528)&gt;100,"－",SUM(V525:V528))</f>
        <v>－</v>
      </c>
      <c r="W529" s="20" t="str">
        <f>IF(SUM(W525:W528)&gt;=100,"－",SUM(W525:W528))</f>
        <v>－</v>
      </c>
      <c r="X529" s="20" t="str">
        <f t="shared" ref="X529:AA529" si="182">IF(SUM(X525:X528)&gt;=100,"－",SUM(X525:X528))</f>
        <v>－</v>
      </c>
      <c r="Y529" s="20" t="str">
        <f t="shared" si="182"/>
        <v>－</v>
      </c>
      <c r="Z529" s="20" t="str">
        <f t="shared" si="182"/>
        <v>－</v>
      </c>
      <c r="AA529" s="20" t="str">
        <f t="shared" si="182"/>
        <v>－</v>
      </c>
    </row>
    <row r="530" spans="1:27" ht="15" customHeight="1" x14ac:dyDescent="0.15">
      <c r="B530" s="49"/>
      <c r="N530" s="15"/>
      <c r="O530" s="15"/>
      <c r="P530" s="15"/>
      <c r="Q530" s="15"/>
      <c r="R530" s="15"/>
    </row>
    <row r="531" spans="1:27" ht="15" customHeight="1" x14ac:dyDescent="0.15">
      <c r="A531" s="14" t="s">
        <v>84</v>
      </c>
      <c r="B531" s="49"/>
      <c r="M531" s="1"/>
      <c r="T531" s="15"/>
      <c r="U531" s="15"/>
      <c r="V531" s="15"/>
      <c r="W531" s="15"/>
      <c r="X531" s="15"/>
      <c r="Y531" s="15"/>
      <c r="Z531" s="15"/>
      <c r="AA531" s="15"/>
    </row>
    <row r="532" spans="1:27" ht="15" customHeight="1" x14ac:dyDescent="0.15">
      <c r="A532" s="1" t="s">
        <v>145</v>
      </c>
      <c r="M532" s="1"/>
      <c r="T532" s="15"/>
      <c r="U532" s="15"/>
      <c r="V532" s="15"/>
      <c r="W532" s="15"/>
      <c r="X532" s="15"/>
      <c r="Y532" s="15"/>
      <c r="Z532" s="15"/>
      <c r="AA532" s="15"/>
    </row>
    <row r="533" spans="1:27" ht="12" customHeight="1" x14ac:dyDescent="0.15">
      <c r="B533" s="3"/>
      <c r="C533" s="22"/>
      <c r="D533" s="22"/>
      <c r="E533" s="22"/>
      <c r="F533" s="22"/>
      <c r="G533" s="22"/>
      <c r="H533" s="22"/>
      <c r="I533" s="22"/>
      <c r="J533" s="22"/>
      <c r="K533" s="4"/>
      <c r="L533" s="57" t="s">
        <v>2</v>
      </c>
      <c r="M533" s="25"/>
      <c r="N533" s="25"/>
      <c r="O533" s="25"/>
      <c r="P533" s="25"/>
      <c r="Q533" s="25"/>
      <c r="R533" s="25"/>
      <c r="S533" s="65"/>
      <c r="T533" s="25" t="s">
        <v>3</v>
      </c>
      <c r="U533" s="25"/>
      <c r="V533" s="25"/>
      <c r="W533" s="25"/>
      <c r="X533" s="25"/>
      <c r="Y533" s="25"/>
      <c r="Z533" s="25"/>
      <c r="AA533" s="26"/>
    </row>
    <row r="534" spans="1:27" ht="12" customHeight="1" x14ac:dyDescent="0.15">
      <c r="B534" s="5"/>
      <c r="C534" s="21"/>
      <c r="D534" s="21"/>
      <c r="E534" s="21"/>
      <c r="K534" s="6"/>
      <c r="L534" s="109" t="s">
        <v>143</v>
      </c>
      <c r="M534" s="95"/>
      <c r="N534" s="95"/>
      <c r="O534" s="26"/>
      <c r="P534" s="25" t="s">
        <v>144</v>
      </c>
      <c r="Q534" s="25"/>
      <c r="R534" s="95"/>
      <c r="S534" s="65"/>
      <c r="T534" s="109" t="s">
        <v>143</v>
      </c>
      <c r="U534" s="95"/>
      <c r="V534" s="95"/>
      <c r="W534" s="26"/>
      <c r="X534" s="25" t="s">
        <v>144</v>
      </c>
      <c r="Y534" s="25"/>
      <c r="Z534" s="95"/>
      <c r="AA534" s="88"/>
    </row>
    <row r="535" spans="1:27" ht="22.5" x14ac:dyDescent="0.15">
      <c r="B535" s="5"/>
      <c r="C535" s="21"/>
      <c r="D535" s="21"/>
      <c r="E535" s="21"/>
      <c r="K535" s="6"/>
      <c r="L535" s="102" t="s">
        <v>4</v>
      </c>
      <c r="M535" s="81" t="s">
        <v>7</v>
      </c>
      <c r="N535" s="92" t="s">
        <v>108</v>
      </c>
      <c r="O535" s="96" t="s">
        <v>8</v>
      </c>
      <c r="P535" s="96" t="s">
        <v>4</v>
      </c>
      <c r="Q535" s="81" t="s">
        <v>7</v>
      </c>
      <c r="R535" s="92" t="s">
        <v>108</v>
      </c>
      <c r="S535" s="82" t="s">
        <v>8</v>
      </c>
      <c r="T535" s="102" t="s">
        <v>4</v>
      </c>
      <c r="U535" s="81" t="s">
        <v>7</v>
      </c>
      <c r="V535" s="92" t="s">
        <v>108</v>
      </c>
      <c r="W535" s="96" t="s">
        <v>8</v>
      </c>
      <c r="X535" s="96" t="s">
        <v>4</v>
      </c>
      <c r="Y535" s="81" t="s">
        <v>7</v>
      </c>
      <c r="Z535" s="92" t="s">
        <v>108</v>
      </c>
      <c r="AA535" s="81" t="s">
        <v>8</v>
      </c>
    </row>
    <row r="536" spans="1:27" ht="12" customHeight="1" x14ac:dyDescent="0.15">
      <c r="B536" s="7"/>
      <c r="C536" s="23"/>
      <c r="D536" s="23"/>
      <c r="E536" s="23"/>
      <c r="F536" s="23"/>
      <c r="G536" s="23"/>
      <c r="H536" s="23"/>
      <c r="I536" s="23"/>
      <c r="J536" s="23"/>
      <c r="K536" s="8"/>
      <c r="L536" s="9"/>
      <c r="M536" s="9"/>
      <c r="N536" s="9"/>
      <c r="O536" s="97"/>
      <c r="P536" s="97"/>
      <c r="Q536" s="97"/>
      <c r="R536" s="97"/>
      <c r="S536" s="66"/>
      <c r="T536" s="60">
        <f t="shared" ref="T536:AA536" si="183">L526</f>
        <v>2</v>
      </c>
      <c r="U536" s="16">
        <f t="shared" si="183"/>
        <v>1</v>
      </c>
      <c r="V536" s="16">
        <f t="shared" si="183"/>
        <v>1</v>
      </c>
      <c r="W536" s="16">
        <f t="shared" si="183"/>
        <v>0</v>
      </c>
      <c r="X536" s="16">
        <f t="shared" si="183"/>
        <v>2</v>
      </c>
      <c r="Y536" s="16">
        <f t="shared" si="183"/>
        <v>1</v>
      </c>
      <c r="Z536" s="16">
        <f t="shared" si="183"/>
        <v>0</v>
      </c>
      <c r="AA536" s="16">
        <f t="shared" si="183"/>
        <v>1</v>
      </c>
    </row>
    <row r="537" spans="1:27" ht="15" customHeight="1" x14ac:dyDescent="0.15">
      <c r="B537" s="34" t="s">
        <v>95</v>
      </c>
      <c r="C537" s="21"/>
      <c r="D537" s="21"/>
      <c r="E537" s="21"/>
      <c r="L537" s="10">
        <v>1</v>
      </c>
      <c r="M537" s="10">
        <v>1</v>
      </c>
      <c r="N537" s="10">
        <v>0</v>
      </c>
      <c r="O537" s="98">
        <v>0</v>
      </c>
      <c r="P537" s="98">
        <v>2</v>
      </c>
      <c r="Q537" s="98">
        <v>1</v>
      </c>
      <c r="R537" s="98">
        <v>0</v>
      </c>
      <c r="S537" s="67">
        <v>1</v>
      </c>
      <c r="T537" s="61">
        <f t="shared" ref="T537:V538" si="184">L537/T$536*100</f>
        <v>50</v>
      </c>
      <c r="U537" s="17">
        <f t="shared" si="184"/>
        <v>100</v>
      </c>
      <c r="V537" s="17">
        <f t="shared" si="184"/>
        <v>0</v>
      </c>
      <c r="W537" s="78" t="str">
        <f>IF(W$536=0,"－",O537/W$536*100)</f>
        <v>－</v>
      </c>
      <c r="X537" s="17">
        <f>P537/X$536*100</f>
        <v>100</v>
      </c>
      <c r="Y537" s="17">
        <f>Q537/Y$536*100</f>
        <v>100</v>
      </c>
      <c r="Z537" s="78" t="str">
        <f>IF(Z$536=0,"－",R537/Z$536*100)</f>
        <v>－</v>
      </c>
      <c r="AA537" s="78">
        <f>S537/AA$536*100</f>
        <v>100</v>
      </c>
    </row>
    <row r="538" spans="1:27" ht="15" customHeight="1" x14ac:dyDescent="0.15">
      <c r="B538" s="34" t="s">
        <v>120</v>
      </c>
      <c r="C538" s="21"/>
      <c r="D538" s="21"/>
      <c r="E538" s="21"/>
      <c r="L538" s="11">
        <v>1</v>
      </c>
      <c r="M538" s="11">
        <v>0</v>
      </c>
      <c r="N538" s="11">
        <v>1</v>
      </c>
      <c r="O538" s="99">
        <v>0</v>
      </c>
      <c r="P538" s="99">
        <v>0</v>
      </c>
      <c r="Q538" s="99">
        <v>0</v>
      </c>
      <c r="R538" s="99">
        <v>0</v>
      </c>
      <c r="S538" s="68">
        <v>0</v>
      </c>
      <c r="T538" s="62">
        <f t="shared" si="184"/>
        <v>50</v>
      </c>
      <c r="U538" s="18">
        <f t="shared" si="184"/>
        <v>0</v>
      </c>
      <c r="V538" s="18">
        <f t="shared" si="184"/>
        <v>100</v>
      </c>
      <c r="W538" s="79" t="str">
        <f>IF(W$536=0,"－",O538/W$536*100)</f>
        <v>－</v>
      </c>
      <c r="X538" s="18">
        <f>P538/X$536*100</f>
        <v>0</v>
      </c>
      <c r="Y538" s="18">
        <f>Q538/Y$536*100</f>
        <v>0</v>
      </c>
      <c r="Z538" s="79" t="str">
        <f>IF(Z$536=0,"－",R538/Z$536*100)</f>
        <v>－</v>
      </c>
      <c r="AA538" s="79">
        <f>S538/AA$536*100</f>
        <v>0</v>
      </c>
    </row>
    <row r="539" spans="1:27" ht="15" customHeight="1" x14ac:dyDescent="0.15">
      <c r="B539" s="48" t="s">
        <v>1</v>
      </c>
      <c r="C539" s="25"/>
      <c r="D539" s="25"/>
      <c r="E539" s="25"/>
      <c r="F539" s="25"/>
      <c r="G539" s="25"/>
      <c r="H539" s="25"/>
      <c r="I539" s="25"/>
      <c r="J539" s="25"/>
      <c r="K539" s="26"/>
      <c r="L539" s="13">
        <f>SUM(L537:L538)</f>
        <v>2</v>
      </c>
      <c r="M539" s="13">
        <f>SUM(M537:M538)</f>
        <v>1</v>
      </c>
      <c r="N539" s="13">
        <f>SUM(N537:N538)</f>
        <v>1</v>
      </c>
      <c r="O539" s="101">
        <f t="shared" ref="O539:S539" si="185">SUM(O537:O538)</f>
        <v>0</v>
      </c>
      <c r="P539" s="101">
        <f t="shared" si="185"/>
        <v>2</v>
      </c>
      <c r="Q539" s="101">
        <f t="shared" si="185"/>
        <v>1</v>
      </c>
      <c r="R539" s="101">
        <f t="shared" si="185"/>
        <v>0</v>
      </c>
      <c r="S539" s="70">
        <f t="shared" si="185"/>
        <v>1</v>
      </c>
      <c r="T539" s="64">
        <f>IF(SUM(T537:T538)&gt;100,"－",SUM(T537:T538))</f>
        <v>100</v>
      </c>
      <c r="U539" s="20">
        <f>IF(SUM(U537:U538)&gt;100,"－",SUM(U537:U538))</f>
        <v>100</v>
      </c>
      <c r="V539" s="20">
        <f t="shared" ref="V539:AA539" si="186">IF(SUM(V537:V538)&gt;100,"－",SUM(V537:V538))</f>
        <v>100</v>
      </c>
      <c r="W539" s="20" t="s">
        <v>146</v>
      </c>
      <c r="X539" s="20">
        <f t="shared" ref="X539" si="187">IF(SUM(X537:X538)&gt;100,"－",SUM(X537:X538))</f>
        <v>100</v>
      </c>
      <c r="Y539" s="20">
        <f t="shared" si="186"/>
        <v>100</v>
      </c>
      <c r="Z539" s="20" t="s">
        <v>146</v>
      </c>
      <c r="AA539" s="20">
        <f t="shared" si="186"/>
        <v>100</v>
      </c>
    </row>
    <row r="540" spans="1:27" ht="15" customHeight="1" x14ac:dyDescent="0.15">
      <c r="B540" s="48" t="s">
        <v>12</v>
      </c>
      <c r="C540" s="25"/>
      <c r="D540" s="25"/>
      <c r="E540" s="25"/>
      <c r="F540" s="25"/>
      <c r="G540" s="25"/>
      <c r="H540" s="25"/>
      <c r="I540" s="25"/>
      <c r="J540" s="25"/>
      <c r="K540" s="26"/>
      <c r="L540" s="59">
        <v>3</v>
      </c>
      <c r="M540" s="59">
        <v>1</v>
      </c>
      <c r="N540" s="59">
        <v>5</v>
      </c>
      <c r="O540" s="89" t="s">
        <v>147</v>
      </c>
      <c r="P540" s="59">
        <v>1</v>
      </c>
      <c r="Q540" s="59">
        <v>1</v>
      </c>
      <c r="R540" s="89" t="s">
        <v>147</v>
      </c>
      <c r="S540" s="89">
        <v>1</v>
      </c>
      <c r="T540" s="58"/>
      <c r="U540" s="58"/>
      <c r="V540" s="58"/>
      <c r="W540" s="58"/>
      <c r="X540" s="58"/>
      <c r="Y540" s="58"/>
      <c r="Z540" s="58"/>
      <c r="AA540" s="58"/>
    </row>
    <row r="541" spans="1:27" ht="15" customHeight="1" x14ac:dyDescent="0.15">
      <c r="B541" s="48" t="s">
        <v>92</v>
      </c>
      <c r="C541" s="25"/>
      <c r="D541" s="25"/>
      <c r="E541" s="25"/>
      <c r="F541" s="25"/>
      <c r="G541" s="25"/>
      <c r="H541" s="25"/>
      <c r="I541" s="25"/>
      <c r="J541" s="25"/>
      <c r="K541" s="26"/>
      <c r="L541" s="59">
        <v>3</v>
      </c>
      <c r="M541" s="59">
        <v>1</v>
      </c>
      <c r="N541" s="59">
        <v>5</v>
      </c>
      <c r="O541" s="89" t="s">
        <v>147</v>
      </c>
      <c r="P541" s="59">
        <v>1</v>
      </c>
      <c r="Q541" s="59">
        <v>1</v>
      </c>
      <c r="R541" s="89" t="s">
        <v>147</v>
      </c>
      <c r="S541" s="89">
        <v>1</v>
      </c>
      <c r="T541" s="58"/>
      <c r="U541" s="58"/>
      <c r="V541" s="58"/>
      <c r="W541" s="58"/>
      <c r="X541" s="58"/>
      <c r="Y541" s="58"/>
      <c r="Z541" s="58"/>
      <c r="AA541" s="58"/>
    </row>
    <row r="542" spans="1:27" ht="15" customHeight="1" x14ac:dyDescent="0.15">
      <c r="B542" s="49"/>
      <c r="M542" s="1"/>
      <c r="T542" s="15"/>
      <c r="U542" s="15"/>
      <c r="V542" s="15"/>
      <c r="W542" s="15"/>
      <c r="X542" s="15"/>
      <c r="Y542" s="15"/>
      <c r="Z542" s="15"/>
      <c r="AA542" s="15"/>
    </row>
    <row r="543" spans="1:27" ht="15" customHeight="1" x14ac:dyDescent="0.15">
      <c r="A543" s="14" t="s">
        <v>139</v>
      </c>
      <c r="B543" s="49"/>
      <c r="M543" s="1"/>
      <c r="T543" s="15"/>
      <c r="U543" s="15"/>
      <c r="V543" s="15"/>
      <c r="W543" s="15"/>
      <c r="X543" s="15"/>
      <c r="Y543" s="15"/>
      <c r="Z543" s="15"/>
      <c r="AA543" s="15"/>
    </row>
    <row r="544" spans="1:27" ht="15" customHeight="1" x14ac:dyDescent="0.15">
      <c r="A544" s="14" t="s">
        <v>118</v>
      </c>
      <c r="B544" s="49"/>
      <c r="M544" s="1"/>
      <c r="T544" s="15"/>
      <c r="U544" s="15"/>
      <c r="V544" s="15"/>
      <c r="W544" s="15"/>
      <c r="X544" s="15"/>
      <c r="Y544" s="15"/>
      <c r="Z544" s="15"/>
      <c r="AA544" s="15"/>
    </row>
    <row r="545" spans="2:27" ht="12" customHeight="1" x14ac:dyDescent="0.15">
      <c r="B545" s="50"/>
      <c r="C545" s="22"/>
      <c r="D545" s="22"/>
      <c r="E545" s="22"/>
      <c r="F545" s="22"/>
      <c r="G545" s="22"/>
      <c r="H545" s="22"/>
      <c r="I545" s="22"/>
      <c r="J545" s="22"/>
      <c r="K545" s="4"/>
      <c r="L545" s="57" t="s">
        <v>2</v>
      </c>
      <c r="M545" s="25"/>
      <c r="N545" s="25"/>
      <c r="O545" s="25"/>
      <c r="P545" s="25"/>
      <c r="Q545" s="25"/>
      <c r="R545" s="25"/>
      <c r="S545" s="65"/>
      <c r="T545" s="25" t="s">
        <v>3</v>
      </c>
      <c r="U545" s="25"/>
      <c r="V545" s="25"/>
      <c r="W545" s="25"/>
      <c r="X545" s="25"/>
      <c r="Y545" s="25"/>
      <c r="Z545" s="25"/>
      <c r="AA545" s="26"/>
    </row>
    <row r="546" spans="2:27" ht="12" customHeight="1" x14ac:dyDescent="0.15">
      <c r="B546" s="34"/>
      <c r="C546" s="21"/>
      <c r="D546" s="21"/>
      <c r="E546" s="21"/>
      <c r="K546" s="6"/>
      <c r="L546" s="109" t="s">
        <v>143</v>
      </c>
      <c r="M546" s="95"/>
      <c r="N546" s="95"/>
      <c r="O546" s="26"/>
      <c r="P546" s="25" t="s">
        <v>144</v>
      </c>
      <c r="Q546" s="25"/>
      <c r="R546" s="95"/>
      <c r="S546" s="65"/>
      <c r="T546" s="109" t="s">
        <v>143</v>
      </c>
      <c r="U546" s="95"/>
      <c r="V546" s="95"/>
      <c r="W546" s="26"/>
      <c r="X546" s="25" t="s">
        <v>144</v>
      </c>
      <c r="Y546" s="25"/>
      <c r="Z546" s="95"/>
      <c r="AA546" s="88"/>
    </row>
    <row r="547" spans="2:27" ht="22.5" x14ac:dyDescent="0.15">
      <c r="B547" s="5"/>
      <c r="C547" s="21"/>
      <c r="D547" s="21"/>
      <c r="E547" s="21"/>
      <c r="K547" s="6"/>
      <c r="L547" s="102" t="s">
        <v>4</v>
      </c>
      <c r="M547" s="81" t="s">
        <v>7</v>
      </c>
      <c r="N547" s="92" t="s">
        <v>108</v>
      </c>
      <c r="O547" s="96" t="s">
        <v>8</v>
      </c>
      <c r="P547" s="96" t="s">
        <v>4</v>
      </c>
      <c r="Q547" s="81" t="s">
        <v>7</v>
      </c>
      <c r="R547" s="92" t="s">
        <v>108</v>
      </c>
      <c r="S547" s="82" t="s">
        <v>8</v>
      </c>
      <c r="T547" s="102" t="s">
        <v>4</v>
      </c>
      <c r="U547" s="81" t="s">
        <v>7</v>
      </c>
      <c r="V547" s="92" t="s">
        <v>108</v>
      </c>
      <c r="W547" s="96" t="s">
        <v>8</v>
      </c>
      <c r="X547" s="96" t="s">
        <v>4</v>
      </c>
      <c r="Y547" s="81" t="s">
        <v>7</v>
      </c>
      <c r="Z547" s="92" t="s">
        <v>108</v>
      </c>
      <c r="AA547" s="81" t="s">
        <v>8</v>
      </c>
    </row>
    <row r="548" spans="2:27" ht="12" customHeight="1" x14ac:dyDescent="0.15">
      <c r="B548" s="47"/>
      <c r="C548" s="23"/>
      <c r="D548" s="23"/>
      <c r="E548" s="23"/>
      <c r="F548" s="23"/>
      <c r="G548" s="23"/>
      <c r="H548" s="23"/>
      <c r="I548" s="23"/>
      <c r="J548" s="23"/>
      <c r="K548" s="8"/>
      <c r="L548" s="9"/>
      <c r="M548" s="9"/>
      <c r="N548" s="9"/>
      <c r="O548" s="97"/>
      <c r="P548" s="97"/>
      <c r="Q548" s="97"/>
      <c r="R548" s="97"/>
      <c r="S548" s="66"/>
      <c r="T548" s="60">
        <v>8</v>
      </c>
      <c r="U548" s="16">
        <v>5</v>
      </c>
      <c r="V548" s="16">
        <v>3</v>
      </c>
      <c r="W548" s="16">
        <v>0</v>
      </c>
      <c r="X548" s="16">
        <v>3</v>
      </c>
      <c r="Y548" s="16">
        <v>1</v>
      </c>
      <c r="Z548" s="16">
        <v>0</v>
      </c>
      <c r="AA548" s="16">
        <v>2</v>
      </c>
    </row>
    <row r="549" spans="2:27" ht="15" customHeight="1" x14ac:dyDescent="0.15">
      <c r="B549" s="34" t="s">
        <v>85</v>
      </c>
      <c r="C549" s="21"/>
      <c r="D549" s="21"/>
      <c r="E549" s="21"/>
      <c r="L549" s="10">
        <v>1</v>
      </c>
      <c r="M549" s="10">
        <v>0</v>
      </c>
      <c r="N549" s="10">
        <v>1</v>
      </c>
      <c r="O549" s="98">
        <v>0</v>
      </c>
      <c r="P549" s="98">
        <v>0</v>
      </c>
      <c r="Q549" s="98">
        <v>0</v>
      </c>
      <c r="R549" s="98">
        <v>0</v>
      </c>
      <c r="S549" s="67">
        <v>0</v>
      </c>
      <c r="T549" s="61">
        <f t="shared" ref="T549:V554" si="188">L549/T$548*100</f>
        <v>12.5</v>
      </c>
      <c r="U549" s="17">
        <f t="shared" si="188"/>
        <v>0</v>
      </c>
      <c r="V549" s="17">
        <f t="shared" si="188"/>
        <v>33.333333333333329</v>
      </c>
      <c r="W549" s="78" t="str">
        <f t="shared" ref="W549:W554" si="189">IF(W$548=0,"－",O549/W$548*100)</f>
        <v>－</v>
      </c>
      <c r="X549" s="17">
        <f t="shared" ref="X549:Y554" si="190">P549/X$548*100</f>
        <v>0</v>
      </c>
      <c r="Y549" s="17">
        <f t="shared" si="190"/>
        <v>0</v>
      </c>
      <c r="Z549" s="78" t="str">
        <f t="shared" ref="Z549:Z554" si="191">IF(Z$548=0,"－",R549/Z$548*100)</f>
        <v>－</v>
      </c>
      <c r="AA549" s="78">
        <f t="shared" ref="AA549:AA554" si="192">S549/AA$548*100</f>
        <v>0</v>
      </c>
    </row>
    <row r="550" spans="2:27" ht="15" customHeight="1" x14ac:dyDescent="0.15">
      <c r="B550" s="34" t="s">
        <v>86</v>
      </c>
      <c r="C550" s="21"/>
      <c r="D550" s="21"/>
      <c r="E550" s="21"/>
      <c r="L550" s="11">
        <v>2</v>
      </c>
      <c r="M550" s="11">
        <v>1</v>
      </c>
      <c r="N550" s="11">
        <v>1</v>
      </c>
      <c r="O550" s="99">
        <v>0</v>
      </c>
      <c r="P550" s="99">
        <v>0</v>
      </c>
      <c r="Q550" s="99">
        <v>0</v>
      </c>
      <c r="R550" s="99">
        <v>0</v>
      </c>
      <c r="S550" s="68">
        <v>0</v>
      </c>
      <c r="T550" s="62">
        <f t="shared" si="188"/>
        <v>25</v>
      </c>
      <c r="U550" s="18">
        <f t="shared" si="188"/>
        <v>20</v>
      </c>
      <c r="V550" s="18">
        <f t="shared" si="188"/>
        <v>33.333333333333329</v>
      </c>
      <c r="W550" s="79" t="str">
        <f t="shared" si="189"/>
        <v>－</v>
      </c>
      <c r="X550" s="18">
        <f t="shared" si="190"/>
        <v>0</v>
      </c>
      <c r="Y550" s="18">
        <f t="shared" si="190"/>
        <v>0</v>
      </c>
      <c r="Z550" s="79" t="str">
        <f t="shared" si="191"/>
        <v>－</v>
      </c>
      <c r="AA550" s="79">
        <f t="shared" si="192"/>
        <v>0</v>
      </c>
    </row>
    <row r="551" spans="2:27" ht="15" customHeight="1" x14ac:dyDescent="0.15">
      <c r="B551" s="34" t="s">
        <v>87</v>
      </c>
      <c r="C551" s="21"/>
      <c r="D551" s="21"/>
      <c r="E551" s="21"/>
      <c r="L551" s="11">
        <v>0</v>
      </c>
      <c r="M551" s="11">
        <v>0</v>
      </c>
      <c r="N551" s="11">
        <v>0</v>
      </c>
      <c r="O551" s="99">
        <v>0</v>
      </c>
      <c r="P551" s="99">
        <v>0</v>
      </c>
      <c r="Q551" s="99">
        <v>0</v>
      </c>
      <c r="R551" s="99">
        <v>0</v>
      </c>
      <c r="S551" s="68">
        <v>0</v>
      </c>
      <c r="T551" s="62">
        <f t="shared" si="188"/>
        <v>0</v>
      </c>
      <c r="U551" s="18">
        <f t="shared" si="188"/>
        <v>0</v>
      </c>
      <c r="V551" s="18">
        <f t="shared" si="188"/>
        <v>0</v>
      </c>
      <c r="W551" s="79" t="str">
        <f t="shared" si="189"/>
        <v>－</v>
      </c>
      <c r="X551" s="18">
        <f t="shared" si="190"/>
        <v>0</v>
      </c>
      <c r="Y551" s="18">
        <f t="shared" si="190"/>
        <v>0</v>
      </c>
      <c r="Z551" s="79" t="str">
        <f t="shared" si="191"/>
        <v>－</v>
      </c>
      <c r="AA551" s="79">
        <f t="shared" si="192"/>
        <v>0</v>
      </c>
    </row>
    <row r="552" spans="2:27" ht="15" customHeight="1" x14ac:dyDescent="0.15">
      <c r="B552" s="34" t="s">
        <v>88</v>
      </c>
      <c r="C552" s="21"/>
      <c r="D552" s="21"/>
      <c r="E552" s="21"/>
      <c r="L552" s="11">
        <v>4</v>
      </c>
      <c r="M552" s="11">
        <v>3</v>
      </c>
      <c r="N552" s="11">
        <v>1</v>
      </c>
      <c r="O552" s="99">
        <v>0</v>
      </c>
      <c r="P552" s="99">
        <v>2</v>
      </c>
      <c r="Q552" s="99">
        <v>0</v>
      </c>
      <c r="R552" s="99">
        <v>0</v>
      </c>
      <c r="S552" s="68">
        <v>2</v>
      </c>
      <c r="T552" s="62">
        <f t="shared" si="188"/>
        <v>50</v>
      </c>
      <c r="U552" s="18">
        <f t="shared" si="188"/>
        <v>60</v>
      </c>
      <c r="V552" s="18">
        <f t="shared" si="188"/>
        <v>33.333333333333329</v>
      </c>
      <c r="W552" s="79" t="str">
        <f t="shared" si="189"/>
        <v>－</v>
      </c>
      <c r="X552" s="18">
        <f t="shared" si="190"/>
        <v>66.666666666666657</v>
      </c>
      <c r="Y552" s="18">
        <f t="shared" si="190"/>
        <v>0</v>
      </c>
      <c r="Z552" s="79" t="str">
        <f t="shared" si="191"/>
        <v>－</v>
      </c>
      <c r="AA552" s="79">
        <f t="shared" si="192"/>
        <v>100</v>
      </c>
    </row>
    <row r="553" spans="2:27" ht="15" customHeight="1" x14ac:dyDescent="0.15">
      <c r="B553" s="34" t="s">
        <v>40</v>
      </c>
      <c r="C553" s="21"/>
      <c r="D553" s="21"/>
      <c r="E553" s="21"/>
      <c r="L553" s="11">
        <v>3</v>
      </c>
      <c r="M553" s="11">
        <v>3</v>
      </c>
      <c r="N553" s="11">
        <v>0</v>
      </c>
      <c r="O553" s="99">
        <v>0</v>
      </c>
      <c r="P553" s="99">
        <v>1</v>
      </c>
      <c r="Q553" s="99">
        <v>1</v>
      </c>
      <c r="R553" s="99">
        <v>0</v>
      </c>
      <c r="S553" s="68">
        <v>0</v>
      </c>
      <c r="T553" s="62">
        <f t="shared" si="188"/>
        <v>37.5</v>
      </c>
      <c r="U553" s="18">
        <f t="shared" si="188"/>
        <v>60</v>
      </c>
      <c r="V553" s="18">
        <f t="shared" si="188"/>
        <v>0</v>
      </c>
      <c r="W553" s="79" t="str">
        <f t="shared" si="189"/>
        <v>－</v>
      </c>
      <c r="X553" s="18">
        <f t="shared" si="190"/>
        <v>33.333333333333329</v>
      </c>
      <c r="Y553" s="18">
        <f t="shared" si="190"/>
        <v>100</v>
      </c>
      <c r="Z553" s="79" t="str">
        <f t="shared" si="191"/>
        <v>－</v>
      </c>
      <c r="AA553" s="79">
        <f t="shared" si="192"/>
        <v>0</v>
      </c>
    </row>
    <row r="554" spans="2:27" ht="15" customHeight="1" x14ac:dyDescent="0.15">
      <c r="B554" s="47" t="s">
        <v>0</v>
      </c>
      <c r="C554" s="23"/>
      <c r="D554" s="23"/>
      <c r="E554" s="23"/>
      <c r="F554" s="23"/>
      <c r="G554" s="23"/>
      <c r="H554" s="23"/>
      <c r="I554" s="23"/>
      <c r="J554" s="23"/>
      <c r="K554" s="23"/>
      <c r="L554" s="12">
        <v>0</v>
      </c>
      <c r="M554" s="12">
        <v>0</v>
      </c>
      <c r="N554" s="12">
        <v>0</v>
      </c>
      <c r="O554" s="12">
        <v>0</v>
      </c>
      <c r="P554" s="12">
        <v>0</v>
      </c>
      <c r="Q554" s="12">
        <v>0</v>
      </c>
      <c r="R554" s="12">
        <v>0</v>
      </c>
      <c r="S554" s="69">
        <v>0</v>
      </c>
      <c r="T554" s="63">
        <f t="shared" si="188"/>
        <v>0</v>
      </c>
      <c r="U554" s="19">
        <f t="shared" si="188"/>
        <v>0</v>
      </c>
      <c r="V554" s="19">
        <f t="shared" si="188"/>
        <v>0</v>
      </c>
      <c r="W554" s="80" t="str">
        <f t="shared" si="189"/>
        <v>－</v>
      </c>
      <c r="X554" s="19">
        <f t="shared" si="190"/>
        <v>0</v>
      </c>
      <c r="Y554" s="19">
        <f t="shared" si="190"/>
        <v>0</v>
      </c>
      <c r="Z554" s="80" t="str">
        <f t="shared" si="191"/>
        <v>－</v>
      </c>
      <c r="AA554" s="80">
        <f t="shared" si="192"/>
        <v>0</v>
      </c>
    </row>
    <row r="555" spans="2:27" ht="15" customHeight="1" x14ac:dyDescent="0.15">
      <c r="B555" s="48" t="s">
        <v>1</v>
      </c>
      <c r="C555" s="25"/>
      <c r="D555" s="25"/>
      <c r="E555" s="25"/>
      <c r="F555" s="25"/>
      <c r="G555" s="25"/>
      <c r="H555" s="25"/>
      <c r="I555" s="25"/>
      <c r="J555" s="25"/>
      <c r="K555" s="26"/>
      <c r="L555" s="13">
        <f>SUM(L549:L554)</f>
        <v>10</v>
      </c>
      <c r="M555" s="13">
        <f>SUM(M549:M554)</f>
        <v>7</v>
      </c>
      <c r="N555" s="13">
        <f>SUM(N549:N554)</f>
        <v>3</v>
      </c>
      <c r="O555" s="101">
        <f t="shared" ref="O555:S555" si="193">SUM(O549:O554)</f>
        <v>0</v>
      </c>
      <c r="P555" s="101">
        <f t="shared" si="193"/>
        <v>3</v>
      </c>
      <c r="Q555" s="101">
        <f t="shared" si="193"/>
        <v>1</v>
      </c>
      <c r="R555" s="101">
        <f t="shared" si="193"/>
        <v>0</v>
      </c>
      <c r="S555" s="70">
        <f t="shared" si="193"/>
        <v>2</v>
      </c>
      <c r="T555" s="64" t="str">
        <f>IF(SUM(T549:T554)&gt;=100,"－",SUM(T549:T554))</f>
        <v>－</v>
      </c>
      <c r="U555" s="20" t="str">
        <f t="shared" ref="U555" si="194">IF(SUM(U549:U554)&gt;=100,"－",SUM(U549:U554))</f>
        <v>－</v>
      </c>
      <c r="V555" s="20" t="str">
        <f t="shared" ref="V555:AA555" si="195">IF(SUM(V549:V554)&gt;=100,"－",SUM(V549:V554))</f>
        <v>－</v>
      </c>
      <c r="W555" s="20" t="s">
        <v>146</v>
      </c>
      <c r="X555" s="20" t="str">
        <f t="shared" ref="X555" si="196">IF(SUM(X549:X554)&gt;=100,"－",SUM(X549:X554))</f>
        <v>－</v>
      </c>
      <c r="Y555" s="20" t="str">
        <f t="shared" si="195"/>
        <v>－</v>
      </c>
      <c r="Z555" s="20" t="s">
        <v>146</v>
      </c>
      <c r="AA555" s="20" t="str">
        <f t="shared" si="195"/>
        <v>－</v>
      </c>
    </row>
    <row r="556" spans="2:27" ht="15" customHeight="1" x14ac:dyDescent="0.15">
      <c r="B556" s="49"/>
      <c r="N556" s="15"/>
      <c r="O556" s="15"/>
      <c r="P556" s="15"/>
      <c r="Q556" s="15"/>
      <c r="R556" s="15"/>
    </row>
  </sheetData>
  <mergeCells count="44">
    <mergeCell ref="L439:S439"/>
    <mergeCell ref="T439:AB439"/>
    <mergeCell ref="L440:O440"/>
    <mergeCell ref="P440:S440"/>
    <mergeCell ref="U440:X440"/>
    <mergeCell ref="Y440:AB440"/>
    <mergeCell ref="U217:X217"/>
    <mergeCell ref="Y217:AB217"/>
    <mergeCell ref="B225:K225"/>
    <mergeCell ref="B226:K226"/>
    <mergeCell ref="B227:K227"/>
    <mergeCell ref="L196:S196"/>
    <mergeCell ref="T196:AB196"/>
    <mergeCell ref="L197:O197"/>
    <mergeCell ref="P197:S197"/>
    <mergeCell ref="U197:X197"/>
    <mergeCell ref="Y197:AB197"/>
    <mergeCell ref="L184:S184"/>
    <mergeCell ref="T184:AB184"/>
    <mergeCell ref="L185:O185"/>
    <mergeCell ref="P185:S185"/>
    <mergeCell ref="U185:X185"/>
    <mergeCell ref="Y185:AB185"/>
    <mergeCell ref="L97:S97"/>
    <mergeCell ref="T97:AB97"/>
    <mergeCell ref="L98:O98"/>
    <mergeCell ref="P98:S98"/>
    <mergeCell ref="U98:X98"/>
    <mergeCell ref="Y98:AB98"/>
    <mergeCell ref="L79:S79"/>
    <mergeCell ref="T79:AB79"/>
    <mergeCell ref="U80:X80"/>
    <mergeCell ref="Y80:AB80"/>
    <mergeCell ref="L80:O80"/>
    <mergeCell ref="P80:S80"/>
    <mergeCell ref="B228:K228"/>
    <mergeCell ref="B229:K229"/>
    <mergeCell ref="B230:K230"/>
    <mergeCell ref="T216:AB216"/>
    <mergeCell ref="B231:K231"/>
    <mergeCell ref="B232:K232"/>
    <mergeCell ref="B447:K447"/>
    <mergeCell ref="B448:K448"/>
    <mergeCell ref="B449:K449"/>
  </mergeCells>
  <phoneticPr fontId="1"/>
  <pageMargins left="0.39370078740157483" right="0.39370078740157483" top="0.6692913385826772" bottom="0.39370078740157483" header="0.23622047244094491" footer="0.31496062992125984"/>
  <pageSetup paperSize="9" scale="70" orientation="landscape" r:id="rId1"/>
  <headerFooter alignWithMargins="0">
    <oddHeader>&amp;C「無料低額宿泊所のサテライト型住居の運営状況等に関する調査研究」アンケート調査－単純集計</oddHeader>
  </headerFooter>
  <rowBreaks count="11" manualBreakCount="11">
    <brk id="52" max="27" man="1"/>
    <brk id="94" max="27" man="1"/>
    <brk id="139" max="27" man="1"/>
    <brk id="182" max="27" man="1"/>
    <brk id="233" max="27" man="1"/>
    <brk id="272" max="27" man="1"/>
    <brk id="324" max="16383" man="1"/>
    <brk id="371" max="27" man="1"/>
    <brk id="424" max="27" man="1"/>
    <brk id="467" max="27" man="1"/>
    <brk id="519" max="2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単純集計</vt:lpstr>
      <vt:lpstr>単純集計!Print_Area</vt:lpstr>
    </vt:vector>
  </TitlesOfParts>
  <Company>YOKOHAMA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PC3</dc:creator>
  <cp:lastModifiedBy>PwC</cp:lastModifiedBy>
  <cp:lastPrinted>2022-11-25T04:52:40Z</cp:lastPrinted>
  <dcterms:created xsi:type="dcterms:W3CDTF">2004-09-03T05:42:09Z</dcterms:created>
  <dcterms:modified xsi:type="dcterms:W3CDTF">2023-03-30T04:08:28Z</dcterms:modified>
</cp:coreProperties>
</file>