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共有ドライブ\JP Well-Being\R3年度(2021-2022)\02.R3 Job\MHLW_老人保健健康増進等事業\21-1-59 高齢者向け住まいにおける運営形態の多様化に関する実態調査研究\30_ENQ\07_集計結果\"/>
    </mc:Choice>
  </mc:AlternateContent>
  <xr:revisionPtr revIDLastSave="0" documentId="8_{F3AE0C8F-548D-444F-82BD-6C0C4DDF8E96}" xr6:coauthVersionLast="46" xr6:coauthVersionMax="46" xr10:uidLastSave="{00000000-0000-0000-0000-000000000000}"/>
  <bookViews>
    <workbookView xWindow="-108" yWindow="-108" windowWidth="23256" windowHeight="12576" tabRatio="510" xr2:uid="{00000000-000D-0000-FFFF-FFFF00000000}"/>
  </bookViews>
  <sheets>
    <sheet name="回収状況" sheetId="1" r:id="rId1"/>
    <sheet name="問1～4" sheetId="26" r:id="rId2"/>
    <sheet name="問5～6" sheetId="34" r:id="rId3"/>
    <sheet name="問7～9(3)" sheetId="41" r:id="rId4"/>
    <sheet name="問9(4)" sheetId="33" r:id="rId5"/>
    <sheet name="問10～12" sheetId="7" r:id="rId6"/>
    <sheet name="問13～15" sheetId="42" r:id="rId7"/>
    <sheet name="問16" sheetId="38" r:id="rId8"/>
    <sheet name="問17～22" sheetId="44" r:id="rId9"/>
    <sheet name="マッチング集計" sheetId="45" r:id="rId10"/>
  </sheets>
  <definedNames>
    <definedName name="_xlnm._FilterDatabase" localSheetId="0" hidden="1">回収状況!#REF!</definedName>
    <definedName name="_xlnm._FilterDatabase" localSheetId="1" hidden="1">'問1～4'!#REF!</definedName>
    <definedName name="_xlnm._FilterDatabase" localSheetId="5" hidden="1">'問10～12'!#REF!</definedName>
    <definedName name="_xlnm._FilterDatabase" localSheetId="6" hidden="1">'問13～15'!#REF!</definedName>
    <definedName name="_xlnm._FilterDatabase" localSheetId="7" hidden="1">問16!#REF!</definedName>
    <definedName name="_xlnm._FilterDatabase" localSheetId="8" hidden="1">'問17～22'!#REF!</definedName>
    <definedName name="_xlnm._FilterDatabase" localSheetId="2" hidden="1">'問5～6'!#REF!</definedName>
    <definedName name="_xlnm._FilterDatabase" localSheetId="3" hidden="1">'問7～9(3)'!#REF!</definedName>
    <definedName name="_xlnm._FilterDatabase" localSheetId="4" hidden="1">'問9(4)'!#REF!</definedName>
    <definedName name="_xlnm.Print_Area" localSheetId="0">回収状況!$A$1:$AM$101</definedName>
    <definedName name="_xlnm.Print_Area" localSheetId="1">'問1～4'!$A$1:$Q$918</definedName>
    <definedName name="_xlnm.Print_Area" localSheetId="5">'問10～12'!$A$1:$V$615</definedName>
    <definedName name="_xlnm.Print_Area" localSheetId="6">'問13～15'!$A$1:$T$181</definedName>
    <definedName name="_xlnm.Print_Area" localSheetId="7">問16!$A$1:$S$154</definedName>
    <definedName name="_xlnm.Print_Area" localSheetId="8">'問17～22'!$A$1:$T$540</definedName>
    <definedName name="_xlnm.Print_Area" localSheetId="2">'問5～6'!$A$1:$T$744</definedName>
    <definedName name="_xlnm.Print_Area" localSheetId="3">'問7～9(3)'!$A$1:$V$945</definedName>
    <definedName name="_xlnm.Print_Area" localSheetId="4">'問9(4)'!$A$1:$S$152</definedName>
  </definedNames>
  <calcPr calcId="145621"/>
</workbook>
</file>

<file path=xl/calcChain.xml><?xml version="1.0" encoding="utf-8"?>
<calcChain xmlns="http://schemas.openxmlformats.org/spreadsheetml/2006/main">
  <c r="K61" i="45" l="1"/>
  <c r="J61" i="45"/>
  <c r="I61" i="45"/>
  <c r="H61" i="45"/>
  <c r="G61" i="45"/>
  <c r="F61" i="45"/>
  <c r="E61" i="45"/>
  <c r="D61" i="45"/>
  <c r="C61" i="45"/>
  <c r="K60" i="45"/>
  <c r="J60" i="45"/>
  <c r="I60" i="45"/>
  <c r="H60" i="45"/>
  <c r="G60" i="45"/>
  <c r="F60" i="45"/>
  <c r="E60" i="45"/>
  <c r="D60" i="45"/>
  <c r="D62" i="45" s="1"/>
  <c r="C60" i="45"/>
  <c r="K59" i="45"/>
  <c r="J59" i="45"/>
  <c r="I59" i="45"/>
  <c r="H59" i="45"/>
  <c r="G59" i="45"/>
  <c r="F59" i="45"/>
  <c r="E59" i="45"/>
  <c r="D59" i="45"/>
  <c r="C59" i="45"/>
  <c r="K58" i="45"/>
  <c r="J58" i="45"/>
  <c r="I58" i="45"/>
  <c r="H58" i="45"/>
  <c r="G58" i="45"/>
  <c r="F58" i="45"/>
  <c r="F62" i="45" s="1"/>
  <c r="E58" i="45"/>
  <c r="D58" i="45"/>
  <c r="C58" i="45"/>
  <c r="K57" i="45"/>
  <c r="J57" i="45"/>
  <c r="I57" i="45"/>
  <c r="H57" i="45"/>
  <c r="G57" i="45"/>
  <c r="G62" i="45" s="1"/>
  <c r="F57" i="45"/>
  <c r="E57" i="45"/>
  <c r="D57" i="45"/>
  <c r="C57" i="45"/>
  <c r="K56" i="45"/>
  <c r="J56" i="45"/>
  <c r="I56" i="45"/>
  <c r="H56" i="45"/>
  <c r="H62" i="45" s="1"/>
  <c r="G56" i="45"/>
  <c r="F56" i="45"/>
  <c r="E56" i="45"/>
  <c r="D56" i="45"/>
  <c r="C56" i="45"/>
  <c r="K55" i="45"/>
  <c r="K62" i="45" s="1"/>
  <c r="J55" i="45"/>
  <c r="J62" i="45" s="1"/>
  <c r="I55" i="45"/>
  <c r="I62" i="45" s="1"/>
  <c r="H55" i="45"/>
  <c r="G55" i="45"/>
  <c r="F55" i="45"/>
  <c r="E55" i="45"/>
  <c r="D55" i="45"/>
  <c r="C55" i="45"/>
  <c r="E62" i="45"/>
  <c r="K54" i="45"/>
  <c r="K46" i="45" s="1"/>
  <c r="J54" i="45"/>
  <c r="I54" i="45"/>
  <c r="H54" i="45"/>
  <c r="H46" i="45" s="1"/>
  <c r="G54" i="45"/>
  <c r="G46" i="45" s="1"/>
  <c r="F54" i="45"/>
  <c r="E54" i="45"/>
  <c r="D54" i="45"/>
  <c r="C54" i="45"/>
  <c r="C46" i="45" s="1"/>
  <c r="J46" i="45"/>
  <c r="I46" i="45"/>
  <c r="F46" i="45"/>
  <c r="E46" i="45"/>
  <c r="D46" i="45"/>
  <c r="E156" i="45"/>
  <c r="G155" i="45"/>
  <c r="E155" i="45"/>
  <c r="H154" i="45"/>
  <c r="G154" i="45"/>
  <c r="H153" i="45"/>
  <c r="G153" i="45"/>
  <c r="H152" i="45"/>
  <c r="E152" i="45"/>
  <c r="K150" i="45"/>
  <c r="J150" i="45"/>
  <c r="I150" i="45"/>
  <c r="H150" i="45"/>
  <c r="G150" i="45"/>
  <c r="F150" i="45"/>
  <c r="E150" i="45"/>
  <c r="D150" i="45"/>
  <c r="C150" i="45"/>
  <c r="H143" i="45"/>
  <c r="E143" i="45"/>
  <c r="D143" i="45"/>
  <c r="H136" i="45"/>
  <c r="G136" i="45"/>
  <c r="H135" i="45"/>
  <c r="J134" i="45"/>
  <c r="H134" i="45"/>
  <c r="J133" i="45"/>
  <c r="K132" i="45"/>
  <c r="H131" i="45"/>
  <c r="K130" i="45"/>
  <c r="K122" i="45" s="1"/>
  <c r="J130" i="45"/>
  <c r="I130" i="45"/>
  <c r="I122" i="45" s="1"/>
  <c r="I134" i="45" s="1"/>
  <c r="H130" i="45"/>
  <c r="G130" i="45"/>
  <c r="F130" i="45"/>
  <c r="E130" i="45"/>
  <c r="E122" i="45" s="1"/>
  <c r="D130" i="45"/>
  <c r="D122" i="45" s="1"/>
  <c r="C130" i="45"/>
  <c r="C122" i="45" s="1"/>
  <c r="J122" i="45"/>
  <c r="J132" i="45" s="1"/>
  <c r="H122" i="45"/>
  <c r="H133" i="45" s="1"/>
  <c r="G122" i="45"/>
  <c r="G135" i="45" s="1"/>
  <c r="F122" i="45"/>
  <c r="H115" i="45"/>
  <c r="G115" i="45"/>
  <c r="D115" i="45"/>
  <c r="H114" i="45"/>
  <c r="E114" i="45"/>
  <c r="J113" i="45"/>
  <c r="G112" i="45"/>
  <c r="D112" i="45"/>
  <c r="H111" i="45"/>
  <c r="E111" i="45"/>
  <c r="D111" i="45"/>
  <c r="E110" i="45"/>
  <c r="D110" i="45"/>
  <c r="G109" i="45"/>
  <c r="E109" i="45"/>
  <c r="H108" i="45"/>
  <c r="G108" i="45"/>
  <c r="H107" i="45"/>
  <c r="G107" i="45"/>
  <c r="D107" i="45"/>
  <c r="H106" i="45"/>
  <c r="E106" i="45"/>
  <c r="C105" i="45"/>
  <c r="K104" i="45"/>
  <c r="J104" i="45"/>
  <c r="I104" i="45"/>
  <c r="H104" i="45"/>
  <c r="G104" i="45"/>
  <c r="F104" i="45"/>
  <c r="E104" i="45"/>
  <c r="D104" i="45"/>
  <c r="C104" i="45"/>
  <c r="H92" i="45"/>
  <c r="E92" i="45"/>
  <c r="D92" i="45"/>
  <c r="J86" i="45"/>
  <c r="G86" i="45"/>
  <c r="F86" i="45"/>
  <c r="G85" i="45"/>
  <c r="J83" i="45"/>
  <c r="K82" i="45"/>
  <c r="J82" i="45"/>
  <c r="J81" i="45"/>
  <c r="D81" i="45"/>
  <c r="E80" i="45"/>
  <c r="D80" i="45"/>
  <c r="F79" i="45"/>
  <c r="J78" i="45"/>
  <c r="G78" i="45"/>
  <c r="K77" i="45"/>
  <c r="K67" i="45" s="1"/>
  <c r="J77" i="45"/>
  <c r="I77" i="45"/>
  <c r="H77" i="45"/>
  <c r="H67" i="45" s="1"/>
  <c r="G77" i="45"/>
  <c r="G67" i="45" s="1"/>
  <c r="F77" i="45"/>
  <c r="F67" i="45" s="1"/>
  <c r="F78" i="45" s="1"/>
  <c r="E77" i="45"/>
  <c r="E67" i="45" s="1"/>
  <c r="D77" i="45"/>
  <c r="C77" i="45"/>
  <c r="C67" i="45" s="1"/>
  <c r="J67" i="45"/>
  <c r="J80" i="45" s="1"/>
  <c r="I67" i="45"/>
  <c r="I83" i="45" s="1"/>
  <c r="D67" i="45"/>
  <c r="D79" i="45" s="1"/>
  <c r="K38" i="45"/>
  <c r="G38" i="45"/>
  <c r="E38" i="45"/>
  <c r="D38" i="45"/>
  <c r="H37" i="45"/>
  <c r="E37" i="45"/>
  <c r="D37" i="45"/>
  <c r="G36" i="45"/>
  <c r="F36" i="45"/>
  <c r="E36" i="45"/>
  <c r="D36" i="45"/>
  <c r="H35" i="45"/>
  <c r="G35" i="45"/>
  <c r="E35" i="45"/>
  <c r="H34" i="45"/>
  <c r="G34" i="45"/>
  <c r="H33" i="45"/>
  <c r="G33" i="45"/>
  <c r="D33" i="45"/>
  <c r="K32" i="45"/>
  <c r="J32" i="45"/>
  <c r="I32" i="45"/>
  <c r="H32" i="45"/>
  <c r="G32" i="45"/>
  <c r="F32" i="45"/>
  <c r="E32" i="45"/>
  <c r="D32" i="45"/>
  <c r="C32" i="45"/>
  <c r="K24" i="45"/>
  <c r="J24" i="45"/>
  <c r="H17" i="45"/>
  <c r="E17" i="45"/>
  <c r="D17" i="45"/>
  <c r="G16" i="45"/>
  <c r="F16" i="45"/>
  <c r="E16" i="45"/>
  <c r="D16" i="45"/>
  <c r="H15" i="45"/>
  <c r="G15" i="45"/>
  <c r="F15" i="45"/>
  <c r="E15" i="45"/>
  <c r="K14" i="45"/>
  <c r="H14" i="45"/>
  <c r="G14" i="45"/>
  <c r="H13" i="45"/>
  <c r="G13" i="45"/>
  <c r="D13" i="45"/>
  <c r="H12" i="45"/>
  <c r="G12" i="45"/>
  <c r="E12" i="45"/>
  <c r="K11" i="45"/>
  <c r="J11" i="45"/>
  <c r="J151" i="45" s="1"/>
  <c r="I11" i="45"/>
  <c r="H11" i="45"/>
  <c r="H151" i="45" s="1"/>
  <c r="G11" i="45"/>
  <c r="G152" i="45" s="1"/>
  <c r="F11" i="45"/>
  <c r="F24" i="45" s="1"/>
  <c r="E11" i="45"/>
  <c r="E154" i="45" s="1"/>
  <c r="D11" i="45"/>
  <c r="D156" i="45" s="1"/>
  <c r="C11" i="45"/>
  <c r="C38" i="45" s="1"/>
  <c r="K4" i="45"/>
  <c r="J4" i="45"/>
  <c r="G4" i="45"/>
  <c r="E4" i="45"/>
  <c r="D4" i="45"/>
  <c r="C62" i="45" l="1"/>
  <c r="H83" i="45"/>
  <c r="H82" i="45"/>
  <c r="H80" i="45"/>
  <c r="H81" i="45"/>
  <c r="H79" i="45"/>
  <c r="H86" i="45"/>
  <c r="H78" i="45"/>
  <c r="H85" i="45"/>
  <c r="H84" i="45"/>
  <c r="I151" i="45"/>
  <c r="I113" i="45"/>
  <c r="I105" i="45"/>
  <c r="I39" i="45"/>
  <c r="I112" i="45"/>
  <c r="I38" i="45"/>
  <c r="I4" i="45"/>
  <c r="I110" i="45"/>
  <c r="I36" i="45"/>
  <c r="I143" i="45"/>
  <c r="I111" i="45"/>
  <c r="I92" i="45"/>
  <c r="I37" i="45"/>
  <c r="I17" i="45"/>
  <c r="I156" i="45"/>
  <c r="I155" i="45"/>
  <c r="I109" i="45"/>
  <c r="I35" i="45"/>
  <c r="I15" i="45"/>
  <c r="I14" i="45"/>
  <c r="I153" i="45"/>
  <c r="I115" i="45"/>
  <c r="I154" i="45"/>
  <c r="I108" i="45"/>
  <c r="I34" i="45"/>
  <c r="F136" i="45"/>
  <c r="F135" i="45"/>
  <c r="F134" i="45"/>
  <c r="F133" i="45"/>
  <c r="F132" i="45"/>
  <c r="F131" i="45"/>
  <c r="F137" i="45"/>
  <c r="I152" i="45"/>
  <c r="K143" i="45"/>
  <c r="K111" i="45"/>
  <c r="K92" i="45"/>
  <c r="K37" i="45"/>
  <c r="K156" i="45"/>
  <c r="K110" i="45"/>
  <c r="K36" i="45"/>
  <c r="K16" i="45"/>
  <c r="K154" i="45"/>
  <c r="K108" i="45"/>
  <c r="K34" i="45"/>
  <c r="K155" i="45"/>
  <c r="K109" i="45"/>
  <c r="K35" i="45"/>
  <c r="K15" i="45"/>
  <c r="K153" i="45"/>
  <c r="K115" i="45"/>
  <c r="K107" i="45"/>
  <c r="K33" i="45"/>
  <c r="K13" i="45"/>
  <c r="K12" i="45"/>
  <c r="K151" i="45"/>
  <c r="K105" i="45"/>
  <c r="K152" i="45"/>
  <c r="K114" i="45"/>
  <c r="K106" i="45"/>
  <c r="K113" i="45"/>
  <c r="J105" i="45"/>
  <c r="I13" i="45"/>
  <c r="C17" i="45"/>
  <c r="F35" i="45"/>
  <c r="J39" i="45"/>
  <c r="C80" i="45"/>
  <c r="C79" i="45"/>
  <c r="C85" i="45"/>
  <c r="C86" i="45"/>
  <c r="C78" i="45"/>
  <c r="C84" i="45"/>
  <c r="C83" i="45"/>
  <c r="K80" i="45"/>
  <c r="K79" i="45"/>
  <c r="K86" i="45"/>
  <c r="K78" i="45"/>
  <c r="K85" i="45"/>
  <c r="K84" i="45"/>
  <c r="K83" i="45"/>
  <c r="C81" i="45"/>
  <c r="I114" i="45"/>
  <c r="C4" i="45"/>
  <c r="C14" i="45"/>
  <c r="K39" i="45"/>
  <c r="C112" i="45"/>
  <c r="C131" i="45"/>
  <c r="C137" i="45"/>
  <c r="C136" i="45"/>
  <c r="C135" i="45"/>
  <c r="C133" i="45"/>
  <c r="C134" i="45"/>
  <c r="K131" i="45"/>
  <c r="K136" i="45"/>
  <c r="K137" i="45"/>
  <c r="K135" i="45"/>
  <c r="K134" i="45"/>
  <c r="K133" i="45"/>
  <c r="I82" i="45"/>
  <c r="I81" i="45"/>
  <c r="I80" i="45"/>
  <c r="I79" i="45"/>
  <c r="I86" i="45"/>
  <c r="I78" i="45"/>
  <c r="I85" i="45"/>
  <c r="I133" i="45"/>
  <c r="I132" i="45"/>
  <c r="I131" i="45"/>
  <c r="I137" i="45"/>
  <c r="I136" i="45"/>
  <c r="I135" i="45"/>
  <c r="E86" i="45"/>
  <c r="E78" i="45"/>
  <c r="E87" i="45" s="1"/>
  <c r="E85" i="45"/>
  <c r="E84" i="45"/>
  <c r="E83" i="45"/>
  <c r="E82" i="45"/>
  <c r="E81" i="45"/>
  <c r="I84" i="45"/>
  <c r="I106" i="45"/>
  <c r="F109" i="45"/>
  <c r="D137" i="45"/>
  <c r="D135" i="45"/>
  <c r="D136" i="45"/>
  <c r="D134" i="45"/>
  <c r="D133" i="45"/>
  <c r="D132" i="45"/>
  <c r="D131" i="45"/>
  <c r="D138" i="45" s="1"/>
  <c r="I12" i="45"/>
  <c r="I33" i="45"/>
  <c r="F85" i="45"/>
  <c r="F84" i="45"/>
  <c r="F82" i="45"/>
  <c r="F83" i="45"/>
  <c r="F81" i="45"/>
  <c r="F80" i="45"/>
  <c r="F87" i="45" s="1"/>
  <c r="J87" i="45"/>
  <c r="K81" i="45"/>
  <c r="E137" i="45"/>
  <c r="E136" i="45"/>
  <c r="E134" i="45"/>
  <c r="E135" i="45"/>
  <c r="E133" i="45"/>
  <c r="E132" i="45"/>
  <c r="E131" i="45"/>
  <c r="E138" i="45" s="1"/>
  <c r="J112" i="45"/>
  <c r="J38" i="45"/>
  <c r="J143" i="45"/>
  <c r="J111" i="45"/>
  <c r="J92" i="45"/>
  <c r="J37" i="45"/>
  <c r="J17" i="45"/>
  <c r="J155" i="45"/>
  <c r="J35" i="45"/>
  <c r="J156" i="45"/>
  <c r="J110" i="45"/>
  <c r="J36" i="45"/>
  <c r="J16" i="45"/>
  <c r="J109" i="45"/>
  <c r="J154" i="45"/>
  <c r="J108" i="45"/>
  <c r="J34" i="45"/>
  <c r="J14" i="45"/>
  <c r="J152" i="45"/>
  <c r="J153" i="45"/>
  <c r="J115" i="45"/>
  <c r="J107" i="45"/>
  <c r="J33" i="45"/>
  <c r="J40" i="45" s="1"/>
  <c r="J13" i="45"/>
  <c r="J114" i="45"/>
  <c r="J106" i="45"/>
  <c r="I107" i="45"/>
  <c r="C143" i="45"/>
  <c r="C111" i="45"/>
  <c r="C92" i="45"/>
  <c r="C37" i="45"/>
  <c r="C156" i="45"/>
  <c r="C110" i="45"/>
  <c r="C36" i="45"/>
  <c r="C16" i="45"/>
  <c r="C155" i="45"/>
  <c r="C109" i="45"/>
  <c r="C35" i="45"/>
  <c r="C15" i="45"/>
  <c r="C154" i="45"/>
  <c r="C108" i="45"/>
  <c r="C153" i="45"/>
  <c r="C115" i="45"/>
  <c r="C107" i="45"/>
  <c r="C33" i="45"/>
  <c r="C13" i="45"/>
  <c r="C12" i="45"/>
  <c r="C18" i="45" s="1"/>
  <c r="C151" i="45"/>
  <c r="C113" i="45"/>
  <c r="C152" i="45"/>
  <c r="C114" i="45"/>
  <c r="C106" i="45"/>
  <c r="I16" i="45"/>
  <c r="C39" i="45"/>
  <c r="E18" i="45"/>
  <c r="F154" i="45"/>
  <c r="F108" i="45"/>
  <c r="F34" i="45"/>
  <c r="F153" i="45"/>
  <c r="F115" i="45"/>
  <c r="F107" i="45"/>
  <c r="F33" i="45"/>
  <c r="F40" i="45" s="1"/>
  <c r="F13" i="45"/>
  <c r="F151" i="45"/>
  <c r="F113" i="45"/>
  <c r="F105" i="45"/>
  <c r="F39" i="45"/>
  <c r="F152" i="45"/>
  <c r="F114" i="45"/>
  <c r="F106" i="45"/>
  <c r="F12" i="45"/>
  <c r="F112" i="45"/>
  <c r="F38" i="45"/>
  <c r="F4" i="45"/>
  <c r="F17" i="45"/>
  <c r="F156" i="45"/>
  <c r="F110" i="45"/>
  <c r="F143" i="45"/>
  <c r="F111" i="45"/>
  <c r="F92" i="45"/>
  <c r="F37" i="45"/>
  <c r="F14" i="45"/>
  <c r="J15" i="45"/>
  <c r="C24" i="45"/>
  <c r="H157" i="45"/>
  <c r="J12" i="45"/>
  <c r="K17" i="45"/>
  <c r="I24" i="45"/>
  <c r="C34" i="45"/>
  <c r="G84" i="45"/>
  <c r="G83" i="45"/>
  <c r="G82" i="45"/>
  <c r="G81" i="45"/>
  <c r="G80" i="45"/>
  <c r="G87" i="45" s="1"/>
  <c r="G79" i="45"/>
  <c r="E79" i="45"/>
  <c r="C82" i="45"/>
  <c r="K112" i="45"/>
  <c r="C132" i="45"/>
  <c r="F155" i="45"/>
  <c r="G137" i="45"/>
  <c r="D39" i="45"/>
  <c r="D82" i="45"/>
  <c r="J84" i="45"/>
  <c r="D105" i="45"/>
  <c r="H109" i="45"/>
  <c r="G110" i="45"/>
  <c r="E112" i="45"/>
  <c r="D113" i="45"/>
  <c r="J135" i="45"/>
  <c r="H137" i="45"/>
  <c r="D151" i="45"/>
  <c r="H155" i="45"/>
  <c r="G156" i="45"/>
  <c r="D24" i="45"/>
  <c r="D12" i="45"/>
  <c r="H16" i="45"/>
  <c r="H18" i="45" s="1"/>
  <c r="G17" i="45"/>
  <c r="G18" i="45" s="1"/>
  <c r="E24" i="45"/>
  <c r="H36" i="45"/>
  <c r="G37" i="45"/>
  <c r="E39" i="45"/>
  <c r="D83" i="45"/>
  <c r="J85" i="45"/>
  <c r="G92" i="45"/>
  <c r="E105" i="45"/>
  <c r="D106" i="45"/>
  <c r="H110" i="45"/>
  <c r="G111" i="45"/>
  <c r="E113" i="45"/>
  <c r="D114" i="45"/>
  <c r="G131" i="45"/>
  <c r="J136" i="45"/>
  <c r="G143" i="45"/>
  <c r="E151" i="45"/>
  <c r="D152" i="45"/>
  <c r="H156" i="45"/>
  <c r="D84" i="45"/>
  <c r="H4" i="45"/>
  <c r="E13" i="45"/>
  <c r="D14" i="45"/>
  <c r="G24" i="45"/>
  <c r="E33" i="45"/>
  <c r="D34" i="45"/>
  <c r="H38" i="45"/>
  <c r="G39" i="45"/>
  <c r="J79" i="45"/>
  <c r="D85" i="45"/>
  <c r="G105" i="45"/>
  <c r="G116" i="45" s="1"/>
  <c r="E107" i="45"/>
  <c r="D108" i="45"/>
  <c r="H112" i="45"/>
  <c r="G113" i="45"/>
  <c r="E115" i="45"/>
  <c r="H132" i="45"/>
  <c r="H138" i="45" s="1"/>
  <c r="G133" i="45"/>
  <c r="G151" i="45"/>
  <c r="G157" i="45" s="1"/>
  <c r="E153" i="45"/>
  <c r="D154" i="45"/>
  <c r="G132" i="45"/>
  <c r="J137" i="45"/>
  <c r="D153" i="45"/>
  <c r="E14" i="45"/>
  <c r="D15" i="45"/>
  <c r="H24" i="45"/>
  <c r="E34" i="45"/>
  <c r="D35" i="45"/>
  <c r="H39" i="45"/>
  <c r="D78" i="45"/>
  <c r="D86" i="45"/>
  <c r="H105" i="45"/>
  <c r="G106" i="45"/>
  <c r="E108" i="45"/>
  <c r="D109" i="45"/>
  <c r="H113" i="45"/>
  <c r="G114" i="45"/>
  <c r="J131" i="45"/>
  <c r="G134" i="45"/>
  <c r="D155" i="45"/>
  <c r="J18" i="45" l="1"/>
  <c r="K40" i="45"/>
  <c r="C116" i="45"/>
  <c r="J157" i="45"/>
  <c r="H40" i="45"/>
  <c r="G40" i="45"/>
  <c r="F18" i="45"/>
  <c r="D40" i="45"/>
  <c r="I18" i="45"/>
  <c r="G138" i="45"/>
  <c r="D18" i="45"/>
  <c r="C40" i="45"/>
  <c r="I116" i="45"/>
  <c r="H87" i="45"/>
  <c r="H116" i="45"/>
  <c r="I87" i="45"/>
  <c r="I157" i="45"/>
  <c r="J138" i="45"/>
  <c r="D116" i="45"/>
  <c r="K157" i="45"/>
  <c r="D157" i="45"/>
  <c r="K138" i="45"/>
  <c r="K18" i="45"/>
  <c r="F138" i="45"/>
  <c r="E116" i="45"/>
  <c r="C138" i="45"/>
  <c r="K116" i="45"/>
  <c r="D87" i="45"/>
  <c r="F116" i="45"/>
  <c r="C87" i="45"/>
  <c r="E40" i="45"/>
  <c r="E157" i="45"/>
  <c r="F157" i="45"/>
  <c r="C157" i="45"/>
  <c r="I40" i="45"/>
  <c r="I138" i="45"/>
  <c r="K87" i="45"/>
  <c r="J116" i="45"/>
  <c r="M588" i="7" l="1"/>
  <c r="N587" i="7"/>
  <c r="M586" i="7"/>
  <c r="AB588" i="7"/>
  <c r="AB587" i="7"/>
  <c r="AB586" i="7"/>
  <c r="AD588" i="7"/>
  <c r="AC588" i="7"/>
  <c r="AD587" i="7"/>
  <c r="AC587" i="7"/>
  <c r="F589" i="7"/>
  <c r="L585" i="7" s="1"/>
  <c r="L587" i="7" s="1"/>
  <c r="G589" i="7"/>
  <c r="H589" i="7"/>
  <c r="N585" i="7" s="1"/>
  <c r="N588" i="7" s="1"/>
  <c r="I589" i="7"/>
  <c r="O585" i="7" s="1"/>
  <c r="J589" i="7"/>
  <c r="P585" i="7" s="1"/>
  <c r="M585" i="7"/>
  <c r="M587" i="7" s="1"/>
  <c r="AD586" i="7"/>
  <c r="AC586" i="7"/>
  <c r="Q585" i="7"/>
  <c r="Q587" i="7" s="1"/>
  <c r="P587" i="7" l="1"/>
  <c r="P588" i="7"/>
  <c r="P586" i="7"/>
  <c r="O588" i="7"/>
  <c r="O586" i="7"/>
  <c r="O587" i="7"/>
  <c r="L586" i="7"/>
  <c r="L588" i="7"/>
  <c r="Q586" i="7"/>
  <c r="Q588" i="7"/>
  <c r="N586" i="7"/>
  <c r="AC589" i="7"/>
  <c r="AF585" i="7" s="1"/>
  <c r="AD589" i="7"/>
  <c r="AG585" i="7" s="1"/>
  <c r="AG586" i="7" s="1"/>
  <c r="AB589" i="7"/>
  <c r="AE585" i="7" s="1"/>
  <c r="AE588" i="7" s="1"/>
  <c r="W861" i="26"/>
  <c r="X861" i="26"/>
  <c r="W842" i="26"/>
  <c r="X842" i="26"/>
  <c r="AE587" i="7" l="1"/>
  <c r="AF588" i="7"/>
  <c r="AF587" i="7"/>
  <c r="AG588" i="7"/>
  <c r="AG587" i="7"/>
  <c r="AE586" i="7"/>
  <c r="AF586" i="7"/>
  <c r="R51" i="1"/>
  <c r="M51" i="1"/>
  <c r="AG51" i="1"/>
  <c r="AJ76" i="1"/>
  <c r="AI76" i="1"/>
  <c r="AH76" i="1"/>
  <c r="AJ75" i="1"/>
  <c r="AI75" i="1"/>
  <c r="AH75" i="1"/>
  <c r="AK75" i="1" s="1"/>
  <c r="AJ74" i="1"/>
  <c r="AI74" i="1"/>
  <c r="AH74" i="1"/>
  <c r="AJ73" i="1"/>
  <c r="AI73" i="1"/>
  <c r="AH73" i="1"/>
  <c r="AJ72" i="1"/>
  <c r="AI72" i="1"/>
  <c r="AH72" i="1"/>
  <c r="AJ71" i="1"/>
  <c r="AI71" i="1"/>
  <c r="AH71" i="1"/>
  <c r="AK71" i="1" s="1"/>
  <c r="AJ70" i="1"/>
  <c r="AI70" i="1"/>
  <c r="AH70" i="1"/>
  <c r="AJ69" i="1"/>
  <c r="AI69" i="1"/>
  <c r="AH69" i="1"/>
  <c r="AJ68" i="1"/>
  <c r="AI68" i="1"/>
  <c r="AL68" i="1" s="1"/>
  <c r="AH68" i="1"/>
  <c r="AJ67" i="1"/>
  <c r="AI67" i="1"/>
  <c r="AH67" i="1"/>
  <c r="AK67" i="1" s="1"/>
  <c r="AJ62" i="1"/>
  <c r="AI62" i="1"/>
  <c r="AH62" i="1"/>
  <c r="AJ61" i="1"/>
  <c r="AI61" i="1"/>
  <c r="AH61" i="1"/>
  <c r="AJ60" i="1"/>
  <c r="AI60" i="1"/>
  <c r="AL60" i="1" s="1"/>
  <c r="AH60" i="1"/>
  <c r="AJ59" i="1"/>
  <c r="AI59" i="1"/>
  <c r="AH59" i="1"/>
  <c r="AK59" i="1" s="1"/>
  <c r="AJ58" i="1"/>
  <c r="AK58" i="1" s="1"/>
  <c r="AI58" i="1"/>
  <c r="AH58" i="1"/>
  <c r="AJ57" i="1"/>
  <c r="AI57" i="1"/>
  <c r="AH57" i="1"/>
  <c r="AJ56" i="1"/>
  <c r="AI56" i="1"/>
  <c r="AL56" i="1" s="1"/>
  <c r="AH56" i="1"/>
  <c r="AJ50" i="1"/>
  <c r="AI50" i="1"/>
  <c r="AH50" i="1"/>
  <c r="AJ49" i="1"/>
  <c r="AI49" i="1"/>
  <c r="AH49" i="1"/>
  <c r="AJ48" i="1"/>
  <c r="AI48" i="1"/>
  <c r="AH48" i="1"/>
  <c r="AJ47" i="1"/>
  <c r="AI47" i="1"/>
  <c r="AL47" i="1" s="1"/>
  <c r="AH47" i="1"/>
  <c r="AK47" i="1" s="1"/>
  <c r="AJ46" i="1"/>
  <c r="AI46" i="1"/>
  <c r="AH46" i="1"/>
  <c r="AJ45" i="1"/>
  <c r="AI45" i="1"/>
  <c r="AH45" i="1"/>
  <c r="AL45" i="1" s="1"/>
  <c r="AJ44" i="1"/>
  <c r="AI44" i="1"/>
  <c r="AL44" i="1" s="1"/>
  <c r="AH44" i="1"/>
  <c r="AJ43" i="1"/>
  <c r="AI43" i="1"/>
  <c r="AL43" i="1" s="1"/>
  <c r="AH43" i="1"/>
  <c r="AJ42" i="1"/>
  <c r="AI42" i="1"/>
  <c r="AH42" i="1"/>
  <c r="AK42" i="1" s="1"/>
  <c r="AJ41" i="1"/>
  <c r="AI41" i="1"/>
  <c r="AH41" i="1"/>
  <c r="AL41" i="1" s="1"/>
  <c r="AJ40" i="1"/>
  <c r="AI40" i="1"/>
  <c r="AH40" i="1"/>
  <c r="AJ39" i="1"/>
  <c r="AI39" i="1"/>
  <c r="AL39" i="1" s="1"/>
  <c r="AH39" i="1"/>
  <c r="AK39" i="1" s="1"/>
  <c r="AJ38" i="1"/>
  <c r="AI38" i="1"/>
  <c r="AH38" i="1"/>
  <c r="AJ37" i="1"/>
  <c r="AI37" i="1"/>
  <c r="AH37" i="1"/>
  <c r="AL37" i="1" s="1"/>
  <c r="AJ36" i="1"/>
  <c r="AI36" i="1"/>
  <c r="AL36" i="1" s="1"/>
  <c r="AH36" i="1"/>
  <c r="AJ35" i="1"/>
  <c r="AI35" i="1"/>
  <c r="AL35" i="1" s="1"/>
  <c r="AH35" i="1"/>
  <c r="AJ34" i="1"/>
  <c r="AI34" i="1"/>
  <c r="AH34" i="1"/>
  <c r="AK34" i="1" s="1"/>
  <c r="AJ33" i="1"/>
  <c r="AI33" i="1"/>
  <c r="AH33" i="1"/>
  <c r="AL33" i="1" s="1"/>
  <c r="AJ32" i="1"/>
  <c r="AI32" i="1"/>
  <c r="AH32" i="1"/>
  <c r="AJ31" i="1"/>
  <c r="AI31" i="1"/>
  <c r="AL31" i="1" s="1"/>
  <c r="AH31" i="1"/>
  <c r="AK31" i="1" s="1"/>
  <c r="AJ30" i="1"/>
  <c r="AI30" i="1"/>
  <c r="AH30" i="1"/>
  <c r="AJ29" i="1"/>
  <c r="AI29" i="1"/>
  <c r="AH29" i="1"/>
  <c r="AL29" i="1" s="1"/>
  <c r="AJ28" i="1"/>
  <c r="AI28" i="1"/>
  <c r="AL28" i="1" s="1"/>
  <c r="AH28" i="1"/>
  <c r="AJ27" i="1"/>
  <c r="AI27" i="1"/>
  <c r="AL27" i="1" s="1"/>
  <c r="AH27" i="1"/>
  <c r="AJ26" i="1"/>
  <c r="AI26" i="1"/>
  <c r="AH26" i="1"/>
  <c r="AK26" i="1" s="1"/>
  <c r="AJ25" i="1"/>
  <c r="AI25" i="1"/>
  <c r="AH25" i="1"/>
  <c r="AL25" i="1" s="1"/>
  <c r="AJ24" i="1"/>
  <c r="AI24" i="1"/>
  <c r="AH24" i="1"/>
  <c r="AJ23" i="1"/>
  <c r="AI23" i="1"/>
  <c r="AL23" i="1" s="1"/>
  <c r="AH23" i="1"/>
  <c r="AK23" i="1" s="1"/>
  <c r="AJ22" i="1"/>
  <c r="AI22" i="1"/>
  <c r="AH22" i="1"/>
  <c r="AJ21" i="1"/>
  <c r="AI21" i="1"/>
  <c r="AH21" i="1"/>
  <c r="AL21" i="1" s="1"/>
  <c r="AJ20" i="1"/>
  <c r="AI20" i="1"/>
  <c r="AL20" i="1" s="1"/>
  <c r="AH20" i="1"/>
  <c r="AJ19" i="1"/>
  <c r="AI19" i="1"/>
  <c r="AL19" i="1" s="1"/>
  <c r="AH19" i="1"/>
  <c r="AJ18" i="1"/>
  <c r="AI18" i="1"/>
  <c r="AH18" i="1"/>
  <c r="AK18" i="1" s="1"/>
  <c r="AJ17" i="1"/>
  <c r="AI17" i="1"/>
  <c r="AH17" i="1"/>
  <c r="AL17" i="1" s="1"/>
  <c r="AJ16" i="1"/>
  <c r="AI16" i="1"/>
  <c r="AH16" i="1"/>
  <c r="AJ15" i="1"/>
  <c r="AI15" i="1"/>
  <c r="AL15" i="1" s="1"/>
  <c r="AH15" i="1"/>
  <c r="AK15" i="1" s="1"/>
  <c r="AJ14" i="1"/>
  <c r="AI14" i="1"/>
  <c r="AH14" i="1"/>
  <c r="AL14" i="1" s="1"/>
  <c r="AJ13" i="1"/>
  <c r="AI13" i="1"/>
  <c r="AH13" i="1"/>
  <c r="AL13" i="1" s="1"/>
  <c r="AJ12" i="1"/>
  <c r="AK12" i="1" s="1"/>
  <c r="AI12" i="1"/>
  <c r="AL12" i="1" s="1"/>
  <c r="AH12" i="1"/>
  <c r="AJ11" i="1"/>
  <c r="AI11" i="1"/>
  <c r="AK11" i="1" s="1"/>
  <c r="AH11" i="1"/>
  <c r="AJ10" i="1"/>
  <c r="AI10" i="1"/>
  <c r="AH10" i="1"/>
  <c r="AJ9" i="1"/>
  <c r="AI9" i="1"/>
  <c r="AH9" i="1"/>
  <c r="AL9" i="1" s="1"/>
  <c r="AJ8" i="1"/>
  <c r="AK8" i="1" s="1"/>
  <c r="AI8" i="1"/>
  <c r="AL8" i="1" s="1"/>
  <c r="AH8" i="1"/>
  <c r="AJ7" i="1"/>
  <c r="AI7" i="1"/>
  <c r="AL7" i="1" s="1"/>
  <c r="AH7" i="1"/>
  <c r="AJ6" i="1"/>
  <c r="AI6" i="1"/>
  <c r="AH6" i="1"/>
  <c r="AJ5" i="1"/>
  <c r="AI5" i="1"/>
  <c r="AH5" i="1"/>
  <c r="AL5" i="1" s="1"/>
  <c r="AJ4" i="1"/>
  <c r="AI4" i="1"/>
  <c r="AL4" i="1" s="1"/>
  <c r="AH4" i="1"/>
  <c r="AK76" i="1"/>
  <c r="AL75" i="1"/>
  <c r="AL74" i="1"/>
  <c r="AK74" i="1"/>
  <c r="AL73" i="1"/>
  <c r="AK72" i="1"/>
  <c r="AL71" i="1"/>
  <c r="AL70" i="1"/>
  <c r="AK70" i="1"/>
  <c r="AL69" i="1"/>
  <c r="AK68" i="1"/>
  <c r="AL62" i="1"/>
  <c r="AK62" i="1"/>
  <c r="AL61" i="1"/>
  <c r="AL59" i="1"/>
  <c r="AL58" i="1"/>
  <c r="AL57" i="1"/>
  <c r="AL50" i="1"/>
  <c r="AK50" i="1"/>
  <c r="AL49" i="1"/>
  <c r="AK49" i="1"/>
  <c r="AL48" i="1"/>
  <c r="AK48" i="1"/>
  <c r="AL46" i="1"/>
  <c r="AK46" i="1"/>
  <c r="AK45" i="1"/>
  <c r="AK44" i="1"/>
  <c r="AK43" i="1"/>
  <c r="AL42" i="1"/>
  <c r="AK41" i="1"/>
  <c r="AL40" i="1"/>
  <c r="AK40" i="1"/>
  <c r="AL38" i="1"/>
  <c r="AK38" i="1"/>
  <c r="AK37" i="1"/>
  <c r="AK36" i="1"/>
  <c r="AK35" i="1"/>
  <c r="AL34" i="1"/>
  <c r="AK33" i="1"/>
  <c r="AL32" i="1"/>
  <c r="AK32" i="1"/>
  <c r="AL30" i="1"/>
  <c r="AK30" i="1"/>
  <c r="AK29" i="1"/>
  <c r="AK28" i="1"/>
  <c r="AK27" i="1"/>
  <c r="AL26" i="1"/>
  <c r="AK25" i="1"/>
  <c r="AL24" i="1"/>
  <c r="AK24" i="1"/>
  <c r="AL22" i="1"/>
  <c r="AK22" i="1"/>
  <c r="AK21" i="1"/>
  <c r="AK20" i="1"/>
  <c r="AK19" i="1"/>
  <c r="AL18" i="1"/>
  <c r="AK17" i="1"/>
  <c r="AL16" i="1"/>
  <c r="AK16" i="1"/>
  <c r="AK14" i="1"/>
  <c r="AK13" i="1"/>
  <c r="AL10" i="1"/>
  <c r="AK10" i="1"/>
  <c r="AL6" i="1"/>
  <c r="AK6" i="1"/>
  <c r="AI51" i="1" l="1"/>
  <c r="AJ51" i="1"/>
  <c r="AK57" i="1"/>
  <c r="AK60" i="1"/>
  <c r="AK61" i="1"/>
  <c r="AK69" i="1"/>
  <c r="AK73" i="1"/>
  <c r="AL72" i="1"/>
  <c r="AL76" i="1"/>
  <c r="AL67" i="1"/>
  <c r="AK56" i="1"/>
  <c r="AK5" i="1"/>
  <c r="AK7" i="1"/>
  <c r="AK9" i="1"/>
  <c r="AH51" i="1"/>
  <c r="AL51" i="1" s="1"/>
  <c r="AL11" i="1"/>
  <c r="AK4" i="1"/>
  <c r="O81" i="1"/>
  <c r="O82" i="1" s="1"/>
  <c r="O89" i="1"/>
  <c r="O95" i="1"/>
  <c r="O97" i="1" s="1"/>
  <c r="T415" i="44"/>
  <c r="T417" i="44" s="1"/>
  <c r="Q301" i="44"/>
  <c r="Q286" i="44"/>
  <c r="Q271" i="44"/>
  <c r="Q255" i="44"/>
  <c r="Q240" i="44"/>
  <c r="Q248" i="44" s="1"/>
  <c r="Q224" i="44"/>
  <c r="Q209" i="44"/>
  <c r="Q194" i="44"/>
  <c r="Q202" i="44" s="1"/>
  <c r="Q179" i="44"/>
  <c r="Q185" i="44" s="1"/>
  <c r="Q171" i="44"/>
  <c r="Q163" i="44"/>
  <c r="Q167" i="44" s="1"/>
  <c r="R152" i="44"/>
  <c r="AF102" i="44"/>
  <c r="AE102" i="44"/>
  <c r="AD102" i="44"/>
  <c r="AC102" i="44"/>
  <c r="AF101" i="44"/>
  <c r="AE101" i="44"/>
  <c r="AD101" i="44"/>
  <c r="AC101" i="44"/>
  <c r="AF100" i="44"/>
  <c r="AE100" i="44"/>
  <c r="AD100" i="44"/>
  <c r="AC100" i="44"/>
  <c r="AF99" i="44"/>
  <c r="AE99" i="44"/>
  <c r="AD99" i="44"/>
  <c r="AC99" i="44"/>
  <c r="AK51" i="1" l="1"/>
  <c r="O99" i="1"/>
  <c r="O98" i="1"/>
  <c r="O96" i="1"/>
  <c r="O85" i="1"/>
  <c r="O84" i="1"/>
  <c r="O87" i="1"/>
  <c r="O83" i="1"/>
  <c r="O88" i="1"/>
  <c r="O86" i="1"/>
  <c r="T416" i="44"/>
  <c r="T420" i="44"/>
  <c r="T424" i="44"/>
  <c r="T430" i="44"/>
  <c r="T458" i="44"/>
  <c r="T465" i="44" s="1"/>
  <c r="T444" i="44"/>
  <c r="T446" i="44" s="1"/>
  <c r="T393" i="44"/>
  <c r="T433" i="44" s="1"/>
  <c r="T529" i="44"/>
  <c r="T533" i="44" s="1"/>
  <c r="T501" i="44"/>
  <c r="T503" i="44" s="1"/>
  <c r="T404" i="44"/>
  <c r="T475" i="44"/>
  <c r="T482" i="44" s="1"/>
  <c r="T516" i="44"/>
  <c r="T519" i="44" s="1"/>
  <c r="T488" i="44"/>
  <c r="T495" i="44" s="1"/>
  <c r="T520" i="44"/>
  <c r="T532" i="44"/>
  <c r="T423" i="44"/>
  <c r="T419" i="44"/>
  <c r="T535" i="44"/>
  <c r="T531" i="44"/>
  <c r="T523" i="44"/>
  <c r="T507" i="44"/>
  <c r="T422" i="44"/>
  <c r="T418" i="44"/>
  <c r="T538" i="44"/>
  <c r="T534" i="44"/>
  <c r="T530" i="44"/>
  <c r="T522" i="44"/>
  <c r="T510" i="44"/>
  <c r="T502" i="44"/>
  <c r="T450" i="44"/>
  <c r="T421" i="44"/>
  <c r="T537" i="44"/>
  <c r="T536" i="44"/>
  <c r="T508" i="44"/>
  <c r="Q244" i="44"/>
  <c r="Q181" i="44"/>
  <c r="Q228" i="44"/>
  <c r="Q225" i="44"/>
  <c r="Q232" i="44"/>
  <c r="Q229" i="44"/>
  <c r="Q233" i="44"/>
  <c r="Q243" i="44"/>
  <c r="Q246" i="44"/>
  <c r="Q242" i="44"/>
  <c r="Q245" i="44"/>
  <c r="Q241" i="44"/>
  <c r="Q273" i="44"/>
  <c r="Q279" i="44"/>
  <c r="Q276" i="44"/>
  <c r="Q272" i="44"/>
  <c r="Q291" i="44"/>
  <c r="Q289" i="44"/>
  <c r="Q293" i="44"/>
  <c r="Q287" i="44"/>
  <c r="Q290" i="44"/>
  <c r="Q294" i="44"/>
  <c r="Q288" i="44"/>
  <c r="Q292" i="44"/>
  <c r="Q308" i="44"/>
  <c r="Q302" i="44"/>
  <c r="Q306" i="44"/>
  <c r="Q309" i="44"/>
  <c r="Q305" i="44"/>
  <c r="Q333" i="44"/>
  <c r="Q336" i="44" s="1"/>
  <c r="Q316" i="44"/>
  <c r="Q257" i="44"/>
  <c r="Q259" i="44"/>
  <c r="Q263" i="44"/>
  <c r="Q166" i="44"/>
  <c r="Q168" i="44"/>
  <c r="Q164" i="44"/>
  <c r="Q169" i="44"/>
  <c r="Q165" i="44"/>
  <c r="Q172" i="44"/>
  <c r="Q183" i="44"/>
  <c r="Q187" i="44"/>
  <c r="Q182" i="44"/>
  <c r="Q186" i="44"/>
  <c r="Q184" i="44"/>
  <c r="Q196" i="44"/>
  <c r="Q195" i="44"/>
  <c r="Q198" i="44"/>
  <c r="Q199" i="44"/>
  <c r="Q217" i="44"/>
  <c r="Q213" i="44"/>
  <c r="Q210" i="44"/>
  <c r="Q214" i="44"/>
  <c r="Q212" i="44"/>
  <c r="Q211" i="44"/>
  <c r="Q215" i="44"/>
  <c r="Q216" i="44"/>
  <c r="Q180" i="44"/>
  <c r="Q275" i="44"/>
  <c r="Q262" i="44"/>
  <c r="Q304" i="44"/>
  <c r="Q278" i="44"/>
  <c r="Q274" i="44"/>
  <c r="Q261" i="44"/>
  <c r="Q231" i="44"/>
  <c r="Q227" i="44"/>
  <c r="Q201" i="44"/>
  <c r="Q197" i="44"/>
  <c r="Q307" i="44"/>
  <c r="Q303" i="44"/>
  <c r="Q277" i="44"/>
  <c r="Q264" i="44"/>
  <c r="Q260" i="44"/>
  <c r="Q256" i="44"/>
  <c r="Q247" i="44"/>
  <c r="Q230" i="44"/>
  <c r="Q226" i="44"/>
  <c r="Q200" i="44"/>
  <c r="Q170" i="44"/>
  <c r="Q258" i="44"/>
  <c r="R155" i="44"/>
  <c r="R156" i="44"/>
  <c r="R157" i="44"/>
  <c r="R154" i="44"/>
  <c r="R153" i="44"/>
  <c r="O90" i="1" l="1"/>
  <c r="O100" i="1"/>
  <c r="T479" i="44"/>
  <c r="Q265" i="44"/>
  <c r="Q188" i="44"/>
  <c r="R158" i="44"/>
  <c r="T408" i="44"/>
  <c r="T506" i="44"/>
  <c r="T461" i="44"/>
  <c r="T405" i="44"/>
  <c r="T434" i="44"/>
  <c r="T437" i="44"/>
  <c r="T447" i="44"/>
  <c r="T539" i="44"/>
  <c r="T425" i="44"/>
  <c r="T478" i="44"/>
  <c r="T480" i="44"/>
  <c r="T476" i="44"/>
  <c r="T477" i="44"/>
  <c r="T481" i="44"/>
  <c r="T396" i="44"/>
  <c r="T397" i="44"/>
  <c r="T435" i="44"/>
  <c r="T398" i="44"/>
  <c r="T406" i="44"/>
  <c r="T407" i="44"/>
  <c r="T395" i="44"/>
  <c r="T431" i="44"/>
  <c r="T394" i="44"/>
  <c r="T432" i="44"/>
  <c r="T452" i="44"/>
  <c r="T449" i="44"/>
  <c r="T451" i="44"/>
  <c r="T490" i="44"/>
  <c r="T493" i="44"/>
  <c r="T489" i="44"/>
  <c r="T492" i="44"/>
  <c r="T504" i="44"/>
  <c r="T509" i="44"/>
  <c r="T505" i="44"/>
  <c r="T466" i="44"/>
  <c r="T463" i="44"/>
  <c r="T468" i="44"/>
  <c r="T462" i="44"/>
  <c r="T459" i="44"/>
  <c r="T467" i="44"/>
  <c r="T460" i="44"/>
  <c r="T464" i="44"/>
  <c r="T448" i="44"/>
  <c r="T445" i="44"/>
  <c r="T494" i="44"/>
  <c r="T491" i="44"/>
  <c r="T469" i="44"/>
  <c r="T436" i="44"/>
  <c r="T518" i="44"/>
  <c r="T517" i="44"/>
  <c r="T521" i="44"/>
  <c r="Q173" i="44"/>
  <c r="Q218" i="44"/>
  <c r="Q295" i="44"/>
  <c r="Q280" i="44"/>
  <c r="Q249" i="44"/>
  <c r="Q234" i="44"/>
  <c r="Q203" i="44"/>
  <c r="Q310" i="44"/>
  <c r="Q363" i="44"/>
  <c r="Q338" i="44"/>
  <c r="Q334" i="44"/>
  <c r="Q379" i="44"/>
  <c r="Q335" i="44"/>
  <c r="Q345" i="44"/>
  <c r="Q355" i="44" s="1"/>
  <c r="Q337" i="44"/>
  <c r="Q319" i="44"/>
  <c r="Q320" i="44"/>
  <c r="Q324" i="44"/>
  <c r="Q322" i="44"/>
  <c r="Q317" i="44"/>
  <c r="Q321" i="44"/>
  <c r="Q318" i="44"/>
  <c r="Q323" i="44"/>
  <c r="T511" i="44" l="1"/>
  <c r="T483" i="44"/>
  <c r="T524" i="44"/>
  <c r="T496" i="44"/>
  <c r="T438" i="44"/>
  <c r="T453" i="44"/>
  <c r="T470" i="44"/>
  <c r="T399" i="44"/>
  <c r="T409" i="44"/>
  <c r="Q339" i="44"/>
  <c r="Q349" i="44"/>
  <c r="Q346" i="44"/>
  <c r="Q325" i="44"/>
  <c r="Q352" i="44"/>
  <c r="Q354" i="44"/>
  <c r="Q348" i="44"/>
  <c r="Q350" i="44"/>
  <c r="Q381" i="44"/>
  <c r="Q386" i="44"/>
  <c r="Q385" i="44"/>
  <c r="Q380" i="44"/>
  <c r="Q382" i="44"/>
  <c r="Q383" i="44"/>
  <c r="Q384" i="44"/>
  <c r="Q347" i="44"/>
  <c r="Q351" i="44"/>
  <c r="Q367" i="44"/>
  <c r="Q369" i="44"/>
  <c r="Q371" i="44"/>
  <c r="Q370" i="44"/>
  <c r="Q365" i="44"/>
  <c r="Q368" i="44"/>
  <c r="Q366" i="44"/>
  <c r="Q364" i="44"/>
  <c r="Q353" i="44"/>
  <c r="Q356" i="44" l="1"/>
  <c r="Q372" i="44"/>
  <c r="Q387" i="44"/>
  <c r="L146" i="44" l="1"/>
  <c r="K146" i="44"/>
  <c r="J146" i="44"/>
  <c r="I146" i="44"/>
  <c r="L145" i="44"/>
  <c r="K145" i="44"/>
  <c r="J145" i="44"/>
  <c r="I145" i="44"/>
  <c r="M145" i="44" s="1"/>
  <c r="L144" i="44"/>
  <c r="K144" i="44"/>
  <c r="J144" i="44"/>
  <c r="I144" i="44"/>
  <c r="M144" i="44" s="1"/>
  <c r="L143" i="44"/>
  <c r="K143" i="44"/>
  <c r="J143" i="44"/>
  <c r="I143" i="44"/>
  <c r="M143" i="44" s="1"/>
  <c r="M122" i="44"/>
  <c r="M121" i="44"/>
  <c r="M120" i="44"/>
  <c r="M119" i="44"/>
  <c r="M118" i="44"/>
  <c r="M117" i="44"/>
  <c r="M116" i="44"/>
  <c r="M115" i="44"/>
  <c r="T89" i="44"/>
  <c r="T90" i="44" s="1"/>
  <c r="S118" i="38"/>
  <c r="S113" i="38"/>
  <c r="S72" i="38"/>
  <c r="S55" i="38"/>
  <c r="S18" i="38"/>
  <c r="S14" i="38"/>
  <c r="S10" i="38"/>
  <c r="S11" i="38"/>
  <c r="S12" i="38"/>
  <c r="S15" i="38"/>
  <c r="S16" i="38"/>
  <c r="S19" i="38"/>
  <c r="S20" i="38"/>
  <c r="S27" i="38"/>
  <c r="S30" i="38" s="1"/>
  <c r="S36" i="38"/>
  <c r="S38" i="38" s="1"/>
  <c r="S37" i="38"/>
  <c r="S39" i="38"/>
  <c r="S43" i="38"/>
  <c r="S49" i="38"/>
  <c r="S53" i="38" s="1"/>
  <c r="S51" i="38"/>
  <c r="S56" i="38"/>
  <c r="S57" i="38"/>
  <c r="S66" i="38"/>
  <c r="S70" i="38" s="1"/>
  <c r="S68" i="38"/>
  <c r="S69" i="38"/>
  <c r="S73" i="38"/>
  <c r="S74" i="38"/>
  <c r="S80" i="38"/>
  <c r="S82" i="38" s="1"/>
  <c r="S89" i="38"/>
  <c r="S95" i="38"/>
  <c r="S97" i="38" s="1"/>
  <c r="S96" i="38"/>
  <c r="S98" i="38"/>
  <c r="S99" i="38"/>
  <c r="S105" i="38"/>
  <c r="S108" i="38" s="1"/>
  <c r="S109" i="38"/>
  <c r="S110" i="38"/>
  <c r="S112" i="38"/>
  <c r="S114" i="38"/>
  <c r="S116" i="38"/>
  <c r="S117" i="38"/>
  <c r="S125" i="38"/>
  <c r="S127" i="38" s="1"/>
  <c r="S130" i="38"/>
  <c r="S141" i="38"/>
  <c r="S144" i="38" s="1"/>
  <c r="S142" i="38"/>
  <c r="S149" i="38"/>
  <c r="S127" i="42"/>
  <c r="S129" i="42" s="1"/>
  <c r="S147" i="42"/>
  <c r="S150" i="42" s="1"/>
  <c r="S166" i="42"/>
  <c r="S178" i="42" s="1"/>
  <c r="Q112" i="42"/>
  <c r="Q115" i="42" s="1"/>
  <c r="Q95" i="42"/>
  <c r="Q80" i="42"/>
  <c r="Q61" i="42"/>
  <c r="Q65" i="42" s="1"/>
  <c r="Q44" i="42"/>
  <c r="Q37" i="42"/>
  <c r="Q36" i="42"/>
  <c r="Q33" i="42"/>
  <c r="Q34" i="42"/>
  <c r="Q35" i="42"/>
  <c r="Q38" i="42"/>
  <c r="T19" i="42"/>
  <c r="Q13" i="42"/>
  <c r="Q12" i="42"/>
  <c r="Q9" i="42"/>
  <c r="Q8" i="42"/>
  <c r="Q6" i="42"/>
  <c r="Q7" i="42"/>
  <c r="Q10" i="42"/>
  <c r="Q11" i="42"/>
  <c r="Q577" i="7"/>
  <c r="J569" i="7"/>
  <c r="J570" i="7"/>
  <c r="J571" i="7"/>
  <c r="J572" i="7"/>
  <c r="P550" i="7"/>
  <c r="P552" i="7" s="1"/>
  <c r="P560" i="7"/>
  <c r="P563" i="7" s="1"/>
  <c r="P530" i="7"/>
  <c r="P531" i="7" s="1"/>
  <c r="P511" i="7"/>
  <c r="P514" i="7" s="1"/>
  <c r="P515" i="7"/>
  <c r="P494" i="7"/>
  <c r="P496" i="7" s="1"/>
  <c r="Q395" i="7"/>
  <c r="Q396" i="7" s="1"/>
  <c r="Q412" i="7"/>
  <c r="Q430" i="7"/>
  <c r="Q444" i="7"/>
  <c r="Q461" i="7"/>
  <c r="Q479" i="7"/>
  <c r="Q813" i="41"/>
  <c r="U797" i="41"/>
  <c r="Q511" i="41"/>
  <c r="Q512" i="41" s="1"/>
  <c r="Q525" i="41"/>
  <c r="Q526" i="41" s="1"/>
  <c r="Q533" i="41"/>
  <c r="Q543" i="41"/>
  <c r="Q545" i="41"/>
  <c r="Q547" i="41"/>
  <c r="Q553" i="41"/>
  <c r="Q561" i="41"/>
  <c r="Q567" i="41"/>
  <c r="Q575" i="41"/>
  <c r="Q576" i="41" s="1"/>
  <c r="Q581" i="41"/>
  <c r="Q583" i="41"/>
  <c r="Q594" i="41"/>
  <c r="Q595" i="41" s="1"/>
  <c r="Q596" i="41"/>
  <c r="Q598" i="41"/>
  <c r="Q600" i="41"/>
  <c r="Q602" i="41"/>
  <c r="Q610" i="41"/>
  <c r="Q817" i="41" s="1"/>
  <c r="Q614" i="41"/>
  <c r="Q615" i="41"/>
  <c r="Q618" i="41"/>
  <c r="Q619" i="41"/>
  <c r="Q625" i="41"/>
  <c r="Q627" i="41"/>
  <c r="Q628" i="41"/>
  <c r="Q631" i="41"/>
  <c r="Q638" i="41"/>
  <c r="Q640" i="41" s="1"/>
  <c r="Q652" i="41"/>
  <c r="Q654" i="41" s="1"/>
  <c r="Q653" i="41"/>
  <c r="Q655" i="41"/>
  <c r="Q656" i="41"/>
  <c r="Q657" i="41"/>
  <c r="Q666" i="41"/>
  <c r="Q667" i="41" s="1"/>
  <c r="Q678" i="41"/>
  <c r="Q679" i="41"/>
  <c r="Q680" i="41"/>
  <c r="Q681" i="41"/>
  <c r="Q682" i="41"/>
  <c r="Q683" i="41"/>
  <c r="Q692" i="41"/>
  <c r="Q694" i="41" s="1"/>
  <c r="Q706" i="41"/>
  <c r="Q708" i="41" s="1"/>
  <c r="Q707" i="41"/>
  <c r="Q709" i="41"/>
  <c r="Q710" i="41"/>
  <c r="Q711" i="41"/>
  <c r="Q720" i="41"/>
  <c r="Q721" i="41" s="1"/>
  <c r="Q732" i="41"/>
  <c r="Q733" i="41"/>
  <c r="Q734" i="41"/>
  <c r="Q735" i="41"/>
  <c r="Q736" i="41"/>
  <c r="Q737" i="41"/>
  <c r="Q746" i="41"/>
  <c r="Q748" i="41" s="1"/>
  <c r="Q760" i="41"/>
  <c r="Q762" i="41" s="1"/>
  <c r="Q761" i="41"/>
  <c r="Q763" i="41"/>
  <c r="Q764" i="41"/>
  <c r="Q765" i="41"/>
  <c r="Q774" i="41"/>
  <c r="Q775" i="41" s="1"/>
  <c r="Q785" i="41"/>
  <c r="Q786" i="41"/>
  <c r="Q787" i="41"/>
  <c r="Q788" i="41"/>
  <c r="Q789" i="41"/>
  <c r="Q790" i="41"/>
  <c r="P496" i="41"/>
  <c r="P497" i="41"/>
  <c r="P498" i="41"/>
  <c r="P499" i="41"/>
  <c r="P500" i="41"/>
  <c r="P501" i="41"/>
  <c r="P502" i="41"/>
  <c r="P503" i="41"/>
  <c r="P504" i="41"/>
  <c r="P505" i="41"/>
  <c r="N480" i="41"/>
  <c r="N479" i="41"/>
  <c r="F489" i="41" s="1"/>
  <c r="K489" i="41" s="1"/>
  <c r="N478" i="41"/>
  <c r="N477" i="41"/>
  <c r="N476" i="41"/>
  <c r="F486" i="41" s="1"/>
  <c r="N475" i="41"/>
  <c r="F485" i="41" s="1"/>
  <c r="N474" i="41"/>
  <c r="F484" i="41" s="1"/>
  <c r="L484" i="41" s="1"/>
  <c r="N473" i="41"/>
  <c r="N472" i="41"/>
  <c r="N471" i="41"/>
  <c r="F481" i="41" s="1"/>
  <c r="F488" i="41"/>
  <c r="L488" i="41" s="1"/>
  <c r="F490" i="41"/>
  <c r="F487" i="41"/>
  <c r="F483" i="41"/>
  <c r="F482" i="41"/>
  <c r="M354" i="41"/>
  <c r="L354" i="41"/>
  <c r="K354" i="41"/>
  <c r="J354" i="41"/>
  <c r="I354" i="41"/>
  <c r="H354" i="41"/>
  <c r="G354" i="41"/>
  <c r="M353" i="41"/>
  <c r="L353" i="41"/>
  <c r="K353" i="41"/>
  <c r="J353" i="41"/>
  <c r="I353" i="41"/>
  <c r="H353" i="41"/>
  <c r="G353" i="41"/>
  <c r="M352" i="41"/>
  <c r="L352" i="41"/>
  <c r="K352" i="41"/>
  <c r="J352" i="41"/>
  <c r="I352" i="41"/>
  <c r="H352" i="41"/>
  <c r="G352" i="41"/>
  <c r="M351" i="41"/>
  <c r="L351" i="41"/>
  <c r="K351" i="41"/>
  <c r="J351" i="41"/>
  <c r="I351" i="41"/>
  <c r="H351" i="41"/>
  <c r="G351" i="41"/>
  <c r="M350" i="41"/>
  <c r="L350" i="41"/>
  <c r="K350" i="41"/>
  <c r="J350" i="41"/>
  <c r="I350" i="41"/>
  <c r="H350" i="41"/>
  <c r="G350" i="41"/>
  <c r="M349" i="41"/>
  <c r="L349" i="41"/>
  <c r="K349" i="41"/>
  <c r="J349" i="41"/>
  <c r="I349" i="41"/>
  <c r="H349" i="41"/>
  <c r="G349" i="41"/>
  <c r="M348" i="41"/>
  <c r="L348" i="41"/>
  <c r="K348" i="41"/>
  <c r="J348" i="41"/>
  <c r="I348" i="41"/>
  <c r="H348" i="41"/>
  <c r="G348" i="41"/>
  <c r="M347" i="41"/>
  <c r="L347" i="41"/>
  <c r="K347" i="41"/>
  <c r="J347" i="41"/>
  <c r="I347" i="41"/>
  <c r="H347" i="41"/>
  <c r="G347" i="41"/>
  <c r="M346" i="41"/>
  <c r="L346" i="41"/>
  <c r="K346" i="41"/>
  <c r="J346" i="41"/>
  <c r="I346" i="41"/>
  <c r="H346" i="41"/>
  <c r="G346" i="41"/>
  <c r="M345" i="41"/>
  <c r="L345" i="41"/>
  <c r="K345" i="41"/>
  <c r="J345" i="41"/>
  <c r="I345" i="41"/>
  <c r="H345" i="41"/>
  <c r="G345" i="41"/>
  <c r="N353" i="41"/>
  <c r="N344" i="41"/>
  <c r="N343" i="41"/>
  <c r="N342" i="41"/>
  <c r="N341" i="41"/>
  <c r="N340" i="41"/>
  <c r="N339" i="41"/>
  <c r="N338" i="41"/>
  <c r="N337" i="41"/>
  <c r="N336" i="41"/>
  <c r="N335" i="41"/>
  <c r="Q200" i="41"/>
  <c r="Q202" i="41" s="1"/>
  <c r="Q205" i="41"/>
  <c r="Q215" i="41"/>
  <c r="Q216" i="41" s="1"/>
  <c r="P187" i="41"/>
  <c r="P188" i="41" s="1"/>
  <c r="P192" i="41"/>
  <c r="Q89" i="41"/>
  <c r="Q92" i="41" s="1"/>
  <c r="Q90" i="41"/>
  <c r="Q91" i="41"/>
  <c r="Q93" i="41"/>
  <c r="Q94" i="41"/>
  <c r="Q95" i="41"/>
  <c r="Q97" i="41"/>
  <c r="Q98" i="41"/>
  <c r="Q99" i="41"/>
  <c r="Q109" i="41"/>
  <c r="Q112" i="41" s="1"/>
  <c r="Q110" i="41"/>
  <c r="Q123" i="41"/>
  <c r="Q124" i="41"/>
  <c r="Q125" i="41"/>
  <c r="Q126" i="41"/>
  <c r="Q127" i="41"/>
  <c r="Q128" i="41"/>
  <c r="Q129" i="41"/>
  <c r="Q130" i="41"/>
  <c r="Q131" i="41"/>
  <c r="Q132" i="41"/>
  <c r="Q133" i="41"/>
  <c r="Q134" i="41"/>
  <c r="Q143" i="41"/>
  <c r="Q144" i="41"/>
  <c r="Q145" i="41"/>
  <c r="Q146" i="41"/>
  <c r="Q147" i="41"/>
  <c r="Q157" i="41"/>
  <c r="Q159" i="41" s="1"/>
  <c r="Q161" i="41"/>
  <c r="Q172" i="41"/>
  <c r="Q174" i="41"/>
  <c r="Q178" i="41"/>
  <c r="P60" i="41"/>
  <c r="P66" i="41" s="1"/>
  <c r="P74" i="41"/>
  <c r="P77" i="41" s="1"/>
  <c r="Q5" i="41"/>
  <c r="Q7" i="41" s="1"/>
  <c r="Q6" i="41"/>
  <c r="Q24" i="41"/>
  <c r="Q33" i="41"/>
  <c r="Q43" i="41"/>
  <c r="Q45" i="41" s="1"/>
  <c r="Q249" i="34"/>
  <c r="Q197" i="34"/>
  <c r="Q182" i="34"/>
  <c r="Q178" i="34"/>
  <c r="Q175" i="34"/>
  <c r="Q176" i="34"/>
  <c r="Q177" i="34"/>
  <c r="Q179" i="34"/>
  <c r="Q180" i="34"/>
  <c r="Q181" i="34"/>
  <c r="Q183" i="34"/>
  <c r="Q184" i="34"/>
  <c r="Q193" i="34"/>
  <c r="Q194" i="34" s="1"/>
  <c r="Q195" i="34"/>
  <c r="Q196" i="34"/>
  <c r="Q198" i="34"/>
  <c r="Q199" i="34"/>
  <c r="Q200" i="34"/>
  <c r="Q202" i="34"/>
  <c r="Q211" i="34"/>
  <c r="Q219" i="34" s="1"/>
  <c r="Q229" i="34"/>
  <c r="Q232" i="34" s="1"/>
  <c r="Q230" i="34"/>
  <c r="Q238" i="34"/>
  <c r="Q247" i="34"/>
  <c r="Q250" i="34" s="1"/>
  <c r="Q248" i="34"/>
  <c r="Q256" i="34"/>
  <c r="Q259" i="34" s="1"/>
  <c r="Q257" i="34"/>
  <c r="T151" i="34"/>
  <c r="T157" i="34" s="1"/>
  <c r="T155" i="34"/>
  <c r="T158" i="34"/>
  <c r="T165" i="34"/>
  <c r="T167" i="34" s="1"/>
  <c r="Q5" i="34"/>
  <c r="Q8" i="34" s="1"/>
  <c r="Q6" i="34"/>
  <c r="Q10" i="34"/>
  <c r="Q11" i="34"/>
  <c r="Q15" i="34"/>
  <c r="Q22" i="34"/>
  <c r="Q26" i="34"/>
  <c r="Q27" i="34"/>
  <c r="Q31" i="34"/>
  <c r="Q32" i="34"/>
  <c r="Q41" i="34"/>
  <c r="Q44" i="34" s="1"/>
  <c r="Q42" i="34"/>
  <c r="Q43" i="34"/>
  <c r="Q45" i="34"/>
  <c r="Q46" i="34"/>
  <c r="Q47" i="34"/>
  <c r="Q49" i="34"/>
  <c r="Q50" i="34"/>
  <c r="Q51" i="34"/>
  <c r="Q53" i="34"/>
  <c r="Q60" i="34"/>
  <c r="Q61" i="34" s="1"/>
  <c r="Q64" i="34"/>
  <c r="Q76" i="34"/>
  <c r="Q77" i="34"/>
  <c r="Q81" i="34"/>
  <c r="Q93" i="34"/>
  <c r="Q96" i="34" s="1"/>
  <c r="Q94" i="34"/>
  <c r="Q95" i="34"/>
  <c r="Q98" i="34"/>
  <c r="Q99" i="34"/>
  <c r="Q101" i="34"/>
  <c r="Q110" i="34"/>
  <c r="Q113" i="34" s="1"/>
  <c r="Q111" i="34"/>
  <c r="Q112" i="34"/>
  <c r="Q114" i="34"/>
  <c r="Q115" i="34"/>
  <c r="Q116" i="34"/>
  <c r="Q125" i="34"/>
  <c r="Q128" i="34" s="1"/>
  <c r="Q126" i="34"/>
  <c r="Q127" i="34"/>
  <c r="Q129" i="34"/>
  <c r="Q130" i="34"/>
  <c r="Q131" i="34"/>
  <c r="P648" i="26"/>
  <c r="P613" i="26"/>
  <c r="P628" i="26"/>
  <c r="P631" i="26" s="1"/>
  <c r="P629" i="26"/>
  <c r="P633" i="26"/>
  <c r="P634" i="26"/>
  <c r="P638" i="26"/>
  <c r="P666" i="26"/>
  <c r="P686" i="26"/>
  <c r="P708" i="26"/>
  <c r="P728" i="26"/>
  <c r="P748" i="26"/>
  <c r="P768" i="26"/>
  <c r="P769" i="26"/>
  <c r="P770" i="26"/>
  <c r="P771" i="26"/>
  <c r="P772" i="26"/>
  <c r="P773" i="26"/>
  <c r="P774" i="26"/>
  <c r="P775" i="26"/>
  <c r="P776" i="26"/>
  <c r="P777" i="26"/>
  <c r="P778" i="26"/>
  <c r="P779" i="26"/>
  <c r="P789" i="26"/>
  <c r="P792" i="26" s="1"/>
  <c r="P790" i="26"/>
  <c r="P791" i="26"/>
  <c r="P793" i="26"/>
  <c r="P794" i="26"/>
  <c r="P795" i="26"/>
  <c r="P797" i="26"/>
  <c r="P806" i="26"/>
  <c r="P828" i="26"/>
  <c r="P850" i="26"/>
  <c r="P869" i="26"/>
  <c r="P871" i="26" s="1"/>
  <c r="P890" i="26"/>
  <c r="P893" i="26" s="1"/>
  <c r="P891" i="26"/>
  <c r="P895" i="26"/>
  <c r="P906" i="26"/>
  <c r="P909" i="26"/>
  <c r="P910" i="26"/>
  <c r="P913" i="26"/>
  <c r="P914" i="26"/>
  <c r="Q600" i="26"/>
  <c r="I595" i="26"/>
  <c r="H595" i="26"/>
  <c r="I594" i="26"/>
  <c r="J594" i="26" s="1"/>
  <c r="H594" i="26"/>
  <c r="I593" i="26"/>
  <c r="H593" i="26"/>
  <c r="J593" i="26" s="1"/>
  <c r="I592" i="26"/>
  <c r="J592" i="26" s="1"/>
  <c r="H592" i="26"/>
  <c r="I591" i="26"/>
  <c r="H591" i="26"/>
  <c r="G595" i="26"/>
  <c r="J595" i="26" s="1"/>
  <c r="G594" i="26"/>
  <c r="G593" i="26"/>
  <c r="G592" i="26"/>
  <c r="G591" i="26"/>
  <c r="J591" i="26" s="1"/>
  <c r="J590" i="26"/>
  <c r="J589" i="26"/>
  <c r="J588" i="26"/>
  <c r="J587" i="26"/>
  <c r="J586" i="26"/>
  <c r="I491" i="26"/>
  <c r="H491" i="26"/>
  <c r="G491" i="26"/>
  <c r="I490" i="26"/>
  <c r="H490" i="26"/>
  <c r="G490" i="26"/>
  <c r="I489" i="26"/>
  <c r="H489" i="26"/>
  <c r="G489" i="26"/>
  <c r="I488" i="26"/>
  <c r="H488" i="26"/>
  <c r="G488" i="26"/>
  <c r="I487" i="26"/>
  <c r="H487" i="26"/>
  <c r="G487" i="26"/>
  <c r="I486" i="26"/>
  <c r="H486" i="26"/>
  <c r="G486" i="26"/>
  <c r="I485" i="26"/>
  <c r="H485" i="26"/>
  <c r="G485" i="26"/>
  <c r="I484" i="26"/>
  <c r="H484" i="26"/>
  <c r="G484" i="26"/>
  <c r="I483" i="26"/>
  <c r="H483" i="26"/>
  <c r="G483" i="26"/>
  <c r="I482" i="26"/>
  <c r="H482" i="26"/>
  <c r="G482" i="26"/>
  <c r="I481" i="26"/>
  <c r="H481" i="26"/>
  <c r="G481" i="26"/>
  <c r="I480" i="26"/>
  <c r="H480" i="26"/>
  <c r="G480" i="26"/>
  <c r="J469" i="26"/>
  <c r="J479" i="26"/>
  <c r="J478" i="26"/>
  <c r="J477" i="26"/>
  <c r="J476" i="26"/>
  <c r="J475" i="26"/>
  <c r="J474" i="26"/>
  <c r="J473" i="26"/>
  <c r="J472" i="26"/>
  <c r="J471" i="26"/>
  <c r="J470" i="26"/>
  <c r="J468" i="26"/>
  <c r="J329" i="26"/>
  <c r="I329" i="26"/>
  <c r="H329" i="26"/>
  <c r="G329" i="26"/>
  <c r="J328" i="26"/>
  <c r="I328" i="26"/>
  <c r="H328" i="26"/>
  <c r="G328" i="26"/>
  <c r="J327" i="26"/>
  <c r="I327" i="26"/>
  <c r="H327" i="26"/>
  <c r="G327" i="26"/>
  <c r="J326" i="26"/>
  <c r="I326" i="26"/>
  <c r="H326" i="26"/>
  <c r="G326" i="26"/>
  <c r="J325" i="26"/>
  <c r="I325" i="26"/>
  <c r="H325" i="26"/>
  <c r="G325" i="26"/>
  <c r="J324" i="26"/>
  <c r="I324" i="26"/>
  <c r="H324" i="26"/>
  <c r="G324" i="26"/>
  <c r="J323" i="26"/>
  <c r="I323" i="26"/>
  <c r="H323" i="26"/>
  <c r="G323" i="26"/>
  <c r="J322" i="26"/>
  <c r="I322" i="26"/>
  <c r="H322" i="26"/>
  <c r="G322" i="26"/>
  <c r="J321" i="26"/>
  <c r="I321" i="26"/>
  <c r="H321" i="26"/>
  <c r="G321" i="26"/>
  <c r="J320" i="26"/>
  <c r="I320" i="26"/>
  <c r="H320" i="26"/>
  <c r="G320" i="26"/>
  <c r="J319" i="26"/>
  <c r="I319" i="26"/>
  <c r="H319" i="26"/>
  <c r="G319" i="26"/>
  <c r="J318" i="26"/>
  <c r="I318" i="26"/>
  <c r="H318" i="26"/>
  <c r="G318" i="26"/>
  <c r="K317" i="26"/>
  <c r="K316" i="26"/>
  <c r="K315" i="26"/>
  <c r="K314" i="26"/>
  <c r="K313" i="26"/>
  <c r="K312" i="26"/>
  <c r="K311" i="26"/>
  <c r="K310" i="26"/>
  <c r="K309" i="26"/>
  <c r="K308" i="26"/>
  <c r="K307" i="26"/>
  <c r="K306" i="26"/>
  <c r="P5" i="26"/>
  <c r="P7" i="26" s="1"/>
  <c r="P18" i="26"/>
  <c r="P30" i="26"/>
  <c r="P43" i="26"/>
  <c r="P49" i="26"/>
  <c r="P59" i="26"/>
  <c r="P71" i="26"/>
  <c r="P113" i="26"/>
  <c r="P132" i="26"/>
  <c r="P151" i="26"/>
  <c r="P165" i="26"/>
  <c r="P523" i="7" l="1"/>
  <c r="Q466" i="7"/>
  <c r="Q432" i="7"/>
  <c r="Q484" i="7"/>
  <c r="Q449" i="7"/>
  <c r="Q421" i="7"/>
  <c r="P502" i="7"/>
  <c r="Q416" i="7"/>
  <c r="Q403" i="7"/>
  <c r="P498" i="7"/>
  <c r="P519" i="7"/>
  <c r="P497" i="7"/>
  <c r="Q578" i="7"/>
  <c r="P501" i="7"/>
  <c r="S167" i="42"/>
  <c r="S139" i="42"/>
  <c r="S177" i="42"/>
  <c r="S156" i="42"/>
  <c r="S176" i="42"/>
  <c r="S155" i="42"/>
  <c r="S136" i="42"/>
  <c r="S172" i="42"/>
  <c r="S160" i="42"/>
  <c r="S151" i="42"/>
  <c r="S137" i="42"/>
  <c r="S171" i="42"/>
  <c r="S157" i="42"/>
  <c r="S148" i="42"/>
  <c r="S131" i="42"/>
  <c r="T91" i="44"/>
  <c r="M146" i="44"/>
  <c r="T93" i="44"/>
  <c r="T94" i="44"/>
  <c r="T92" i="44"/>
  <c r="Q21" i="44"/>
  <c r="Q23" i="44" s="1"/>
  <c r="Q73" i="44"/>
  <c r="Q78" i="44" s="1"/>
  <c r="Q44" i="44"/>
  <c r="Q45" i="44" s="1"/>
  <c r="Q62" i="44"/>
  <c r="Q63" i="44" s="1"/>
  <c r="Q4" i="44"/>
  <c r="Q11" i="44" s="1"/>
  <c r="Q33" i="44"/>
  <c r="Q36" i="44" s="1"/>
  <c r="Q53" i="44"/>
  <c r="Q55" i="44" s="1"/>
  <c r="Q76" i="44"/>
  <c r="Q79" i="44"/>
  <c r="Q10" i="44"/>
  <c r="S146" i="38"/>
  <c r="S150" i="38"/>
  <c r="S145" i="38"/>
  <c r="S132" i="38"/>
  <c r="S126" i="38"/>
  <c r="S84" i="38"/>
  <c r="S59" i="38"/>
  <c r="S52" i="38"/>
  <c r="S41" i="38"/>
  <c r="S29" i="38"/>
  <c r="S40" i="38"/>
  <c r="S148" i="38"/>
  <c r="S129" i="38"/>
  <c r="S86" i="38"/>
  <c r="S152" i="38"/>
  <c r="S133" i="38"/>
  <c r="S128" i="38"/>
  <c r="S85" i="38"/>
  <c r="S28" i="38"/>
  <c r="S31" i="38" s="1"/>
  <c r="S88" i="38"/>
  <c r="S134" i="38"/>
  <c r="S100" i="38"/>
  <c r="S106" i="38"/>
  <c r="S81" i="38"/>
  <c r="S67" i="38"/>
  <c r="S50" i="38"/>
  <c r="S13" i="38"/>
  <c r="S151" i="38"/>
  <c r="S147" i="38"/>
  <c r="S143" i="38"/>
  <c r="S153" i="38" s="1"/>
  <c r="S135" i="38"/>
  <c r="S131" i="38"/>
  <c r="S119" i="38"/>
  <c r="S115" i="38"/>
  <c r="S111" i="38"/>
  <c r="S107" i="38"/>
  <c r="S87" i="38"/>
  <c r="S83" i="38"/>
  <c r="S90" i="38" s="1"/>
  <c r="S71" i="38"/>
  <c r="S58" i="38"/>
  <c r="S54" i="38"/>
  <c r="S42" i="38"/>
  <c r="S44" i="38" s="1"/>
  <c r="S17" i="38"/>
  <c r="S179" i="42"/>
  <c r="S173" i="42"/>
  <c r="S168" i="42"/>
  <c r="S159" i="42"/>
  <c r="S152" i="42"/>
  <c r="S141" i="42"/>
  <c r="S132" i="42"/>
  <c r="S133" i="42"/>
  <c r="S153" i="42"/>
  <c r="S170" i="42"/>
  <c r="S140" i="42"/>
  <c r="S174" i="42"/>
  <c r="S175" i="42"/>
  <c r="S180" i="42" s="1"/>
  <c r="S169" i="42"/>
  <c r="S135" i="42"/>
  <c r="S149" i="42"/>
  <c r="S128" i="42"/>
  <c r="S158" i="42"/>
  <c r="S154" i="42"/>
  <c r="S138" i="42"/>
  <c r="S134" i="42"/>
  <c r="S130" i="42"/>
  <c r="Q82" i="42"/>
  <c r="Q87" i="42"/>
  <c r="Q83" i="42"/>
  <c r="Q84" i="42"/>
  <c r="Q86" i="42"/>
  <c r="Q98" i="42"/>
  <c r="Q100" i="42"/>
  <c r="Q96" i="42"/>
  <c r="Q101" i="42"/>
  <c r="Q97" i="42"/>
  <c r="Q118" i="42"/>
  <c r="Q114" i="42"/>
  <c r="Q119" i="42"/>
  <c r="Q47" i="42"/>
  <c r="Q52" i="42"/>
  <c r="Q48" i="42"/>
  <c r="Q49" i="42"/>
  <c r="Q63" i="42"/>
  <c r="Q68" i="42"/>
  <c r="Q69" i="42"/>
  <c r="Q64" i="42"/>
  <c r="Q71" i="42"/>
  <c r="Q46" i="42"/>
  <c r="Q50" i="42"/>
  <c r="Q99" i="42"/>
  <c r="Q103" i="42"/>
  <c r="Q116" i="42"/>
  <c r="Q45" i="42"/>
  <c r="Q32" i="42"/>
  <c r="Q39" i="42" s="1"/>
  <c r="Q117" i="42"/>
  <c r="Q113" i="42"/>
  <c r="Q102" i="42"/>
  <c r="Q85" i="42"/>
  <c r="Q81" i="42"/>
  <c r="Q70" i="42"/>
  <c r="Q66" i="42"/>
  <c r="Q62" i="42"/>
  <c r="Q51" i="42"/>
  <c r="Q67" i="42"/>
  <c r="T21" i="42"/>
  <c r="T22" i="42"/>
  <c r="T23" i="42"/>
  <c r="T24" i="42"/>
  <c r="T20" i="42"/>
  <c r="Q14" i="42"/>
  <c r="Q482" i="7"/>
  <c r="Q469" i="7"/>
  <c r="Q464" i="7"/>
  <c r="Q452" i="7"/>
  <c r="Q447" i="7"/>
  <c r="Q435" i="7"/>
  <c r="Q418" i="7"/>
  <c r="Q399" i="7"/>
  <c r="P503" i="7"/>
  <c r="P499" i="7"/>
  <c r="P495" i="7"/>
  <c r="P521" i="7"/>
  <c r="P517" i="7"/>
  <c r="P513" i="7"/>
  <c r="P532" i="7"/>
  <c r="P551" i="7"/>
  <c r="P561" i="7"/>
  <c r="Q486" i="7"/>
  <c r="Q480" i="7"/>
  <c r="Q468" i="7"/>
  <c r="Q462" i="7"/>
  <c r="Q451" i="7"/>
  <c r="Q445" i="7"/>
  <c r="Q434" i="7"/>
  <c r="Q422" i="7"/>
  <c r="Q417" i="7"/>
  <c r="Q405" i="7"/>
  <c r="Q397" i="7"/>
  <c r="P520" i="7"/>
  <c r="P516" i="7"/>
  <c r="P512" i="7"/>
  <c r="P562" i="7"/>
  <c r="Q483" i="7"/>
  <c r="Q470" i="7"/>
  <c r="Q465" i="7"/>
  <c r="Q453" i="7"/>
  <c r="Q448" i="7"/>
  <c r="Q436" i="7"/>
  <c r="Q431" i="7"/>
  <c r="Q420" i="7"/>
  <c r="Q414" i="7"/>
  <c r="Q401" i="7"/>
  <c r="P504" i="7"/>
  <c r="P500" i="7"/>
  <c r="P522" i="7"/>
  <c r="P518" i="7"/>
  <c r="P533" i="7"/>
  <c r="P553" i="7"/>
  <c r="P540" i="7"/>
  <c r="Q579" i="7"/>
  <c r="Q580" i="7" s="1"/>
  <c r="P554" i="7"/>
  <c r="Q485" i="7"/>
  <c r="Q481" i="7"/>
  <c r="Q471" i="7"/>
  <c r="Q467" i="7"/>
  <c r="Q463" i="7"/>
  <c r="Q454" i="7"/>
  <c r="Q450" i="7"/>
  <c r="Q446" i="7"/>
  <c r="Q437" i="7"/>
  <c r="Q433" i="7"/>
  <c r="Q419" i="7"/>
  <c r="Q415" i="7"/>
  <c r="Q402" i="7"/>
  <c r="Q398" i="7"/>
  <c r="Q413" i="7"/>
  <c r="Q404" i="7"/>
  <c r="Q400" i="7"/>
  <c r="Q44" i="41"/>
  <c r="Q165" i="41"/>
  <c r="Q113" i="41"/>
  <c r="P194" i="41"/>
  <c r="Q208" i="41"/>
  <c r="Q778" i="41"/>
  <c r="Q750" i="41"/>
  <c r="Q724" i="41"/>
  <c r="Q696" i="41"/>
  <c r="Q670" i="41"/>
  <c r="Q642" i="41"/>
  <c r="Q629" i="41"/>
  <c r="Q616" i="41"/>
  <c r="Q612" i="41"/>
  <c r="Q585" i="41"/>
  <c r="Q577" i="41"/>
  <c r="Q563" i="41"/>
  <c r="Q549" i="41"/>
  <c r="Q535" i="41"/>
  <c r="Q527" i="41"/>
  <c r="Q513" i="41"/>
  <c r="U806" i="41"/>
  <c r="U802" i="41"/>
  <c r="U798" i="41"/>
  <c r="Q820" i="41"/>
  <c r="Q816" i="41"/>
  <c r="P506" i="41"/>
  <c r="Q776" i="41"/>
  <c r="Q722" i="41"/>
  <c r="Q668" i="41"/>
  <c r="Q611" i="41"/>
  <c r="U805" i="41"/>
  <c r="U801" i="41"/>
  <c r="Q819" i="41"/>
  <c r="Q815" i="41"/>
  <c r="Q791" i="41"/>
  <c r="Q738" i="41"/>
  <c r="Q684" i="41"/>
  <c r="Q531" i="41"/>
  <c r="Q517" i="41"/>
  <c r="U804" i="41"/>
  <c r="U800" i="41"/>
  <c r="Q822" i="41"/>
  <c r="Q818" i="41"/>
  <c r="Q814" i="41"/>
  <c r="Q48" i="41"/>
  <c r="Q32" i="41"/>
  <c r="Q630" i="41"/>
  <c r="Q626" i="41"/>
  <c r="Q632" i="41" s="1"/>
  <c r="Q617" i="41"/>
  <c r="Q613" i="41"/>
  <c r="Q579" i="41"/>
  <c r="Q565" i="41"/>
  <c r="Q551" i="41"/>
  <c r="Q529" i="41"/>
  <c r="Q515" i="41"/>
  <c r="U807" i="41"/>
  <c r="U803" i="41"/>
  <c r="U799" i="41"/>
  <c r="Q821" i="41"/>
  <c r="Q766" i="41"/>
  <c r="Q712" i="41"/>
  <c r="Q658" i="41"/>
  <c r="Q777" i="41"/>
  <c r="Q751" i="41"/>
  <c r="Q747" i="41"/>
  <c r="Q723" i="41"/>
  <c r="Q726" i="41" s="1"/>
  <c r="Q697" i="41"/>
  <c r="Q693" i="41"/>
  <c r="Q669" i="41"/>
  <c r="Q643" i="41"/>
  <c r="Q639" i="41"/>
  <c r="Q601" i="41"/>
  <c r="Q597" i="41"/>
  <c r="Q582" i="41"/>
  <c r="Q578" i="41"/>
  <c r="Q564" i="41"/>
  <c r="Q550" i="41"/>
  <c r="Q546" i="41"/>
  <c r="Q532" i="41"/>
  <c r="Q528" i="41"/>
  <c r="Q514" i="41"/>
  <c r="Q779" i="41"/>
  <c r="Q749" i="41"/>
  <c r="Q725" i="41"/>
  <c r="Q695" i="41"/>
  <c r="Q671" i="41"/>
  <c r="Q641" i="41"/>
  <c r="Q603" i="41"/>
  <c r="Q599" i="41"/>
  <c r="Q584" i="41"/>
  <c r="Q580" i="41"/>
  <c r="Q566" i="41"/>
  <c r="Q562" i="41"/>
  <c r="Q552" i="41"/>
  <c r="Q548" i="41"/>
  <c r="Q544" i="41"/>
  <c r="Q534" i="41"/>
  <c r="Q530" i="41"/>
  <c r="Q536" i="41" s="1"/>
  <c r="Q516" i="41"/>
  <c r="P191" i="41"/>
  <c r="Q218" i="41"/>
  <c r="P64" i="41"/>
  <c r="P190" i="41"/>
  <c r="Q217" i="41"/>
  <c r="N346" i="41"/>
  <c r="N349" i="41"/>
  <c r="N350" i="41"/>
  <c r="Q219" i="41"/>
  <c r="Q25" i="41"/>
  <c r="K481" i="41"/>
  <c r="M481" i="41"/>
  <c r="I481" i="41"/>
  <c r="K485" i="41"/>
  <c r="M485" i="41"/>
  <c r="I485" i="41"/>
  <c r="J482" i="41"/>
  <c r="I482" i="41"/>
  <c r="L482" i="41"/>
  <c r="H482" i="41"/>
  <c r="K482" i="41"/>
  <c r="G482" i="41"/>
  <c r="M482" i="41"/>
  <c r="J486" i="41"/>
  <c r="I486" i="41"/>
  <c r="M486" i="41"/>
  <c r="L486" i="41"/>
  <c r="H486" i="41"/>
  <c r="K486" i="41"/>
  <c r="G486" i="41"/>
  <c r="J490" i="41"/>
  <c r="M490" i="41"/>
  <c r="I490" i="41"/>
  <c r="L490" i="41"/>
  <c r="H490" i="41"/>
  <c r="K490" i="41"/>
  <c r="G490" i="41"/>
  <c r="M483" i="41"/>
  <c r="I483" i="41"/>
  <c r="H483" i="41"/>
  <c r="L483" i="41"/>
  <c r="K483" i="41"/>
  <c r="G483" i="41"/>
  <c r="J483" i="41"/>
  <c r="M487" i="41"/>
  <c r="I487" i="41"/>
  <c r="L487" i="41"/>
  <c r="H487" i="41"/>
  <c r="K487" i="41"/>
  <c r="G487" i="41"/>
  <c r="J487" i="41"/>
  <c r="J481" i="41"/>
  <c r="H481" i="41"/>
  <c r="L481" i="41"/>
  <c r="I484" i="41"/>
  <c r="M484" i="41"/>
  <c r="H485" i="41"/>
  <c r="L485" i="41"/>
  <c r="I488" i="41"/>
  <c r="M488" i="41"/>
  <c r="H489" i="41"/>
  <c r="L489" i="41"/>
  <c r="J484" i="41"/>
  <c r="J488" i="41"/>
  <c r="I489" i="41"/>
  <c r="M489" i="41"/>
  <c r="G484" i="41"/>
  <c r="K484" i="41"/>
  <c r="J485" i="41"/>
  <c r="G488" i="41"/>
  <c r="K488" i="41"/>
  <c r="J489" i="41"/>
  <c r="G481" i="41"/>
  <c r="H484" i="41"/>
  <c r="G485" i="41"/>
  <c r="H488" i="41"/>
  <c r="G489" i="41"/>
  <c r="Q14" i="41"/>
  <c r="P62" i="41"/>
  <c r="Q28" i="41"/>
  <c r="Q10" i="41"/>
  <c r="P78" i="41"/>
  <c r="P65" i="41"/>
  <c r="P61" i="41"/>
  <c r="Q100" i="41"/>
  <c r="Q96" i="41"/>
  <c r="Q220" i="41"/>
  <c r="Q201" i="41"/>
  <c r="N347" i="41"/>
  <c r="N348" i="41"/>
  <c r="N351" i="41"/>
  <c r="N352" i="41"/>
  <c r="P63" i="41"/>
  <c r="Q135" i="41"/>
  <c r="Q101" i="41"/>
  <c r="N345" i="41"/>
  <c r="N354" i="41"/>
  <c r="P67" i="41"/>
  <c r="Q29" i="41"/>
  <c r="P82" i="41"/>
  <c r="Q148" i="41"/>
  <c r="Q204" i="41"/>
  <c r="Q207" i="41"/>
  <c r="Q203" i="41"/>
  <c r="Q206" i="41"/>
  <c r="P193" i="41"/>
  <c r="P189" i="41"/>
  <c r="P195" i="41" s="1"/>
  <c r="Q177" i="41"/>
  <c r="Q164" i="41"/>
  <c r="Q179" i="41"/>
  <c r="Q175" i="41"/>
  <c r="Q162" i="41"/>
  <c r="Q158" i="41"/>
  <c r="Q111" i="41"/>
  <c r="Q114" i="41" s="1"/>
  <c r="Q173" i="41"/>
  <c r="Q160" i="41"/>
  <c r="Q180" i="41"/>
  <c r="Q176" i="41"/>
  <c r="Q163" i="41"/>
  <c r="P80" i="41"/>
  <c r="P76" i="41"/>
  <c r="P83" i="41"/>
  <c r="P79" i="41"/>
  <c r="P75" i="41"/>
  <c r="P81" i="41"/>
  <c r="Q47" i="41"/>
  <c r="Q50" i="41"/>
  <c r="Q46" i="41"/>
  <c r="Q31" i="41"/>
  <c r="Q27" i="41"/>
  <c r="Q12" i="41"/>
  <c r="Q8" i="41"/>
  <c r="Q13" i="41"/>
  <c r="Q9" i="41"/>
  <c r="Q49" i="41"/>
  <c r="Q34" i="41"/>
  <c r="Q30" i="41"/>
  <c r="Q26" i="41"/>
  <c r="Q15" i="41"/>
  <c r="Q11" i="41"/>
  <c r="Q117" i="34"/>
  <c r="Q24" i="34"/>
  <c r="Q14" i="34"/>
  <c r="T153" i="34"/>
  <c r="Q132" i="34"/>
  <c r="Q133" i="34" s="1"/>
  <c r="Q102" i="34"/>
  <c r="Q97" i="34"/>
  <c r="Q85" i="34"/>
  <c r="Q68" i="34"/>
  <c r="Q28" i="34"/>
  <c r="Q23" i="34"/>
  <c r="Q13" i="34"/>
  <c r="Q7" i="34"/>
  <c r="T166" i="34"/>
  <c r="T156" i="34"/>
  <c r="T152" i="34"/>
  <c r="T139" i="34"/>
  <c r="Q201" i="34"/>
  <c r="Q234" i="34"/>
  <c r="T154" i="34"/>
  <c r="Q237" i="34"/>
  <c r="Q30" i="34"/>
  <c r="Q9" i="34"/>
  <c r="T169" i="34"/>
  <c r="Q185" i="34"/>
  <c r="Q203" i="34"/>
  <c r="Q213" i="34"/>
  <c r="Q251" i="34"/>
  <c r="Q215" i="34"/>
  <c r="Q233" i="34"/>
  <c r="Q218" i="34"/>
  <c r="Q258" i="34"/>
  <c r="Q260" i="34" s="1"/>
  <c r="Q235" i="34"/>
  <c r="Q231" i="34"/>
  <c r="Q220" i="34"/>
  <c r="Q216" i="34"/>
  <c r="Q212" i="34"/>
  <c r="Q214" i="34"/>
  <c r="Q236" i="34"/>
  <c r="Q217" i="34"/>
  <c r="T170" i="34"/>
  <c r="T143" i="34"/>
  <c r="T168" i="34"/>
  <c r="Q16" i="34"/>
  <c r="Q84" i="34"/>
  <c r="Q80" i="34"/>
  <c r="Q67" i="34"/>
  <c r="Q63" i="34"/>
  <c r="Q83" i="34"/>
  <c r="Q79" i="34"/>
  <c r="Q66" i="34"/>
  <c r="Q62" i="34"/>
  <c r="Q100" i="34"/>
  <c r="Q82" i="34"/>
  <c r="Q78" i="34"/>
  <c r="Q69" i="34"/>
  <c r="Q65" i="34"/>
  <c r="Q52" i="34"/>
  <c r="Q48" i="34"/>
  <c r="Q54" i="34" s="1"/>
  <c r="Q29" i="34"/>
  <c r="Q25" i="34"/>
  <c r="Q12" i="34"/>
  <c r="P156" i="26"/>
  <c r="Q607" i="26"/>
  <c r="Q603" i="26"/>
  <c r="P877" i="26"/>
  <c r="P855" i="26"/>
  <c r="P851" i="26"/>
  <c r="P835" i="26"/>
  <c r="P831" i="26"/>
  <c r="P814" i="26"/>
  <c r="P810" i="26"/>
  <c r="P754" i="26"/>
  <c r="P750" i="26"/>
  <c r="P736" i="26"/>
  <c r="P732" i="26"/>
  <c r="P714" i="26"/>
  <c r="P710" i="26"/>
  <c r="P697" i="26"/>
  <c r="P693" i="26"/>
  <c r="P689" i="26"/>
  <c r="P675" i="26"/>
  <c r="P671" i="26"/>
  <c r="P667" i="26"/>
  <c r="P654" i="26"/>
  <c r="P650" i="26"/>
  <c r="P636" i="26"/>
  <c r="P630" i="26"/>
  <c r="P618" i="26"/>
  <c r="P614" i="26"/>
  <c r="Q606" i="26"/>
  <c r="Q602" i="26"/>
  <c r="P873" i="26"/>
  <c r="P854" i="26"/>
  <c r="P834" i="26"/>
  <c r="P830" i="26"/>
  <c r="P817" i="26"/>
  <c r="P813" i="26"/>
  <c r="P809" i="26"/>
  <c r="P757" i="26"/>
  <c r="P753" i="26"/>
  <c r="P749" i="26"/>
  <c r="P735" i="26"/>
  <c r="P731" i="26"/>
  <c r="P717" i="26"/>
  <c r="P713" i="26"/>
  <c r="P709" i="26"/>
  <c r="P696" i="26"/>
  <c r="P692" i="26"/>
  <c r="P688" i="26"/>
  <c r="P674" i="26"/>
  <c r="P670" i="26"/>
  <c r="P653" i="26"/>
  <c r="P649" i="26"/>
  <c r="P617" i="26"/>
  <c r="Q605" i="26"/>
  <c r="Q601" i="26"/>
  <c r="P853" i="26"/>
  <c r="P837" i="26"/>
  <c r="P833" i="26"/>
  <c r="P829" i="26"/>
  <c r="P816" i="26"/>
  <c r="P812" i="26"/>
  <c r="P808" i="26"/>
  <c r="P780" i="26"/>
  <c r="P756" i="26"/>
  <c r="P752" i="26"/>
  <c r="P734" i="26"/>
  <c r="P730" i="26"/>
  <c r="P716" i="26"/>
  <c r="P712" i="26"/>
  <c r="P695" i="26"/>
  <c r="P691" i="26"/>
  <c r="P687" i="26"/>
  <c r="P673" i="26"/>
  <c r="P669" i="26"/>
  <c r="P656" i="26"/>
  <c r="P652" i="26"/>
  <c r="P616" i="26"/>
  <c r="J486" i="26"/>
  <c r="Q604" i="26"/>
  <c r="P856" i="26"/>
  <c r="P852" i="26"/>
  <c r="P836" i="26"/>
  <c r="P832" i="26"/>
  <c r="P815" i="26"/>
  <c r="P811" i="26"/>
  <c r="P807" i="26"/>
  <c r="P818" i="26" s="1"/>
  <c r="P755" i="26"/>
  <c r="P751" i="26"/>
  <c r="P737" i="26"/>
  <c r="P733" i="26"/>
  <c r="P729" i="26"/>
  <c r="P715" i="26"/>
  <c r="P711" i="26"/>
  <c r="P718" i="26" s="1"/>
  <c r="P694" i="26"/>
  <c r="P690" i="26"/>
  <c r="P672" i="26"/>
  <c r="P668" i="26"/>
  <c r="P655" i="26"/>
  <c r="P651" i="26"/>
  <c r="P637" i="26"/>
  <c r="P632" i="26"/>
  <c r="P619" i="26"/>
  <c r="P615" i="26"/>
  <c r="P876" i="26"/>
  <c r="P908" i="26"/>
  <c r="P897" i="26"/>
  <c r="P875" i="26"/>
  <c r="P911" i="26"/>
  <c r="P907" i="26"/>
  <c r="P896" i="26"/>
  <c r="P892" i="26"/>
  <c r="P898" i="26" s="1"/>
  <c r="P878" i="26"/>
  <c r="P874" i="26"/>
  <c r="P870" i="26"/>
  <c r="P796" i="26"/>
  <c r="P798" i="26" s="1"/>
  <c r="P635" i="26"/>
  <c r="P872" i="26"/>
  <c r="P894" i="26"/>
  <c r="P912" i="26"/>
  <c r="J482" i="26"/>
  <c r="P140" i="26"/>
  <c r="P61" i="26"/>
  <c r="P32" i="26"/>
  <c r="P167" i="26"/>
  <c r="P139" i="26"/>
  <c r="P45" i="26"/>
  <c r="P166" i="26"/>
  <c r="P152" i="26"/>
  <c r="P136" i="26"/>
  <c r="P119" i="26"/>
  <c r="P22" i="26"/>
  <c r="P10" i="26"/>
  <c r="P155" i="26"/>
  <c r="P75" i="26"/>
  <c r="P60" i="26"/>
  <c r="P12" i="26"/>
  <c r="J490" i="26"/>
  <c r="P135" i="26"/>
  <c r="P117" i="26"/>
  <c r="P65" i="26"/>
  <c r="P50" i="26"/>
  <c r="P33" i="26"/>
  <c r="P21" i="26"/>
  <c r="P6" i="26"/>
  <c r="J481" i="26"/>
  <c r="J483" i="26"/>
  <c r="J484" i="26"/>
  <c r="J485" i="26"/>
  <c r="J487" i="26"/>
  <c r="J488" i="26"/>
  <c r="J489" i="26"/>
  <c r="J491" i="26"/>
  <c r="P123" i="26"/>
  <c r="K318" i="26"/>
  <c r="K319" i="26"/>
  <c r="K320" i="26"/>
  <c r="K321" i="26"/>
  <c r="K322" i="26"/>
  <c r="K323" i="26"/>
  <c r="K324" i="26"/>
  <c r="K325" i="26"/>
  <c r="K326" i="26"/>
  <c r="K327" i="26"/>
  <c r="K328" i="26"/>
  <c r="K329" i="26"/>
  <c r="J480" i="26"/>
  <c r="P168" i="26"/>
  <c r="P157" i="26"/>
  <c r="P153" i="26"/>
  <c r="P141" i="26"/>
  <c r="P137" i="26"/>
  <c r="P133" i="26"/>
  <c r="P120" i="26"/>
  <c r="P115" i="26"/>
  <c r="P72" i="26"/>
  <c r="P63" i="26"/>
  <c r="P51" i="26"/>
  <c r="P46" i="26"/>
  <c r="P34" i="26"/>
  <c r="P24" i="26"/>
  <c r="P8" i="26"/>
  <c r="P169" i="26"/>
  <c r="P154" i="26"/>
  <c r="P142" i="26"/>
  <c r="P138" i="26"/>
  <c r="P134" i="26"/>
  <c r="P121" i="26"/>
  <c r="P116" i="26"/>
  <c r="P73" i="26"/>
  <c r="P64" i="26"/>
  <c r="P47" i="26"/>
  <c r="P36" i="26"/>
  <c r="P20" i="26"/>
  <c r="P9" i="26"/>
  <c r="P122" i="26"/>
  <c r="P118" i="26"/>
  <c r="P114" i="26"/>
  <c r="P74" i="26"/>
  <c r="P62" i="26"/>
  <c r="P52" i="26"/>
  <c r="P48" i="26"/>
  <c r="P44" i="26"/>
  <c r="P35" i="26"/>
  <c r="P31" i="26"/>
  <c r="P23" i="26"/>
  <c r="P19" i="26"/>
  <c r="P11" i="26"/>
  <c r="AD103" i="44"/>
  <c r="AE103" i="44"/>
  <c r="AF103" i="44"/>
  <c r="AD104" i="44"/>
  <c r="AE104" i="44"/>
  <c r="AF104" i="44"/>
  <c r="AD105" i="44"/>
  <c r="AE105" i="44"/>
  <c r="AF105" i="44"/>
  <c r="AD106" i="44"/>
  <c r="AE106" i="44"/>
  <c r="AF106" i="44"/>
  <c r="AD107" i="44"/>
  <c r="AE107" i="44"/>
  <c r="AF107" i="44"/>
  <c r="AD108" i="44"/>
  <c r="AE108" i="44"/>
  <c r="AF108" i="44"/>
  <c r="AD109" i="44"/>
  <c r="AE109" i="44"/>
  <c r="AF109" i="44"/>
  <c r="AD110" i="44"/>
  <c r="AE110" i="44"/>
  <c r="AF110" i="44"/>
  <c r="AC110" i="44"/>
  <c r="AC109" i="44"/>
  <c r="AC108" i="44"/>
  <c r="AC107" i="44"/>
  <c r="AC106" i="44"/>
  <c r="AC105" i="44"/>
  <c r="AC104" i="44"/>
  <c r="AC103" i="44"/>
  <c r="AG104" i="44"/>
  <c r="Q589" i="7" l="1"/>
  <c r="Q472" i="7"/>
  <c r="P534" i="7"/>
  <c r="Q406" i="7"/>
  <c r="Q438" i="7"/>
  <c r="P676" i="26"/>
  <c r="P639" i="26"/>
  <c r="S161" i="42"/>
  <c r="S142" i="42"/>
  <c r="Q35" i="44"/>
  <c r="Q34" i="44"/>
  <c r="Q37" i="44"/>
  <c r="T95" i="44"/>
  <c r="AG108" i="44"/>
  <c r="AG100" i="44"/>
  <c r="AG101" i="44"/>
  <c r="AG102" i="44"/>
  <c r="AG109" i="44"/>
  <c r="AG105" i="44"/>
  <c r="Q67" i="44"/>
  <c r="Q38" i="44"/>
  <c r="Q25" i="44"/>
  <c r="Q6" i="44"/>
  <c r="Q65" i="44"/>
  <c r="Q66" i="44"/>
  <c r="Q68" i="44" s="1"/>
  <c r="Q64" i="44"/>
  <c r="Q56" i="44"/>
  <c r="Q54" i="44"/>
  <c r="Q75" i="44"/>
  <c r="Q77" i="44"/>
  <c r="Q74" i="44"/>
  <c r="Q80" i="44"/>
  <c r="Q81" i="44"/>
  <c r="Q46" i="44"/>
  <c r="Q48" i="44" s="1"/>
  <c r="Q47" i="44"/>
  <c r="Q5" i="44"/>
  <c r="Q7" i="44"/>
  <c r="Q12" i="44"/>
  <c r="Q8" i="44"/>
  <c r="Q9" i="44"/>
  <c r="Q24" i="44"/>
  <c r="Q22" i="44"/>
  <c r="Q26" i="44"/>
  <c r="AG110" i="44"/>
  <c r="AG106" i="44"/>
  <c r="AG107" i="44"/>
  <c r="S60" i="38"/>
  <c r="S75" i="38"/>
  <c r="S21" i="38"/>
  <c r="S136" i="38"/>
  <c r="S120" i="38"/>
  <c r="Q88" i="42"/>
  <c r="Q120" i="42"/>
  <c r="Q104" i="42"/>
  <c r="Q72" i="42"/>
  <c r="Q53" i="42"/>
  <c r="T25" i="42"/>
  <c r="Q423" i="7"/>
  <c r="Q455" i="7"/>
  <c r="Q487" i="7"/>
  <c r="P505" i="7"/>
  <c r="P541" i="7"/>
  <c r="P542" i="7"/>
  <c r="P543" i="7"/>
  <c r="P564" i="7"/>
  <c r="P524" i="7"/>
  <c r="U808" i="41"/>
  <c r="Q568" i="41"/>
  <c r="Q518" i="41"/>
  <c r="Q604" i="41"/>
  <c r="Q672" i="41"/>
  <c r="Q620" i="41"/>
  <c r="Q823" i="41"/>
  <c r="Q586" i="41"/>
  <c r="Q780" i="41"/>
  <c r="Q554" i="41"/>
  <c r="Q698" i="41"/>
  <c r="Q644" i="41"/>
  <c r="Q752" i="41"/>
  <c r="Q209" i="41"/>
  <c r="P68" i="41"/>
  <c r="N485" i="41"/>
  <c r="N483" i="41"/>
  <c r="N484" i="41"/>
  <c r="N482" i="41"/>
  <c r="N488" i="41"/>
  <c r="N487" i="41"/>
  <c r="N486" i="41"/>
  <c r="N489" i="41"/>
  <c r="N481" i="41"/>
  <c r="N490" i="41"/>
  <c r="Q16" i="41"/>
  <c r="Q51" i="41"/>
  <c r="Q166" i="41"/>
  <c r="Q35" i="41"/>
  <c r="Q181" i="41"/>
  <c r="P84" i="41"/>
  <c r="Q86" i="34"/>
  <c r="T159" i="34"/>
  <c r="Q33" i="34"/>
  <c r="Q103" i="34"/>
  <c r="Q239" i="34"/>
  <c r="Q70" i="34"/>
  <c r="T141" i="34"/>
  <c r="T140" i="34"/>
  <c r="T144" i="34"/>
  <c r="T142" i="34"/>
  <c r="Q221" i="34"/>
  <c r="P698" i="26"/>
  <c r="P758" i="26"/>
  <c r="P857" i="26"/>
  <c r="P620" i="26"/>
  <c r="P657" i="26"/>
  <c r="P838" i="26"/>
  <c r="P915" i="26"/>
  <c r="P738" i="26"/>
  <c r="Q608" i="26"/>
  <c r="P879" i="26"/>
  <c r="P76" i="26"/>
  <c r="P13" i="26"/>
  <c r="P170" i="26"/>
  <c r="P158" i="26"/>
  <c r="P124" i="26"/>
  <c r="P66" i="26"/>
  <c r="P143" i="26"/>
  <c r="P25" i="26"/>
  <c r="P37" i="26"/>
  <c r="AG103" i="44"/>
  <c r="AG99" i="44"/>
  <c r="P544" i="7" l="1"/>
  <c r="Q82" i="44"/>
  <c r="Q27" i="44"/>
  <c r="Q13" i="44"/>
  <c r="Q57" i="44"/>
  <c r="T145" i="34"/>
  <c r="M110" i="44"/>
  <c r="M109" i="44"/>
  <c r="M108" i="44"/>
  <c r="M107" i="44"/>
  <c r="M114" i="44"/>
  <c r="M113" i="44"/>
  <c r="M112" i="44"/>
  <c r="M111" i="44"/>
  <c r="M106" i="44"/>
  <c r="M105" i="44"/>
  <c r="M104" i="44"/>
  <c r="M103" i="44"/>
  <c r="M102" i="44"/>
  <c r="M101" i="44"/>
  <c r="M100" i="44"/>
  <c r="M99" i="44"/>
  <c r="AI368" i="41" l="1"/>
  <c r="AH368" i="41"/>
  <c r="AG368" i="41"/>
  <c r="AF368" i="41"/>
  <c r="AE368" i="41"/>
  <c r="AD368" i="41"/>
  <c r="AC368" i="41"/>
  <c r="AI367" i="41"/>
  <c r="AH367" i="41"/>
  <c r="AG367" i="41"/>
  <c r="AF367" i="41"/>
  <c r="AE367" i="41"/>
  <c r="AD367" i="41"/>
  <c r="AC367" i="41"/>
  <c r="AI366" i="41"/>
  <c r="AH366" i="41"/>
  <c r="AG366" i="41"/>
  <c r="AF366" i="41"/>
  <c r="AE366" i="41"/>
  <c r="AD366" i="41"/>
  <c r="AC366" i="41"/>
  <c r="AI365" i="41"/>
  <c r="AH365" i="41"/>
  <c r="AG365" i="41"/>
  <c r="AF365" i="41"/>
  <c r="AE365" i="41"/>
  <c r="AD365" i="41"/>
  <c r="AC365" i="41"/>
  <c r="AI364" i="41"/>
  <c r="AH364" i="41"/>
  <c r="AG364" i="41"/>
  <c r="AF364" i="41"/>
  <c r="AE364" i="41"/>
  <c r="AD364" i="41"/>
  <c r="AC364" i="41"/>
  <c r="AJ364" i="41" s="1"/>
  <c r="AB374" i="41" s="1"/>
  <c r="AD374" i="41" s="1"/>
  <c r="AI363" i="41"/>
  <c r="AH363" i="41"/>
  <c r="AG363" i="41"/>
  <c r="AF363" i="41"/>
  <c r="AE363" i="41"/>
  <c r="AD363" i="41"/>
  <c r="AC363" i="41"/>
  <c r="AI362" i="41"/>
  <c r="AH362" i="41"/>
  <c r="AG362" i="41"/>
  <c r="AF362" i="41"/>
  <c r="AE362" i="41"/>
  <c r="AD362" i="41"/>
  <c r="AC362" i="41"/>
  <c r="AI361" i="41"/>
  <c r="AH361" i="41"/>
  <c r="AG361" i="41"/>
  <c r="AF361" i="41"/>
  <c r="AE361" i="41"/>
  <c r="AD361" i="41"/>
  <c r="AC361" i="41"/>
  <c r="AI360" i="41"/>
  <c r="AH360" i="41"/>
  <c r="AG360" i="41"/>
  <c r="AF360" i="41"/>
  <c r="AE360" i="41"/>
  <c r="AD360" i="41"/>
  <c r="AC360" i="41"/>
  <c r="AI359" i="41"/>
  <c r="AH359" i="41"/>
  <c r="AG359" i="41"/>
  <c r="AF359" i="41"/>
  <c r="AE359" i="41"/>
  <c r="AD359" i="41"/>
  <c r="AC359" i="41"/>
  <c r="AJ367" i="41"/>
  <c r="AB377" i="41" s="1"/>
  <c r="AC377" i="41" s="1"/>
  <c r="AI233" i="41"/>
  <c r="AH233" i="41"/>
  <c r="AG233" i="41"/>
  <c r="AF233" i="41"/>
  <c r="AE233" i="41"/>
  <c r="AD233" i="41"/>
  <c r="AC233" i="41"/>
  <c r="AI232" i="41"/>
  <c r="AH232" i="41"/>
  <c r="AG232" i="41"/>
  <c r="AF232" i="41"/>
  <c r="AE232" i="41"/>
  <c r="AD232" i="41"/>
  <c r="AC232" i="41"/>
  <c r="AI231" i="41"/>
  <c r="AH231" i="41"/>
  <c r="AG231" i="41"/>
  <c r="AF231" i="41"/>
  <c r="AE231" i="41"/>
  <c r="AD231" i="41"/>
  <c r="AC231" i="41"/>
  <c r="AI230" i="41"/>
  <c r="AH230" i="41"/>
  <c r="AG230" i="41"/>
  <c r="AF230" i="41"/>
  <c r="AE230" i="41"/>
  <c r="AD230" i="41"/>
  <c r="AC230" i="41"/>
  <c r="AI229" i="41"/>
  <c r="AH229" i="41"/>
  <c r="AG229" i="41"/>
  <c r="AF229" i="41"/>
  <c r="AE229" i="41"/>
  <c r="AD229" i="41"/>
  <c r="AC229" i="41"/>
  <c r="AI228" i="41"/>
  <c r="AH228" i="41"/>
  <c r="AG228" i="41"/>
  <c r="AF228" i="41"/>
  <c r="AE228" i="41"/>
  <c r="AD228" i="41"/>
  <c r="AC228" i="41"/>
  <c r="AI227" i="41"/>
  <c r="AH227" i="41"/>
  <c r="AG227" i="41"/>
  <c r="AF227" i="41"/>
  <c r="AE227" i="41"/>
  <c r="AD227" i="41"/>
  <c r="AC227" i="41"/>
  <c r="AI226" i="41"/>
  <c r="AH226" i="41"/>
  <c r="AG226" i="41"/>
  <c r="AF226" i="41"/>
  <c r="AE226" i="41"/>
  <c r="AD226" i="41"/>
  <c r="AC226" i="41"/>
  <c r="AI225" i="41"/>
  <c r="AH225" i="41"/>
  <c r="AG225" i="41"/>
  <c r="AF225" i="41"/>
  <c r="AE225" i="41"/>
  <c r="AD225" i="41"/>
  <c r="AC225" i="41"/>
  <c r="AI224" i="41"/>
  <c r="AH224" i="41"/>
  <c r="AG224" i="41"/>
  <c r="AF224" i="41"/>
  <c r="AE224" i="41"/>
  <c r="AD224" i="41"/>
  <c r="AC224" i="41"/>
  <c r="N224" i="41"/>
  <c r="N225" i="41"/>
  <c r="N226" i="41"/>
  <c r="N227" i="41"/>
  <c r="N228" i="41"/>
  <c r="N229" i="41"/>
  <c r="N230" i="41"/>
  <c r="AJ231" i="41" l="1"/>
  <c r="AB241" i="41" s="1"/>
  <c r="AG241" i="41" s="1"/>
  <c r="AJ363" i="41"/>
  <c r="AB373" i="41" s="1"/>
  <c r="AC373" i="41" s="1"/>
  <c r="AJ368" i="41"/>
  <c r="AB378" i="41" s="1"/>
  <c r="AD378" i="41" s="1"/>
  <c r="AJ226" i="41"/>
  <c r="AJ362" i="41"/>
  <c r="AB372" i="41" s="1"/>
  <c r="AF372" i="41" s="1"/>
  <c r="AF373" i="41"/>
  <c r="AC374" i="41"/>
  <c r="AG374" i="41"/>
  <c r="AF377" i="41"/>
  <c r="AG377" i="41"/>
  <c r="AE374" i="41"/>
  <c r="AI374" i="41"/>
  <c r="AD377" i="41"/>
  <c r="AH377" i="41"/>
  <c r="AF374" i="41"/>
  <c r="AE377" i="41"/>
  <c r="AI377" i="41"/>
  <c r="AJ361" i="41"/>
  <c r="AB371" i="41" s="1"/>
  <c r="AF371" i="41" s="1"/>
  <c r="AJ227" i="41"/>
  <c r="AB237" i="41" s="1"/>
  <c r="AJ230" i="41"/>
  <c r="AB240" i="41" s="1"/>
  <c r="AI240" i="41" s="1"/>
  <c r="AJ360" i="41"/>
  <c r="AB370" i="41" s="1"/>
  <c r="AE370" i="41" s="1"/>
  <c r="AJ366" i="41"/>
  <c r="AB376" i="41" s="1"/>
  <c r="AF376" i="41" s="1"/>
  <c r="AH374" i="41"/>
  <c r="AJ365" i="41"/>
  <c r="AB375" i="41" s="1"/>
  <c r="AF375" i="41" s="1"/>
  <c r="AJ359" i="41"/>
  <c r="AB369" i="41" s="1"/>
  <c r="AC369" i="41" s="1"/>
  <c r="AF241" i="41"/>
  <c r="AE241" i="41"/>
  <c r="AE240" i="41"/>
  <c r="AG240" i="41"/>
  <c r="AH241" i="41"/>
  <c r="AJ229" i="41"/>
  <c r="AB239" i="41" s="1"/>
  <c r="AG239" i="41" s="1"/>
  <c r="AJ228" i="41"/>
  <c r="AB238" i="41" s="1"/>
  <c r="AG238" i="41" s="1"/>
  <c r="AJ232" i="41"/>
  <c r="AB242" i="41" s="1"/>
  <c r="AG242" i="41" s="1"/>
  <c r="AJ225" i="41"/>
  <c r="AB235" i="41" s="1"/>
  <c r="AG235" i="41" s="1"/>
  <c r="AJ233" i="41"/>
  <c r="AB243" i="41" s="1"/>
  <c r="AG243" i="41" s="1"/>
  <c r="AB236" i="41"/>
  <c r="AC236" i="41" s="1"/>
  <c r="AJ224" i="41"/>
  <c r="AB234" i="41" s="1"/>
  <c r="AC234" i="41" s="1"/>
  <c r="AC241" i="41" l="1"/>
  <c r="AD241" i="41"/>
  <c r="AI241" i="41"/>
  <c r="AG378" i="41"/>
  <c r="AD373" i="41"/>
  <c r="AE373" i="41"/>
  <c r="AD371" i="41"/>
  <c r="AH373" i="41"/>
  <c r="AC378" i="41"/>
  <c r="AI378" i="41"/>
  <c r="AF378" i="41"/>
  <c r="AI373" i="41"/>
  <c r="AJ374" i="41"/>
  <c r="AJ377" i="41"/>
  <c r="AH378" i="41"/>
  <c r="AG373" i="41"/>
  <c r="AE378" i="41"/>
  <c r="AE372" i="41"/>
  <c r="AH372" i="41"/>
  <c r="AG372" i="41"/>
  <c r="AC240" i="41"/>
  <c r="AD372" i="41"/>
  <c r="AC372" i="41"/>
  <c r="AI372" i="41"/>
  <c r="AH240" i="41"/>
  <c r="AF240" i="41"/>
  <c r="AD240" i="41"/>
  <c r="AH375" i="41"/>
  <c r="AI370" i="41"/>
  <c r="AC375" i="41"/>
  <c r="AD375" i="41"/>
  <c r="AG237" i="41"/>
  <c r="AD237" i="41"/>
  <c r="AH237" i="41"/>
  <c r="AF236" i="41"/>
  <c r="AC243" i="41"/>
  <c r="AF238" i="41"/>
  <c r="AD370" i="41"/>
  <c r="AH370" i="41"/>
  <c r="AG376" i="41"/>
  <c r="AH369" i="41"/>
  <c r="AI376" i="41"/>
  <c r="AG370" i="41"/>
  <c r="AD376" i="41"/>
  <c r="AC371" i="41"/>
  <c r="AF243" i="41"/>
  <c r="AI234" i="41"/>
  <c r="AD234" i="41"/>
  <c r="AF242" i="41"/>
  <c r="AD236" i="41"/>
  <c r="AE375" i="41"/>
  <c r="AI375" i="41"/>
  <c r="AC376" i="41"/>
  <c r="AD369" i="41"/>
  <c r="AE376" i="41"/>
  <c r="AC370" i="41"/>
  <c r="AG375" i="41"/>
  <c r="AF370" i="41"/>
  <c r="AE242" i="41"/>
  <c r="AE243" i="41"/>
  <c r="AH243" i="41"/>
  <c r="AF369" i="41"/>
  <c r="AI369" i="41"/>
  <c r="AE371" i="41"/>
  <c r="AI371" i="41"/>
  <c r="AG369" i="41"/>
  <c r="AH371" i="41"/>
  <c r="AH376" i="41"/>
  <c r="AG371" i="41"/>
  <c r="AE369" i="41"/>
  <c r="AD242" i="41"/>
  <c r="AH242" i="41"/>
  <c r="AC242" i="41"/>
  <c r="AI242" i="41"/>
  <c r="AI238" i="41"/>
  <c r="AI243" i="41"/>
  <c r="AE239" i="41"/>
  <c r="AE235" i="41"/>
  <c r="AD243" i="41"/>
  <c r="AG234" i="41"/>
  <c r="AE237" i="41"/>
  <c r="AC235" i="41"/>
  <c r="AE236" i="41"/>
  <c r="AI236" i="41"/>
  <c r="AD238" i="41"/>
  <c r="AH238" i="41"/>
  <c r="AC238" i="41"/>
  <c r="AE238" i="41"/>
  <c r="AF235" i="41"/>
  <c r="AC237" i="41"/>
  <c r="AH234" i="41"/>
  <c r="AF237" i="41"/>
  <c r="AC239" i="41"/>
  <c r="AH236" i="41"/>
  <c r="AF234" i="41"/>
  <c r="AH239" i="41"/>
  <c r="AH235" i="41"/>
  <c r="AF239" i="41"/>
  <c r="AG236" i="41"/>
  <c r="AE234" i="41"/>
  <c r="AI239" i="41"/>
  <c r="AI235" i="41"/>
  <c r="AD239" i="41"/>
  <c r="AD235" i="41"/>
  <c r="AI237" i="41"/>
  <c r="AJ241" i="41" l="1"/>
  <c r="AJ373" i="41"/>
  <c r="AJ378" i="41"/>
  <c r="AJ240" i="41"/>
  <c r="AJ369" i="41"/>
  <c r="AJ372" i="41"/>
  <c r="AJ234" i="41"/>
  <c r="AJ243" i="41"/>
  <c r="AJ370" i="41"/>
  <c r="AJ376" i="41"/>
  <c r="AJ371" i="41"/>
  <c r="AJ236" i="41"/>
  <c r="AJ237" i="41"/>
  <c r="AJ375" i="41"/>
  <c r="AJ238" i="41"/>
  <c r="AJ235" i="41"/>
  <c r="AJ239" i="41"/>
  <c r="AJ242" i="41"/>
  <c r="N458" i="41" l="1"/>
  <c r="F468" i="41" s="1"/>
  <c r="N457" i="41"/>
  <c r="F467" i="41" s="1"/>
  <c r="J467" i="41" s="1"/>
  <c r="N456" i="41"/>
  <c r="F466" i="41" s="1"/>
  <c r="N455" i="41"/>
  <c r="F465" i="41" s="1"/>
  <c r="L465" i="41" s="1"/>
  <c r="N454" i="41"/>
  <c r="F464" i="41" s="1"/>
  <c r="N453" i="41"/>
  <c r="F463" i="41" s="1"/>
  <c r="J463" i="41" s="1"/>
  <c r="N452" i="41"/>
  <c r="F462" i="41" s="1"/>
  <c r="N451" i="41"/>
  <c r="F461" i="41" s="1"/>
  <c r="M461" i="41" s="1"/>
  <c r="N450" i="41"/>
  <c r="F460" i="41" s="1"/>
  <c r="N449" i="41"/>
  <c r="F459" i="41" s="1"/>
  <c r="N436" i="41"/>
  <c r="F446" i="41" s="1"/>
  <c r="N435" i="41"/>
  <c r="F445" i="41" s="1"/>
  <c r="N434" i="41"/>
  <c r="F444" i="41" s="1"/>
  <c r="L444" i="41" s="1"/>
  <c r="N433" i="41"/>
  <c r="F443" i="41" s="1"/>
  <c r="I443" i="41" s="1"/>
  <c r="N432" i="41"/>
  <c r="F442" i="41" s="1"/>
  <c r="N431" i="41"/>
  <c r="F441" i="41" s="1"/>
  <c r="N430" i="41"/>
  <c r="F440" i="41" s="1"/>
  <c r="H440" i="41" s="1"/>
  <c r="N429" i="41"/>
  <c r="F439" i="41" s="1"/>
  <c r="I439" i="41" s="1"/>
  <c r="N428" i="41"/>
  <c r="F438" i="41" s="1"/>
  <c r="J438" i="41" s="1"/>
  <c r="N427" i="41"/>
  <c r="F437" i="41" s="1"/>
  <c r="N412" i="41"/>
  <c r="F422" i="41" s="1"/>
  <c r="N411" i="41"/>
  <c r="F421" i="41" s="1"/>
  <c r="N410" i="41"/>
  <c r="F420" i="41" s="1"/>
  <c r="L420" i="41" s="1"/>
  <c r="N409" i="41"/>
  <c r="F419" i="41" s="1"/>
  <c r="M419" i="41" s="1"/>
  <c r="N408" i="41"/>
  <c r="F418" i="41" s="1"/>
  <c r="J418" i="41" s="1"/>
  <c r="N407" i="41"/>
  <c r="F417" i="41" s="1"/>
  <c r="N406" i="41"/>
  <c r="F416" i="41" s="1"/>
  <c r="H416" i="41" s="1"/>
  <c r="N405" i="41"/>
  <c r="F415" i="41" s="1"/>
  <c r="M415" i="41" s="1"/>
  <c r="N404" i="41"/>
  <c r="F414" i="41" s="1"/>
  <c r="J414" i="41" s="1"/>
  <c r="N403" i="41"/>
  <c r="F413" i="41" s="1"/>
  <c r="N390" i="41"/>
  <c r="F400" i="41" s="1"/>
  <c r="N389" i="41"/>
  <c r="F399" i="41" s="1"/>
  <c r="G399" i="41" s="1"/>
  <c r="N388" i="41"/>
  <c r="F398" i="41" s="1"/>
  <c r="L398" i="41" s="1"/>
  <c r="N387" i="41"/>
  <c r="F397" i="41" s="1"/>
  <c r="H397" i="41" s="1"/>
  <c r="N386" i="41"/>
  <c r="F396" i="41" s="1"/>
  <c r="N385" i="41"/>
  <c r="F395" i="41" s="1"/>
  <c r="K395" i="41" s="1"/>
  <c r="N384" i="41"/>
  <c r="F394" i="41" s="1"/>
  <c r="N383" i="41"/>
  <c r="F393" i="41" s="1"/>
  <c r="I393" i="41" s="1"/>
  <c r="N382" i="41"/>
  <c r="F392" i="41" s="1"/>
  <c r="N381" i="41"/>
  <c r="F391" i="41" s="1"/>
  <c r="K391" i="41" s="1"/>
  <c r="N368" i="41"/>
  <c r="F378" i="41" s="1"/>
  <c r="N367" i="41"/>
  <c r="F377" i="41" s="1"/>
  <c r="K377" i="41" s="1"/>
  <c r="N366" i="41"/>
  <c r="F376" i="41" s="1"/>
  <c r="H376" i="41" s="1"/>
  <c r="N365" i="41"/>
  <c r="F375" i="41" s="1"/>
  <c r="M375" i="41" s="1"/>
  <c r="N364" i="41"/>
  <c r="F374" i="41" s="1"/>
  <c r="N363" i="41"/>
  <c r="F373" i="41" s="1"/>
  <c r="M373" i="41" s="1"/>
  <c r="N362" i="41"/>
  <c r="F372" i="41" s="1"/>
  <c r="N361" i="41"/>
  <c r="F371" i="41" s="1"/>
  <c r="G371" i="41" s="1"/>
  <c r="N360" i="41"/>
  <c r="F370" i="41" s="1"/>
  <c r="J370" i="41" s="1"/>
  <c r="N359" i="41"/>
  <c r="F369" i="41" s="1"/>
  <c r="I369" i="41" s="1"/>
  <c r="N322" i="41"/>
  <c r="F332" i="41" s="1"/>
  <c r="N321" i="41"/>
  <c r="F331" i="41" s="1"/>
  <c r="M331" i="41" s="1"/>
  <c r="N320" i="41"/>
  <c r="F330" i="41" s="1"/>
  <c r="J330" i="41" s="1"/>
  <c r="N319" i="41"/>
  <c r="F329" i="41" s="1"/>
  <c r="K329" i="41" s="1"/>
  <c r="N318" i="41"/>
  <c r="F328" i="41" s="1"/>
  <c r="J328" i="41" s="1"/>
  <c r="N317" i="41"/>
  <c r="F327" i="41" s="1"/>
  <c r="M327" i="41" s="1"/>
  <c r="N316" i="41"/>
  <c r="F326" i="41" s="1"/>
  <c r="N315" i="41"/>
  <c r="F325" i="41" s="1"/>
  <c r="G325" i="41" s="1"/>
  <c r="N314" i="41"/>
  <c r="F324" i="41" s="1"/>
  <c r="N313" i="41"/>
  <c r="F323" i="41" s="1"/>
  <c r="N300" i="41"/>
  <c r="F310" i="41" s="1"/>
  <c r="N299" i="41"/>
  <c r="F309" i="41" s="1"/>
  <c r="N298" i="41"/>
  <c r="F308" i="41" s="1"/>
  <c r="J308" i="41" s="1"/>
  <c r="N297" i="41"/>
  <c r="F307" i="41" s="1"/>
  <c r="J307" i="41" s="1"/>
  <c r="N296" i="41"/>
  <c r="F306" i="41" s="1"/>
  <c r="J306" i="41" s="1"/>
  <c r="N295" i="41"/>
  <c r="F305" i="41" s="1"/>
  <c r="N294" i="41"/>
  <c r="F304" i="41" s="1"/>
  <c r="J304" i="41" s="1"/>
  <c r="N293" i="41"/>
  <c r="F303" i="41" s="1"/>
  <c r="J303" i="41" s="1"/>
  <c r="N292" i="41"/>
  <c r="F302" i="41" s="1"/>
  <c r="N291" i="41"/>
  <c r="F301" i="41" s="1"/>
  <c r="N277" i="41"/>
  <c r="F287" i="41" s="1"/>
  <c r="N276" i="41"/>
  <c r="F286" i="41" s="1"/>
  <c r="N275" i="41"/>
  <c r="F285" i="41" s="1"/>
  <c r="J285" i="41" s="1"/>
  <c r="N274" i="41"/>
  <c r="F284" i="41" s="1"/>
  <c r="N273" i="41"/>
  <c r="F283" i="41" s="1"/>
  <c r="N272" i="41"/>
  <c r="F282" i="41" s="1"/>
  <c r="J282" i="41" s="1"/>
  <c r="N271" i="41"/>
  <c r="F281" i="41" s="1"/>
  <c r="J281" i="41" s="1"/>
  <c r="N270" i="41"/>
  <c r="F280" i="41" s="1"/>
  <c r="N269" i="41"/>
  <c r="F279" i="41" s="1"/>
  <c r="J279" i="41" s="1"/>
  <c r="N268" i="41"/>
  <c r="F278" i="41" s="1"/>
  <c r="N255" i="41"/>
  <c r="F265" i="41" s="1"/>
  <c r="N254" i="41"/>
  <c r="F264" i="41" s="1"/>
  <c r="J264" i="41" s="1"/>
  <c r="N253" i="41"/>
  <c r="F263" i="41" s="1"/>
  <c r="G263" i="41" s="1"/>
  <c r="N252" i="41"/>
  <c r="F262" i="41" s="1"/>
  <c r="N251" i="41"/>
  <c r="F261" i="41" s="1"/>
  <c r="N250" i="41"/>
  <c r="F260" i="41" s="1"/>
  <c r="L260" i="41" s="1"/>
  <c r="N249" i="41"/>
  <c r="F259" i="41" s="1"/>
  <c r="J259" i="41" s="1"/>
  <c r="N248" i="41"/>
  <c r="F258" i="41" s="1"/>
  <c r="N247" i="41"/>
  <c r="F257" i="41" s="1"/>
  <c r="N246" i="41"/>
  <c r="F256" i="41" s="1"/>
  <c r="L256" i="41" s="1"/>
  <c r="N233" i="41"/>
  <c r="F243" i="41" s="1"/>
  <c r="N232" i="41"/>
  <c r="F242" i="41" s="1"/>
  <c r="N231" i="41"/>
  <c r="F241" i="41" s="1"/>
  <c r="G241" i="41" s="1"/>
  <c r="F240" i="41"/>
  <c r="F239" i="41"/>
  <c r="F238" i="41"/>
  <c r="F237" i="41"/>
  <c r="J237" i="41" s="1"/>
  <c r="F236" i="41"/>
  <c r="F235" i="41"/>
  <c r="F234" i="41"/>
  <c r="K459" i="41" l="1"/>
  <c r="G459" i="41"/>
  <c r="J464" i="41"/>
  <c r="M464" i="41"/>
  <c r="I464" i="41"/>
  <c r="J468" i="41"/>
  <c r="M468" i="41"/>
  <c r="I468" i="41"/>
  <c r="I461" i="41"/>
  <c r="K437" i="41"/>
  <c r="G437" i="41"/>
  <c r="G441" i="41"/>
  <c r="K441" i="41"/>
  <c r="J441" i="41"/>
  <c r="K445" i="41"/>
  <c r="G445" i="41"/>
  <c r="M439" i="41"/>
  <c r="M443" i="41"/>
  <c r="H444" i="41"/>
  <c r="G413" i="41"/>
  <c r="K413" i="41"/>
  <c r="K417" i="41"/>
  <c r="J417" i="41"/>
  <c r="G417" i="41"/>
  <c r="K421" i="41"/>
  <c r="G421" i="41"/>
  <c r="H420" i="41"/>
  <c r="I415" i="41"/>
  <c r="I419" i="41"/>
  <c r="L393" i="41"/>
  <c r="I397" i="41"/>
  <c r="M393" i="41"/>
  <c r="M397" i="41"/>
  <c r="I391" i="41"/>
  <c r="H372" i="41"/>
  <c r="L372" i="41"/>
  <c r="L374" i="41"/>
  <c r="J374" i="41"/>
  <c r="J378" i="41"/>
  <c r="H378" i="41"/>
  <c r="G369" i="41"/>
  <c r="I377" i="41"/>
  <c r="K373" i="41"/>
  <c r="G377" i="41"/>
  <c r="H332" i="41"/>
  <c r="L332" i="41"/>
  <c r="J326" i="41"/>
  <c r="L326" i="41"/>
  <c r="L324" i="41"/>
  <c r="H324" i="41"/>
  <c r="G324" i="41"/>
  <c r="H323" i="41"/>
  <c r="K323" i="41"/>
  <c r="J323" i="41"/>
  <c r="G331" i="41"/>
  <c r="K327" i="41"/>
  <c r="I331" i="41"/>
  <c r="M302" i="41"/>
  <c r="J302" i="41"/>
  <c r="I302" i="41"/>
  <c r="G302" i="41"/>
  <c r="J310" i="41"/>
  <c r="M310" i="41"/>
  <c r="G310" i="41"/>
  <c r="J283" i="41"/>
  <c r="M283" i="41"/>
  <c r="I283" i="41"/>
  <c r="G283" i="41"/>
  <c r="J287" i="41"/>
  <c r="I287" i="41"/>
  <c r="G287" i="41"/>
  <c r="M287" i="41"/>
  <c r="L278" i="41"/>
  <c r="J278" i="41"/>
  <c r="I281" i="41"/>
  <c r="G285" i="41"/>
  <c r="K281" i="41"/>
  <c r="I285" i="41"/>
  <c r="M281" i="41"/>
  <c r="K285" i="41"/>
  <c r="H281" i="41"/>
  <c r="L285" i="41"/>
  <c r="I256" i="41"/>
  <c r="I260" i="41"/>
  <c r="M256" i="41"/>
  <c r="M260" i="41"/>
  <c r="L238" i="41"/>
  <c r="M238" i="41"/>
  <c r="I238" i="41"/>
  <c r="J242" i="41"/>
  <c r="M242" i="41"/>
  <c r="I242" i="41"/>
  <c r="L234" i="41"/>
  <c r="M234" i="41"/>
  <c r="I234" i="41"/>
  <c r="L236" i="41"/>
  <c r="G236" i="41"/>
  <c r="J236" i="41"/>
  <c r="K236" i="41"/>
  <c r="M236" i="41"/>
  <c r="I236" i="41"/>
  <c r="H236" i="41"/>
  <c r="K240" i="41"/>
  <c r="G240" i="41"/>
  <c r="J240" i="41"/>
  <c r="L240" i="41"/>
  <c r="M240" i="41"/>
  <c r="I240" i="41"/>
  <c r="H240" i="41"/>
  <c r="H257" i="41"/>
  <c r="L257" i="41"/>
  <c r="K257" i="41"/>
  <c r="G257" i="41"/>
  <c r="M257" i="41"/>
  <c r="J257" i="41"/>
  <c r="I257" i="41"/>
  <c r="H261" i="41"/>
  <c r="K261" i="41"/>
  <c r="G261" i="41"/>
  <c r="I261" i="41"/>
  <c r="L261" i="41"/>
  <c r="J261" i="41"/>
  <c r="M261" i="41"/>
  <c r="L265" i="41"/>
  <c r="H265" i="41"/>
  <c r="K265" i="41"/>
  <c r="J265" i="41"/>
  <c r="M265" i="41"/>
  <c r="I265" i="41"/>
  <c r="G265" i="41"/>
  <c r="L258" i="41"/>
  <c r="J258" i="41"/>
  <c r="K258" i="41"/>
  <c r="M258" i="41"/>
  <c r="I258" i="41"/>
  <c r="H258" i="41"/>
  <c r="G258" i="41"/>
  <c r="J262" i="41"/>
  <c r="H262" i="41"/>
  <c r="K262" i="41"/>
  <c r="M262" i="41"/>
  <c r="I262" i="41"/>
  <c r="L262" i="41"/>
  <c r="G262" i="41"/>
  <c r="K280" i="41"/>
  <c r="G280" i="41"/>
  <c r="M280" i="41"/>
  <c r="H280" i="41"/>
  <c r="L280" i="41"/>
  <c r="J280" i="41"/>
  <c r="I280" i="41"/>
  <c r="K284" i="41"/>
  <c r="G284" i="41"/>
  <c r="J284" i="41"/>
  <c r="I284" i="41"/>
  <c r="M284" i="41"/>
  <c r="H284" i="41"/>
  <c r="L284" i="41"/>
  <c r="M301" i="41"/>
  <c r="I301" i="41"/>
  <c r="H301" i="41"/>
  <c r="L301" i="41"/>
  <c r="G301" i="41"/>
  <c r="K301" i="41"/>
  <c r="J301" i="41"/>
  <c r="M305" i="41"/>
  <c r="I305" i="41"/>
  <c r="H305" i="41"/>
  <c r="L305" i="41"/>
  <c r="G305" i="41"/>
  <c r="K305" i="41"/>
  <c r="J305" i="41"/>
  <c r="M309" i="41"/>
  <c r="I309" i="41"/>
  <c r="J309" i="41"/>
  <c r="H309" i="41"/>
  <c r="L309" i="41"/>
  <c r="G309" i="41"/>
  <c r="K309" i="41"/>
  <c r="L396" i="41"/>
  <c r="H396" i="41"/>
  <c r="K396" i="41"/>
  <c r="G396" i="41"/>
  <c r="M396" i="41"/>
  <c r="I396" i="41"/>
  <c r="J396" i="41"/>
  <c r="L400" i="41"/>
  <c r="H400" i="41"/>
  <c r="K400" i="41"/>
  <c r="G400" i="41"/>
  <c r="I400" i="41"/>
  <c r="M400" i="41"/>
  <c r="J400" i="41"/>
  <c r="K235" i="41"/>
  <c r="G235" i="41"/>
  <c r="M235" i="41"/>
  <c r="H235" i="41"/>
  <c r="J235" i="41"/>
  <c r="I235" i="41"/>
  <c r="L235" i="41"/>
  <c r="K239" i="41"/>
  <c r="G239" i="41"/>
  <c r="M239" i="41"/>
  <c r="H239" i="41"/>
  <c r="J239" i="41"/>
  <c r="I239" i="41"/>
  <c r="L239" i="41"/>
  <c r="M243" i="41"/>
  <c r="H243" i="41"/>
  <c r="K243" i="41"/>
  <c r="G243" i="41"/>
  <c r="I243" i="41"/>
  <c r="J243" i="41"/>
  <c r="L243" i="41"/>
  <c r="M286" i="41"/>
  <c r="I286" i="41"/>
  <c r="L286" i="41"/>
  <c r="G286" i="41"/>
  <c r="K286" i="41"/>
  <c r="J286" i="41"/>
  <c r="H286" i="41"/>
  <c r="G237" i="41"/>
  <c r="K241" i="41"/>
  <c r="K259" i="41"/>
  <c r="J260" i="41"/>
  <c r="M264" i="41"/>
  <c r="I264" i="41"/>
  <c r="K278" i="41"/>
  <c r="M279" i="41"/>
  <c r="L282" i="41"/>
  <c r="K303" i="41"/>
  <c r="G303" i="41"/>
  <c r="L303" i="41"/>
  <c r="M304" i="41"/>
  <c r="K306" i="41"/>
  <c r="M307" i="41"/>
  <c r="I308" i="41"/>
  <c r="G234" i="41"/>
  <c r="K234" i="41"/>
  <c r="H237" i="41"/>
  <c r="L237" i="41"/>
  <c r="G238" i="41"/>
  <c r="K238" i="41"/>
  <c r="H241" i="41"/>
  <c r="L241" i="41"/>
  <c r="G242" i="41"/>
  <c r="K242" i="41"/>
  <c r="G256" i="41"/>
  <c r="K256" i="41"/>
  <c r="H259" i="41"/>
  <c r="L259" i="41"/>
  <c r="G260" i="41"/>
  <c r="K260" i="41"/>
  <c r="H263" i="41"/>
  <c r="L263" i="41"/>
  <c r="G264" i="41"/>
  <c r="L264" i="41"/>
  <c r="G278" i="41"/>
  <c r="I279" i="41"/>
  <c r="G281" i="41"/>
  <c r="L281" i="41"/>
  <c r="H282" i="41"/>
  <c r="H285" i="41"/>
  <c r="M285" i="41"/>
  <c r="L287" i="41"/>
  <c r="H287" i="41"/>
  <c r="K287" i="41"/>
  <c r="L302" i="41"/>
  <c r="H302" i="41"/>
  <c r="K302" i="41"/>
  <c r="H303" i="41"/>
  <c r="M303" i="41"/>
  <c r="I304" i="41"/>
  <c r="G306" i="41"/>
  <c r="M306" i="41"/>
  <c r="I307" i="41"/>
  <c r="K308" i="41"/>
  <c r="I310" i="41"/>
  <c r="G323" i="41"/>
  <c r="L323" i="41"/>
  <c r="M325" i="41"/>
  <c r="H328" i="41"/>
  <c r="I329" i="41"/>
  <c r="K376" i="41"/>
  <c r="G376" i="41"/>
  <c r="M376" i="41"/>
  <c r="I376" i="41"/>
  <c r="M371" i="41"/>
  <c r="M374" i="41"/>
  <c r="I374" i="41"/>
  <c r="K374" i="41"/>
  <c r="G374" i="41"/>
  <c r="H374" i="41"/>
  <c r="I375" i="41"/>
  <c r="J376" i="41"/>
  <c r="J394" i="41"/>
  <c r="M394" i="41"/>
  <c r="I394" i="41"/>
  <c r="G394" i="41"/>
  <c r="K394" i="41"/>
  <c r="L394" i="41"/>
  <c r="J398" i="41"/>
  <c r="M398" i="41"/>
  <c r="I398" i="41"/>
  <c r="K398" i="41"/>
  <c r="G398" i="41"/>
  <c r="H394" i="41"/>
  <c r="H398" i="41"/>
  <c r="L422" i="41"/>
  <c r="H422" i="41"/>
  <c r="K422" i="41"/>
  <c r="G422" i="41"/>
  <c r="I422" i="41"/>
  <c r="M422" i="41"/>
  <c r="L442" i="41"/>
  <c r="H442" i="41"/>
  <c r="K442" i="41"/>
  <c r="G442" i="41"/>
  <c r="M442" i="41"/>
  <c r="I442" i="41"/>
  <c r="J234" i="41"/>
  <c r="K237" i="41"/>
  <c r="J238" i="41"/>
  <c r="J256" i="41"/>
  <c r="G259" i="41"/>
  <c r="K263" i="41"/>
  <c r="M278" i="41"/>
  <c r="I278" i="41"/>
  <c r="H234" i="41"/>
  <c r="I237" i="41"/>
  <c r="M237" i="41"/>
  <c r="H238" i="41"/>
  <c r="I241" i="41"/>
  <c r="M241" i="41"/>
  <c r="H242" i="41"/>
  <c r="L242" i="41"/>
  <c r="H256" i="41"/>
  <c r="I259" i="41"/>
  <c r="M259" i="41"/>
  <c r="H260" i="41"/>
  <c r="I263" i="41"/>
  <c r="M263" i="41"/>
  <c r="H264" i="41"/>
  <c r="H278" i="41"/>
  <c r="L283" i="41"/>
  <c r="H283" i="41"/>
  <c r="K283" i="41"/>
  <c r="I303" i="41"/>
  <c r="K304" i="41"/>
  <c r="I306" i="41"/>
  <c r="G308" i="41"/>
  <c r="L308" i="41"/>
  <c r="J327" i="41"/>
  <c r="L327" i="41"/>
  <c r="H327" i="41"/>
  <c r="G327" i="41"/>
  <c r="J331" i="41"/>
  <c r="L331" i="41"/>
  <c r="H331" i="41"/>
  <c r="K331" i="41"/>
  <c r="M324" i="41"/>
  <c r="I324" i="41"/>
  <c r="K324" i="41"/>
  <c r="J324" i="41"/>
  <c r="K326" i="41"/>
  <c r="G326" i="41"/>
  <c r="M326" i="41"/>
  <c r="I326" i="41"/>
  <c r="H326" i="41"/>
  <c r="I327" i="41"/>
  <c r="M332" i="41"/>
  <c r="I332" i="41"/>
  <c r="K332" i="41"/>
  <c r="G332" i="41"/>
  <c r="J332" i="41"/>
  <c r="J369" i="41"/>
  <c r="L369" i="41"/>
  <c r="H369" i="41"/>
  <c r="M369" i="41"/>
  <c r="J373" i="41"/>
  <c r="L373" i="41"/>
  <c r="H373" i="41"/>
  <c r="I373" i="41"/>
  <c r="J377" i="41"/>
  <c r="L377" i="41"/>
  <c r="H377" i="41"/>
  <c r="M377" i="41"/>
  <c r="K369" i="41"/>
  <c r="K372" i="41"/>
  <c r="G372" i="41"/>
  <c r="M372" i="41"/>
  <c r="I372" i="41"/>
  <c r="J372" i="41"/>
  <c r="G373" i="41"/>
  <c r="K375" i="41"/>
  <c r="L376" i="41"/>
  <c r="M378" i="41"/>
  <c r="I378" i="41"/>
  <c r="K378" i="41"/>
  <c r="G378" i="41"/>
  <c r="L378" i="41"/>
  <c r="J391" i="41"/>
  <c r="L391" i="41"/>
  <c r="H391" i="41"/>
  <c r="G391" i="41"/>
  <c r="M395" i="41"/>
  <c r="I395" i="41"/>
  <c r="L395" i="41"/>
  <c r="H395" i="41"/>
  <c r="J395" i="41"/>
  <c r="M399" i="41"/>
  <c r="I399" i="41"/>
  <c r="L399" i="41"/>
  <c r="H399" i="41"/>
  <c r="J399" i="41"/>
  <c r="K399" i="41"/>
  <c r="M391" i="41"/>
  <c r="G395" i="41"/>
  <c r="J416" i="41"/>
  <c r="M416" i="41"/>
  <c r="I416" i="41"/>
  <c r="G416" i="41"/>
  <c r="K416" i="41"/>
  <c r="J420" i="41"/>
  <c r="M420" i="41"/>
  <c r="I420" i="41"/>
  <c r="K420" i="41"/>
  <c r="G420" i="41"/>
  <c r="L416" i="41"/>
  <c r="J422" i="41"/>
  <c r="J442" i="41"/>
  <c r="L460" i="41"/>
  <c r="H460" i="41"/>
  <c r="K460" i="41"/>
  <c r="G460" i="41"/>
  <c r="I460" i="41"/>
  <c r="M460" i="41"/>
  <c r="J460" i="41"/>
  <c r="J263" i="41"/>
  <c r="L279" i="41"/>
  <c r="H279" i="41"/>
  <c r="K279" i="41"/>
  <c r="M282" i="41"/>
  <c r="I282" i="41"/>
  <c r="K282" i="41"/>
  <c r="G304" i="41"/>
  <c r="L304" i="41"/>
  <c r="K307" i="41"/>
  <c r="G307" i="41"/>
  <c r="L307" i="41"/>
  <c r="H308" i="41"/>
  <c r="M308" i="41"/>
  <c r="L310" i="41"/>
  <c r="H310" i="41"/>
  <c r="K310" i="41"/>
  <c r="M328" i="41"/>
  <c r="I328" i="41"/>
  <c r="K328" i="41"/>
  <c r="G328" i="41"/>
  <c r="L328" i="41"/>
  <c r="K330" i="41"/>
  <c r="G330" i="41"/>
  <c r="M330" i="41"/>
  <c r="I330" i="41"/>
  <c r="L330" i="41"/>
  <c r="M370" i="41"/>
  <c r="I370" i="41"/>
  <c r="K370" i="41"/>
  <c r="G370" i="41"/>
  <c r="L370" i="41"/>
  <c r="L392" i="41"/>
  <c r="K392" i="41"/>
  <c r="I392" i="41"/>
  <c r="M392" i="41"/>
  <c r="G392" i="41"/>
  <c r="H392" i="41"/>
  <c r="L446" i="41"/>
  <c r="H446" i="41"/>
  <c r="K446" i="41"/>
  <c r="G446" i="41"/>
  <c r="I446" i="41"/>
  <c r="M446" i="41"/>
  <c r="J446" i="41"/>
  <c r="J241" i="41"/>
  <c r="K264" i="41"/>
  <c r="G279" i="41"/>
  <c r="G282" i="41"/>
  <c r="H304" i="41"/>
  <c r="L306" i="41"/>
  <c r="H306" i="41"/>
  <c r="H307" i="41"/>
  <c r="L325" i="41"/>
  <c r="H325" i="41"/>
  <c r="J325" i="41"/>
  <c r="I325" i="41"/>
  <c r="L329" i="41"/>
  <c r="H329" i="41"/>
  <c r="J329" i="41"/>
  <c r="M329" i="41"/>
  <c r="M323" i="41"/>
  <c r="I323" i="41"/>
  <c r="K325" i="41"/>
  <c r="G329" i="41"/>
  <c r="H330" i="41"/>
  <c r="L371" i="41"/>
  <c r="H371" i="41"/>
  <c r="J371" i="41"/>
  <c r="K371" i="41"/>
  <c r="L375" i="41"/>
  <c r="H375" i="41"/>
  <c r="J375" i="41"/>
  <c r="G375" i="41"/>
  <c r="H370" i="41"/>
  <c r="I371" i="41"/>
  <c r="J392" i="41"/>
  <c r="L414" i="41"/>
  <c r="H414" i="41"/>
  <c r="K414" i="41"/>
  <c r="G414" i="41"/>
  <c r="I414" i="41"/>
  <c r="M414" i="41"/>
  <c r="L438" i="41"/>
  <c r="H438" i="41"/>
  <c r="K438" i="41"/>
  <c r="G438" i="41"/>
  <c r="I438" i="41"/>
  <c r="M438" i="41"/>
  <c r="L462" i="41"/>
  <c r="H462" i="41"/>
  <c r="J462" i="41"/>
  <c r="M462" i="41"/>
  <c r="I462" i="41"/>
  <c r="G462" i="41"/>
  <c r="K462" i="41"/>
  <c r="L466" i="41"/>
  <c r="H466" i="41"/>
  <c r="J466" i="41"/>
  <c r="M466" i="41"/>
  <c r="I466" i="41"/>
  <c r="K466" i="41"/>
  <c r="G466" i="41"/>
  <c r="L418" i="41"/>
  <c r="H418" i="41"/>
  <c r="K418" i="41"/>
  <c r="G418" i="41"/>
  <c r="M418" i="41"/>
  <c r="I418" i="41"/>
  <c r="J440" i="41"/>
  <c r="M440" i="41"/>
  <c r="I440" i="41"/>
  <c r="G440" i="41"/>
  <c r="K440" i="41"/>
  <c r="J444" i="41"/>
  <c r="M444" i="41"/>
  <c r="I444" i="41"/>
  <c r="K444" i="41"/>
  <c r="G444" i="41"/>
  <c r="L440" i="41"/>
  <c r="K415" i="41"/>
  <c r="G415" i="41"/>
  <c r="J415" i="41"/>
  <c r="K419" i="41"/>
  <c r="G419" i="41"/>
  <c r="J419" i="41"/>
  <c r="M413" i="41"/>
  <c r="I413" i="41"/>
  <c r="L413" i="41"/>
  <c r="H413" i="41"/>
  <c r="L415" i="41"/>
  <c r="H419" i="41"/>
  <c r="M421" i="41"/>
  <c r="I421" i="41"/>
  <c r="L421" i="41"/>
  <c r="H421" i="41"/>
  <c r="K439" i="41"/>
  <c r="G439" i="41"/>
  <c r="J439" i="41"/>
  <c r="K443" i="41"/>
  <c r="G443" i="41"/>
  <c r="J443" i="41"/>
  <c r="M437" i="41"/>
  <c r="I437" i="41"/>
  <c r="L437" i="41"/>
  <c r="H437" i="41"/>
  <c r="L439" i="41"/>
  <c r="H443" i="41"/>
  <c r="M445" i="41"/>
  <c r="I445" i="41"/>
  <c r="L445" i="41"/>
  <c r="H445" i="41"/>
  <c r="K461" i="41"/>
  <c r="G461" i="41"/>
  <c r="J461" i="41"/>
  <c r="M465" i="41"/>
  <c r="I465" i="41"/>
  <c r="K465" i="41"/>
  <c r="G465" i="41"/>
  <c r="J465" i="41"/>
  <c r="M459" i="41"/>
  <c r="I459" i="41"/>
  <c r="L459" i="41"/>
  <c r="H459" i="41"/>
  <c r="L461" i="41"/>
  <c r="K463" i="41"/>
  <c r="G463" i="41"/>
  <c r="M463" i="41"/>
  <c r="I463" i="41"/>
  <c r="L463" i="41"/>
  <c r="H463" i="41"/>
  <c r="K393" i="41"/>
  <c r="G393" i="41"/>
  <c r="J393" i="41"/>
  <c r="K397" i="41"/>
  <c r="G397" i="41"/>
  <c r="J397" i="41"/>
  <c r="H393" i="41"/>
  <c r="L397" i="41"/>
  <c r="J413" i="41"/>
  <c r="H415" i="41"/>
  <c r="M417" i="41"/>
  <c r="I417" i="41"/>
  <c r="L417" i="41"/>
  <c r="H417" i="41"/>
  <c r="L419" i="41"/>
  <c r="J421" i="41"/>
  <c r="J437" i="41"/>
  <c r="H439" i="41"/>
  <c r="M441" i="41"/>
  <c r="I441" i="41"/>
  <c r="L441" i="41"/>
  <c r="H441" i="41"/>
  <c r="L443" i="41"/>
  <c r="J445" i="41"/>
  <c r="J459" i="41"/>
  <c r="H461" i="41"/>
  <c r="H465" i="41"/>
  <c r="K467" i="41"/>
  <c r="G467" i="41"/>
  <c r="M467" i="41"/>
  <c r="I467" i="41"/>
  <c r="L467" i="41"/>
  <c r="H467" i="41"/>
  <c r="G464" i="41"/>
  <c r="K464" i="41"/>
  <c r="G468" i="41"/>
  <c r="K468" i="41"/>
  <c r="H464" i="41"/>
  <c r="L464" i="41"/>
  <c r="H468" i="41"/>
  <c r="L468" i="41"/>
  <c r="N241" i="41" l="1"/>
  <c r="N420" i="41"/>
  <c r="N378" i="41"/>
  <c r="N377" i="41"/>
  <c r="N324" i="41"/>
  <c r="N331" i="41"/>
  <c r="N285" i="41"/>
  <c r="N438" i="41"/>
  <c r="N327" i="41"/>
  <c r="N467" i="41"/>
  <c r="N459" i="41"/>
  <c r="N466" i="41"/>
  <c r="N462" i="41"/>
  <c r="N437" i="41"/>
  <c r="N421" i="41"/>
  <c r="N399" i="41"/>
  <c r="N396" i="41"/>
  <c r="N397" i="41"/>
  <c r="N369" i="41"/>
  <c r="N371" i="41"/>
  <c r="N370" i="41"/>
  <c r="N282" i="41"/>
  <c r="N243" i="41"/>
  <c r="N441" i="41"/>
  <c r="N417" i="41"/>
  <c r="N445" i="41"/>
  <c r="N413" i="41"/>
  <c r="N310" i="41"/>
  <c r="N304" i="41"/>
  <c r="N283" i="41"/>
  <c r="N309" i="41"/>
  <c r="N305" i="41"/>
  <c r="N259" i="41"/>
  <c r="N325" i="41"/>
  <c r="N330" i="41"/>
  <c r="N302" i="41"/>
  <c r="N286" i="41"/>
  <c r="N257" i="41"/>
  <c r="N262" i="41"/>
  <c r="N263" i="41"/>
  <c r="N440" i="41"/>
  <c r="N468" i="41"/>
  <c r="N463" i="41"/>
  <c r="N461" i="41"/>
  <c r="N439" i="41"/>
  <c r="N415" i="41"/>
  <c r="N444" i="41"/>
  <c r="N416" i="41"/>
  <c r="N395" i="41"/>
  <c r="N373" i="41"/>
  <c r="N372" i="41"/>
  <c r="N332" i="41"/>
  <c r="N326" i="41"/>
  <c r="N394" i="41"/>
  <c r="N323" i="41"/>
  <c r="N280" i="41"/>
  <c r="N261" i="41"/>
  <c r="N464" i="41"/>
  <c r="N393" i="41"/>
  <c r="N443" i="41"/>
  <c r="N419" i="41"/>
  <c r="N418" i="41"/>
  <c r="N414" i="41"/>
  <c r="N375" i="41"/>
  <c r="N446" i="41"/>
  <c r="N328" i="41"/>
  <c r="N460" i="41"/>
  <c r="N391" i="41"/>
  <c r="N442" i="41"/>
  <c r="N398" i="41"/>
  <c r="N306" i="41"/>
  <c r="N287" i="41"/>
  <c r="N278" i="41"/>
  <c r="N242" i="41"/>
  <c r="N238" i="41"/>
  <c r="N234" i="41"/>
  <c r="N301" i="41"/>
  <c r="N284" i="41"/>
  <c r="N258" i="41"/>
  <c r="N265" i="41"/>
  <c r="N376" i="41"/>
  <c r="N237" i="41"/>
  <c r="N235" i="41"/>
  <c r="N236" i="41"/>
  <c r="N329" i="41"/>
  <c r="N465" i="41"/>
  <c r="N279" i="41"/>
  <c r="N392" i="41"/>
  <c r="N307" i="41"/>
  <c r="N308" i="41"/>
  <c r="N422" i="41"/>
  <c r="N374" i="41"/>
  <c r="N281" i="41"/>
  <c r="N264" i="41"/>
  <c r="N260" i="41"/>
  <c r="N256" i="41"/>
  <c r="N303" i="41"/>
  <c r="N239" i="41"/>
  <c r="N400" i="41"/>
  <c r="N240" i="41"/>
  <c r="I68" i="1" l="1"/>
  <c r="D68" i="1" s="1"/>
  <c r="J68" i="1"/>
  <c r="E68" i="1" s="1"/>
  <c r="K68" i="1"/>
  <c r="F68" i="1" s="1"/>
  <c r="Q68" i="1"/>
  <c r="R68" i="1"/>
  <c r="V68" i="1"/>
  <c r="W68" i="1"/>
  <c r="AA68" i="1"/>
  <c r="AB68" i="1"/>
  <c r="AF68" i="1"/>
  <c r="AG68" i="1"/>
  <c r="I69" i="1"/>
  <c r="D69" i="1" s="1"/>
  <c r="J69" i="1"/>
  <c r="E69" i="1" s="1"/>
  <c r="K69" i="1"/>
  <c r="L69" i="1" s="1"/>
  <c r="Q69" i="1"/>
  <c r="R69" i="1"/>
  <c r="V69" i="1"/>
  <c r="W69" i="1"/>
  <c r="AA69" i="1"/>
  <c r="AB69" i="1"/>
  <c r="AF69" i="1"/>
  <c r="AG69" i="1"/>
  <c r="I70" i="1"/>
  <c r="D70" i="1" s="1"/>
  <c r="J70" i="1"/>
  <c r="E70" i="1" s="1"/>
  <c r="K70" i="1"/>
  <c r="F70" i="1" s="1"/>
  <c r="Q70" i="1"/>
  <c r="R70" i="1"/>
  <c r="V70" i="1"/>
  <c r="W70" i="1"/>
  <c r="AA70" i="1"/>
  <c r="AB70" i="1"/>
  <c r="AF70" i="1"/>
  <c r="AG70" i="1"/>
  <c r="I71" i="1"/>
  <c r="J71" i="1"/>
  <c r="E71" i="1" s="1"/>
  <c r="K71" i="1"/>
  <c r="F71" i="1" s="1"/>
  <c r="Q71" i="1"/>
  <c r="R71" i="1"/>
  <c r="V71" i="1"/>
  <c r="W71" i="1"/>
  <c r="AA71" i="1"/>
  <c r="AB71" i="1"/>
  <c r="AF71" i="1"/>
  <c r="AG71" i="1"/>
  <c r="I72" i="1"/>
  <c r="D72" i="1" s="1"/>
  <c r="J72" i="1"/>
  <c r="E72" i="1" s="1"/>
  <c r="K72" i="1"/>
  <c r="F72" i="1" s="1"/>
  <c r="Q72" i="1"/>
  <c r="R72" i="1"/>
  <c r="V72" i="1"/>
  <c r="W72" i="1"/>
  <c r="AA72" i="1"/>
  <c r="AB72" i="1"/>
  <c r="AF72" i="1"/>
  <c r="AG72" i="1"/>
  <c r="I73" i="1"/>
  <c r="J73" i="1"/>
  <c r="E73" i="1" s="1"/>
  <c r="K73" i="1"/>
  <c r="F73" i="1" s="1"/>
  <c r="Q73" i="1"/>
  <c r="R73" i="1"/>
  <c r="V73" i="1"/>
  <c r="W73" i="1"/>
  <c r="AA73" i="1"/>
  <c r="AB73" i="1"/>
  <c r="AF73" i="1"/>
  <c r="AG73" i="1"/>
  <c r="I74" i="1"/>
  <c r="D74" i="1" s="1"/>
  <c r="J74" i="1"/>
  <c r="K74" i="1"/>
  <c r="F74" i="1" s="1"/>
  <c r="Q74" i="1"/>
  <c r="R74" i="1"/>
  <c r="V74" i="1"/>
  <c r="W74" i="1"/>
  <c r="AA74" i="1"/>
  <c r="AB74" i="1"/>
  <c r="AF74" i="1"/>
  <c r="AG74" i="1"/>
  <c r="I75" i="1"/>
  <c r="J75" i="1"/>
  <c r="E75" i="1" s="1"/>
  <c r="K75" i="1"/>
  <c r="F75" i="1" s="1"/>
  <c r="Q75" i="1"/>
  <c r="R75" i="1"/>
  <c r="V75" i="1"/>
  <c r="W75" i="1"/>
  <c r="AA75" i="1"/>
  <c r="AB75" i="1"/>
  <c r="AF75" i="1"/>
  <c r="AG75" i="1"/>
  <c r="I76" i="1"/>
  <c r="J76" i="1"/>
  <c r="K76" i="1"/>
  <c r="F76" i="1" s="1"/>
  <c r="Q76" i="1"/>
  <c r="R76" i="1"/>
  <c r="V76" i="1"/>
  <c r="W76" i="1"/>
  <c r="AA76" i="1"/>
  <c r="AB76" i="1"/>
  <c r="AF76" i="1"/>
  <c r="AG76" i="1"/>
  <c r="I57" i="1"/>
  <c r="D57" i="1" s="1"/>
  <c r="J57" i="1"/>
  <c r="K57" i="1"/>
  <c r="F57" i="1" s="1"/>
  <c r="Q57" i="1"/>
  <c r="R57" i="1"/>
  <c r="V57" i="1"/>
  <c r="W57" i="1"/>
  <c r="AA57" i="1"/>
  <c r="AB57" i="1"/>
  <c r="AF57" i="1"/>
  <c r="AG57" i="1"/>
  <c r="D58" i="1"/>
  <c r="I58" i="1"/>
  <c r="J58" i="1"/>
  <c r="E58" i="1" s="1"/>
  <c r="K58" i="1"/>
  <c r="F58" i="1" s="1"/>
  <c r="Q58" i="1"/>
  <c r="R58" i="1"/>
  <c r="V58" i="1"/>
  <c r="W58" i="1"/>
  <c r="AA58" i="1"/>
  <c r="AB58" i="1"/>
  <c r="AF58" i="1"/>
  <c r="AG58" i="1"/>
  <c r="I59" i="1"/>
  <c r="D59" i="1" s="1"/>
  <c r="J59" i="1"/>
  <c r="E59" i="1" s="1"/>
  <c r="K59" i="1"/>
  <c r="F59" i="1" s="1"/>
  <c r="Q59" i="1"/>
  <c r="R59" i="1"/>
  <c r="V59" i="1"/>
  <c r="W59" i="1"/>
  <c r="AA59" i="1"/>
  <c r="AB59" i="1"/>
  <c r="AF59" i="1"/>
  <c r="AG59" i="1"/>
  <c r="I60" i="1"/>
  <c r="D60" i="1" s="1"/>
  <c r="J60" i="1"/>
  <c r="E60" i="1" s="1"/>
  <c r="K60" i="1"/>
  <c r="F60" i="1" s="1"/>
  <c r="Q60" i="1"/>
  <c r="R60" i="1"/>
  <c r="V60" i="1"/>
  <c r="W60" i="1"/>
  <c r="AA60" i="1"/>
  <c r="AB60" i="1"/>
  <c r="AF60" i="1"/>
  <c r="AG60" i="1"/>
  <c r="I61" i="1"/>
  <c r="D61" i="1" s="1"/>
  <c r="J61" i="1"/>
  <c r="M61" i="1" s="1"/>
  <c r="K61" i="1"/>
  <c r="F61" i="1" s="1"/>
  <c r="Q61" i="1"/>
  <c r="R61" i="1"/>
  <c r="V61" i="1"/>
  <c r="W61" i="1"/>
  <c r="AA61" i="1"/>
  <c r="AB61" i="1"/>
  <c r="AF61" i="1"/>
  <c r="AG61" i="1"/>
  <c r="I62" i="1"/>
  <c r="J62" i="1"/>
  <c r="E62" i="1" s="1"/>
  <c r="K62" i="1"/>
  <c r="F62" i="1" s="1"/>
  <c r="Q62" i="1"/>
  <c r="R62" i="1"/>
  <c r="V62" i="1"/>
  <c r="W62" i="1"/>
  <c r="AA62" i="1"/>
  <c r="AB62" i="1"/>
  <c r="AF62" i="1"/>
  <c r="AG62" i="1"/>
  <c r="E5" i="1"/>
  <c r="I5" i="1"/>
  <c r="D5" i="1" s="1"/>
  <c r="J5" i="1"/>
  <c r="K5" i="1"/>
  <c r="F5" i="1" s="1"/>
  <c r="Q5" i="1"/>
  <c r="R5" i="1"/>
  <c r="V5" i="1"/>
  <c r="W5" i="1"/>
  <c r="AA5" i="1"/>
  <c r="AB5" i="1"/>
  <c r="AF5" i="1"/>
  <c r="AG5" i="1"/>
  <c r="I6" i="1"/>
  <c r="D6" i="1" s="1"/>
  <c r="J6" i="1"/>
  <c r="K6" i="1"/>
  <c r="Q6" i="1"/>
  <c r="R6" i="1"/>
  <c r="V6" i="1"/>
  <c r="W6" i="1"/>
  <c r="AA6" i="1"/>
  <c r="AB6" i="1"/>
  <c r="AF6" i="1"/>
  <c r="AG6" i="1"/>
  <c r="I7" i="1"/>
  <c r="D7" i="1" s="1"/>
  <c r="J7" i="1"/>
  <c r="E7" i="1" s="1"/>
  <c r="K7" i="1"/>
  <c r="F7" i="1" s="1"/>
  <c r="Q7" i="1"/>
  <c r="R7" i="1"/>
  <c r="V7" i="1"/>
  <c r="W7" i="1"/>
  <c r="AA7" i="1"/>
  <c r="AB7" i="1"/>
  <c r="AF7" i="1"/>
  <c r="AG7" i="1"/>
  <c r="I8" i="1"/>
  <c r="D8" i="1" s="1"/>
  <c r="J8" i="1"/>
  <c r="E8" i="1" s="1"/>
  <c r="K8" i="1"/>
  <c r="F8" i="1" s="1"/>
  <c r="Q8" i="1"/>
  <c r="R8" i="1"/>
  <c r="V8" i="1"/>
  <c r="W8" i="1"/>
  <c r="AA8" i="1"/>
  <c r="AB8" i="1"/>
  <c r="AF8" i="1"/>
  <c r="AG8" i="1"/>
  <c r="I9" i="1"/>
  <c r="D9" i="1" s="1"/>
  <c r="J9" i="1"/>
  <c r="E9" i="1" s="1"/>
  <c r="K9" i="1"/>
  <c r="F9" i="1" s="1"/>
  <c r="Q9" i="1"/>
  <c r="R9" i="1"/>
  <c r="V9" i="1"/>
  <c r="W9" i="1"/>
  <c r="AA9" i="1"/>
  <c r="AB9" i="1"/>
  <c r="AF9" i="1"/>
  <c r="AG9" i="1"/>
  <c r="E10" i="1"/>
  <c r="I10" i="1"/>
  <c r="D10" i="1" s="1"/>
  <c r="J10" i="1"/>
  <c r="K10" i="1"/>
  <c r="M10" i="1"/>
  <c r="Q10" i="1"/>
  <c r="R10" i="1"/>
  <c r="V10" i="1"/>
  <c r="W10" i="1"/>
  <c r="AA10" i="1"/>
  <c r="AB10" i="1"/>
  <c r="AF10" i="1"/>
  <c r="AG10" i="1"/>
  <c r="I11" i="1"/>
  <c r="D11" i="1" s="1"/>
  <c r="J11" i="1"/>
  <c r="E11" i="1" s="1"/>
  <c r="K11" i="1"/>
  <c r="F11" i="1" s="1"/>
  <c r="Q11" i="1"/>
  <c r="R11" i="1"/>
  <c r="V11" i="1"/>
  <c r="W11" i="1"/>
  <c r="AA11" i="1"/>
  <c r="AB11" i="1"/>
  <c r="AF11" i="1"/>
  <c r="AG11" i="1"/>
  <c r="I12" i="1"/>
  <c r="D12" i="1" s="1"/>
  <c r="J12" i="1"/>
  <c r="E12" i="1" s="1"/>
  <c r="K12" i="1"/>
  <c r="F12" i="1" s="1"/>
  <c r="Q12" i="1"/>
  <c r="R12" i="1"/>
  <c r="V12" i="1"/>
  <c r="W12" i="1"/>
  <c r="AA12" i="1"/>
  <c r="AB12" i="1"/>
  <c r="AF12" i="1"/>
  <c r="AG12" i="1"/>
  <c r="I13" i="1"/>
  <c r="D13" i="1" s="1"/>
  <c r="J13" i="1"/>
  <c r="E13" i="1" s="1"/>
  <c r="K13" i="1"/>
  <c r="F13" i="1" s="1"/>
  <c r="Q13" i="1"/>
  <c r="R13" i="1"/>
  <c r="V13" i="1"/>
  <c r="W13" i="1"/>
  <c r="AA13" i="1"/>
  <c r="AB13" i="1"/>
  <c r="AF13" i="1"/>
  <c r="AG13" i="1"/>
  <c r="I14" i="1"/>
  <c r="D14" i="1" s="1"/>
  <c r="J14" i="1"/>
  <c r="E14" i="1" s="1"/>
  <c r="K14" i="1"/>
  <c r="Q14" i="1"/>
  <c r="R14" i="1"/>
  <c r="V14" i="1"/>
  <c r="W14" i="1"/>
  <c r="AA14" i="1"/>
  <c r="AB14" i="1"/>
  <c r="AF14" i="1"/>
  <c r="AG14" i="1"/>
  <c r="I15" i="1"/>
  <c r="D15" i="1" s="1"/>
  <c r="J15" i="1"/>
  <c r="E15" i="1" s="1"/>
  <c r="K15" i="1"/>
  <c r="F15" i="1" s="1"/>
  <c r="Q15" i="1"/>
  <c r="R15" i="1"/>
  <c r="V15" i="1"/>
  <c r="W15" i="1"/>
  <c r="AA15" i="1"/>
  <c r="AB15" i="1"/>
  <c r="AF15" i="1"/>
  <c r="AG15" i="1"/>
  <c r="I16" i="1"/>
  <c r="D16" i="1" s="1"/>
  <c r="J16" i="1"/>
  <c r="E16" i="1" s="1"/>
  <c r="K16" i="1"/>
  <c r="F16" i="1" s="1"/>
  <c r="Q16" i="1"/>
  <c r="R16" i="1"/>
  <c r="V16" i="1"/>
  <c r="W16" i="1"/>
  <c r="AA16" i="1"/>
  <c r="AB16" i="1"/>
  <c r="AF16" i="1"/>
  <c r="AG16" i="1"/>
  <c r="I17" i="1"/>
  <c r="D17" i="1" s="1"/>
  <c r="J17" i="1"/>
  <c r="E17" i="1" s="1"/>
  <c r="K17" i="1"/>
  <c r="F17" i="1" s="1"/>
  <c r="Q17" i="1"/>
  <c r="R17" i="1"/>
  <c r="V17" i="1"/>
  <c r="W17" i="1"/>
  <c r="AA17" i="1"/>
  <c r="AB17" i="1"/>
  <c r="AF17" i="1"/>
  <c r="AG17" i="1"/>
  <c r="I18" i="1"/>
  <c r="D18" i="1" s="1"/>
  <c r="J18" i="1"/>
  <c r="K18" i="1"/>
  <c r="Q18" i="1"/>
  <c r="R18" i="1"/>
  <c r="V18" i="1"/>
  <c r="W18" i="1"/>
  <c r="AA18" i="1"/>
  <c r="AB18" i="1"/>
  <c r="AF18" i="1"/>
  <c r="AG18" i="1"/>
  <c r="I19" i="1"/>
  <c r="D19" i="1" s="1"/>
  <c r="J19" i="1"/>
  <c r="E19" i="1" s="1"/>
  <c r="K19" i="1"/>
  <c r="F19" i="1" s="1"/>
  <c r="Q19" i="1"/>
  <c r="R19" i="1"/>
  <c r="V19" i="1"/>
  <c r="W19" i="1"/>
  <c r="AA19" i="1"/>
  <c r="AB19" i="1"/>
  <c r="AF19" i="1"/>
  <c r="AG19" i="1"/>
  <c r="I20" i="1"/>
  <c r="D20" i="1" s="1"/>
  <c r="J20" i="1"/>
  <c r="E20" i="1" s="1"/>
  <c r="K20" i="1"/>
  <c r="F20" i="1" s="1"/>
  <c r="Q20" i="1"/>
  <c r="R20" i="1"/>
  <c r="V20" i="1"/>
  <c r="W20" i="1"/>
  <c r="AA20" i="1"/>
  <c r="AB20" i="1"/>
  <c r="AF20" i="1"/>
  <c r="AG20" i="1"/>
  <c r="I21" i="1"/>
  <c r="D21" i="1" s="1"/>
  <c r="J21" i="1"/>
  <c r="E21" i="1" s="1"/>
  <c r="K21" i="1"/>
  <c r="F21" i="1" s="1"/>
  <c r="Q21" i="1"/>
  <c r="R21" i="1"/>
  <c r="V21" i="1"/>
  <c r="W21" i="1"/>
  <c r="AA21" i="1"/>
  <c r="AB21" i="1"/>
  <c r="AF21" i="1"/>
  <c r="AG21" i="1"/>
  <c r="I22" i="1"/>
  <c r="D22" i="1" s="1"/>
  <c r="J22" i="1"/>
  <c r="K22" i="1"/>
  <c r="Q22" i="1"/>
  <c r="R22" i="1"/>
  <c r="V22" i="1"/>
  <c r="W22" i="1"/>
  <c r="AA22" i="1"/>
  <c r="AB22" i="1"/>
  <c r="AF22" i="1"/>
  <c r="AG22" i="1"/>
  <c r="I23" i="1"/>
  <c r="D23" i="1" s="1"/>
  <c r="J23" i="1"/>
  <c r="E23" i="1" s="1"/>
  <c r="K23" i="1"/>
  <c r="F23" i="1" s="1"/>
  <c r="Q23" i="1"/>
  <c r="R23" i="1"/>
  <c r="V23" i="1"/>
  <c r="W23" i="1"/>
  <c r="AA23" i="1"/>
  <c r="AB23" i="1"/>
  <c r="AF23" i="1"/>
  <c r="AG23" i="1"/>
  <c r="I24" i="1"/>
  <c r="D24" i="1" s="1"/>
  <c r="J24" i="1"/>
  <c r="E24" i="1" s="1"/>
  <c r="K24" i="1"/>
  <c r="F24" i="1" s="1"/>
  <c r="Q24" i="1"/>
  <c r="R24" i="1"/>
  <c r="V24" i="1"/>
  <c r="W24" i="1"/>
  <c r="AA24" i="1"/>
  <c r="AB24" i="1"/>
  <c r="AF24" i="1"/>
  <c r="AG24" i="1"/>
  <c r="I25" i="1"/>
  <c r="D25" i="1" s="1"/>
  <c r="J25" i="1"/>
  <c r="K25" i="1"/>
  <c r="F25" i="1" s="1"/>
  <c r="Q25" i="1"/>
  <c r="R25" i="1"/>
  <c r="V25" i="1"/>
  <c r="W25" i="1"/>
  <c r="AA25" i="1"/>
  <c r="AB25" i="1"/>
  <c r="AF25" i="1"/>
  <c r="AG25" i="1"/>
  <c r="I26" i="1"/>
  <c r="D26" i="1" s="1"/>
  <c r="J26" i="1"/>
  <c r="E26" i="1" s="1"/>
  <c r="K26" i="1"/>
  <c r="Q26" i="1"/>
  <c r="R26" i="1"/>
  <c r="V26" i="1"/>
  <c r="W26" i="1"/>
  <c r="AA26" i="1"/>
  <c r="AB26" i="1"/>
  <c r="AF26" i="1"/>
  <c r="AG26" i="1"/>
  <c r="I27" i="1"/>
  <c r="D27" i="1" s="1"/>
  <c r="J27" i="1"/>
  <c r="E27" i="1" s="1"/>
  <c r="K27" i="1"/>
  <c r="F27" i="1" s="1"/>
  <c r="Q27" i="1"/>
  <c r="R27" i="1"/>
  <c r="V27" i="1"/>
  <c r="W27" i="1"/>
  <c r="AA27" i="1"/>
  <c r="AB27" i="1"/>
  <c r="AF27" i="1"/>
  <c r="AG27" i="1"/>
  <c r="I28" i="1"/>
  <c r="D28" i="1" s="1"/>
  <c r="J28" i="1"/>
  <c r="E28" i="1" s="1"/>
  <c r="K28" i="1"/>
  <c r="F28" i="1" s="1"/>
  <c r="Q28" i="1"/>
  <c r="R28" i="1"/>
  <c r="V28" i="1"/>
  <c r="W28" i="1"/>
  <c r="AA28" i="1"/>
  <c r="AB28" i="1"/>
  <c r="AF28" i="1"/>
  <c r="AG28" i="1"/>
  <c r="I29" i="1"/>
  <c r="D29" i="1" s="1"/>
  <c r="J29" i="1"/>
  <c r="E29" i="1" s="1"/>
  <c r="K29" i="1"/>
  <c r="F29" i="1" s="1"/>
  <c r="Q29" i="1"/>
  <c r="R29" i="1"/>
  <c r="V29" i="1"/>
  <c r="W29" i="1"/>
  <c r="AA29" i="1"/>
  <c r="AB29" i="1"/>
  <c r="AF29" i="1"/>
  <c r="AG29" i="1"/>
  <c r="E30" i="1"/>
  <c r="I30" i="1"/>
  <c r="D30" i="1" s="1"/>
  <c r="J30" i="1"/>
  <c r="K30" i="1"/>
  <c r="Q30" i="1"/>
  <c r="R30" i="1"/>
  <c r="V30" i="1"/>
  <c r="W30" i="1"/>
  <c r="AA30" i="1"/>
  <c r="AB30" i="1"/>
  <c r="AF30" i="1"/>
  <c r="AG30" i="1"/>
  <c r="I31" i="1"/>
  <c r="D31" i="1" s="1"/>
  <c r="J31" i="1"/>
  <c r="E31" i="1" s="1"/>
  <c r="K31" i="1"/>
  <c r="F31" i="1" s="1"/>
  <c r="Q31" i="1"/>
  <c r="R31" i="1"/>
  <c r="V31" i="1"/>
  <c r="W31" i="1"/>
  <c r="AA31" i="1"/>
  <c r="AB31" i="1"/>
  <c r="AF31" i="1"/>
  <c r="AG31" i="1"/>
  <c r="E32" i="1"/>
  <c r="I32" i="1"/>
  <c r="D32" i="1" s="1"/>
  <c r="J32" i="1"/>
  <c r="K32" i="1"/>
  <c r="F32" i="1" s="1"/>
  <c r="Q32" i="1"/>
  <c r="R32" i="1"/>
  <c r="V32" i="1"/>
  <c r="W32" i="1"/>
  <c r="AA32" i="1"/>
  <c r="AB32" i="1"/>
  <c r="AF32" i="1"/>
  <c r="AG32" i="1"/>
  <c r="I33" i="1"/>
  <c r="D33" i="1" s="1"/>
  <c r="J33" i="1"/>
  <c r="E33" i="1" s="1"/>
  <c r="K33" i="1"/>
  <c r="F33" i="1" s="1"/>
  <c r="Q33" i="1"/>
  <c r="R33" i="1"/>
  <c r="V33" i="1"/>
  <c r="W33" i="1"/>
  <c r="AA33" i="1"/>
  <c r="AB33" i="1"/>
  <c r="AF33" i="1"/>
  <c r="AG33" i="1"/>
  <c r="I34" i="1"/>
  <c r="D34" i="1" s="1"/>
  <c r="J34" i="1"/>
  <c r="E34" i="1" s="1"/>
  <c r="K34" i="1"/>
  <c r="Q34" i="1"/>
  <c r="R34" i="1"/>
  <c r="V34" i="1"/>
  <c r="W34" i="1"/>
  <c r="AA34" i="1"/>
  <c r="AB34" i="1"/>
  <c r="AF34" i="1"/>
  <c r="AG34" i="1"/>
  <c r="I35" i="1"/>
  <c r="D35" i="1" s="1"/>
  <c r="J35" i="1"/>
  <c r="E35" i="1" s="1"/>
  <c r="K35" i="1"/>
  <c r="F35" i="1" s="1"/>
  <c r="Q35" i="1"/>
  <c r="R35" i="1"/>
  <c r="V35" i="1"/>
  <c r="W35" i="1"/>
  <c r="AA35" i="1"/>
  <c r="AB35" i="1"/>
  <c r="AF35" i="1"/>
  <c r="AG35" i="1"/>
  <c r="I36" i="1"/>
  <c r="D36" i="1" s="1"/>
  <c r="J36" i="1"/>
  <c r="E36" i="1" s="1"/>
  <c r="K36" i="1"/>
  <c r="F36" i="1" s="1"/>
  <c r="Q36" i="1"/>
  <c r="R36" i="1"/>
  <c r="V36" i="1"/>
  <c r="W36" i="1"/>
  <c r="AA36" i="1"/>
  <c r="AB36" i="1"/>
  <c r="AF36" i="1"/>
  <c r="AG36" i="1"/>
  <c r="I37" i="1"/>
  <c r="D37" i="1" s="1"/>
  <c r="J37" i="1"/>
  <c r="E37" i="1" s="1"/>
  <c r="K37" i="1"/>
  <c r="F37" i="1" s="1"/>
  <c r="Q37" i="1"/>
  <c r="R37" i="1"/>
  <c r="V37" i="1"/>
  <c r="W37" i="1"/>
  <c r="AA37" i="1"/>
  <c r="AB37" i="1"/>
  <c r="AF37" i="1"/>
  <c r="AG37" i="1"/>
  <c r="I38" i="1"/>
  <c r="J38" i="1"/>
  <c r="E38" i="1" s="1"/>
  <c r="K38" i="1"/>
  <c r="F38" i="1" s="1"/>
  <c r="Q38" i="1"/>
  <c r="R38" i="1"/>
  <c r="V38" i="1"/>
  <c r="W38" i="1"/>
  <c r="AA38" i="1"/>
  <c r="AB38" i="1"/>
  <c r="AF38" i="1"/>
  <c r="AG38" i="1"/>
  <c r="I39" i="1"/>
  <c r="D39" i="1" s="1"/>
  <c r="J39" i="1"/>
  <c r="M39" i="1" s="1"/>
  <c r="K39" i="1"/>
  <c r="F39" i="1" s="1"/>
  <c r="Q39" i="1"/>
  <c r="R39" i="1"/>
  <c r="V39" i="1"/>
  <c r="W39" i="1"/>
  <c r="AA39" i="1"/>
  <c r="AB39" i="1"/>
  <c r="AF39" i="1"/>
  <c r="AG39" i="1"/>
  <c r="I40" i="1"/>
  <c r="D40" i="1" s="1"/>
  <c r="J40" i="1"/>
  <c r="E40" i="1" s="1"/>
  <c r="K40" i="1"/>
  <c r="F40" i="1" s="1"/>
  <c r="Q40" i="1"/>
  <c r="R40" i="1"/>
  <c r="V40" i="1"/>
  <c r="W40" i="1"/>
  <c r="AA40" i="1"/>
  <c r="AB40" i="1"/>
  <c r="AF40" i="1"/>
  <c r="AG40" i="1"/>
  <c r="I41" i="1"/>
  <c r="D41" i="1" s="1"/>
  <c r="J41" i="1"/>
  <c r="E41" i="1" s="1"/>
  <c r="K41" i="1"/>
  <c r="F41" i="1" s="1"/>
  <c r="Q41" i="1"/>
  <c r="R41" i="1"/>
  <c r="V41" i="1"/>
  <c r="W41" i="1"/>
  <c r="AA41" i="1"/>
  <c r="AB41" i="1"/>
  <c r="AF41" i="1"/>
  <c r="AG41" i="1"/>
  <c r="I42" i="1"/>
  <c r="J42" i="1"/>
  <c r="K42" i="1"/>
  <c r="F42" i="1" s="1"/>
  <c r="Q42" i="1"/>
  <c r="R42" i="1"/>
  <c r="V42" i="1"/>
  <c r="W42" i="1"/>
  <c r="AA42" i="1"/>
  <c r="AB42" i="1"/>
  <c r="AF42" i="1"/>
  <c r="AG42" i="1"/>
  <c r="I43" i="1"/>
  <c r="D43" i="1" s="1"/>
  <c r="J43" i="1"/>
  <c r="E43" i="1" s="1"/>
  <c r="K43" i="1"/>
  <c r="F43" i="1" s="1"/>
  <c r="Q43" i="1"/>
  <c r="R43" i="1"/>
  <c r="V43" i="1"/>
  <c r="W43" i="1"/>
  <c r="AA43" i="1"/>
  <c r="AB43" i="1"/>
  <c r="AF43" i="1"/>
  <c r="AG43" i="1"/>
  <c r="I44" i="1"/>
  <c r="D44" i="1" s="1"/>
  <c r="J44" i="1"/>
  <c r="E44" i="1" s="1"/>
  <c r="K44" i="1"/>
  <c r="F44" i="1" s="1"/>
  <c r="Q44" i="1"/>
  <c r="R44" i="1"/>
  <c r="V44" i="1"/>
  <c r="W44" i="1"/>
  <c r="AA44" i="1"/>
  <c r="AB44" i="1"/>
  <c r="AF44" i="1"/>
  <c r="AG44" i="1"/>
  <c r="I45" i="1"/>
  <c r="D45" i="1" s="1"/>
  <c r="J45" i="1"/>
  <c r="E45" i="1" s="1"/>
  <c r="K45" i="1"/>
  <c r="F45" i="1" s="1"/>
  <c r="Q45" i="1"/>
  <c r="R45" i="1"/>
  <c r="V45" i="1"/>
  <c r="W45" i="1"/>
  <c r="AA45" i="1"/>
  <c r="AB45" i="1"/>
  <c r="AF45" i="1"/>
  <c r="AG45" i="1"/>
  <c r="I46" i="1"/>
  <c r="D46" i="1" s="1"/>
  <c r="J46" i="1"/>
  <c r="E46" i="1" s="1"/>
  <c r="K46" i="1"/>
  <c r="F46" i="1" s="1"/>
  <c r="Q46" i="1"/>
  <c r="R46" i="1"/>
  <c r="V46" i="1"/>
  <c r="W46" i="1"/>
  <c r="AA46" i="1"/>
  <c r="AB46" i="1"/>
  <c r="AF46" i="1"/>
  <c r="AG46" i="1"/>
  <c r="I47" i="1"/>
  <c r="D47" i="1" s="1"/>
  <c r="J47" i="1"/>
  <c r="E47" i="1" s="1"/>
  <c r="K47" i="1"/>
  <c r="F47" i="1" s="1"/>
  <c r="M47" i="1"/>
  <c r="Q47" i="1"/>
  <c r="R47" i="1"/>
  <c r="V47" i="1"/>
  <c r="W47" i="1"/>
  <c r="AA47" i="1"/>
  <c r="AB47" i="1"/>
  <c r="AF47" i="1"/>
  <c r="AG47" i="1"/>
  <c r="I48" i="1"/>
  <c r="D48" i="1" s="1"/>
  <c r="J48" i="1"/>
  <c r="E48" i="1" s="1"/>
  <c r="K48" i="1"/>
  <c r="F48" i="1" s="1"/>
  <c r="Q48" i="1"/>
  <c r="R48" i="1"/>
  <c r="V48" i="1"/>
  <c r="W48" i="1"/>
  <c r="AA48" i="1"/>
  <c r="AB48" i="1"/>
  <c r="AF48" i="1"/>
  <c r="AG48" i="1"/>
  <c r="I49" i="1"/>
  <c r="D49" i="1" s="1"/>
  <c r="J49" i="1"/>
  <c r="E49" i="1" s="1"/>
  <c r="K49" i="1"/>
  <c r="F49" i="1" s="1"/>
  <c r="Q49" i="1"/>
  <c r="R49" i="1"/>
  <c r="V49" i="1"/>
  <c r="W49" i="1"/>
  <c r="AA49" i="1"/>
  <c r="AB49" i="1"/>
  <c r="AF49" i="1"/>
  <c r="AG49" i="1"/>
  <c r="E50" i="1"/>
  <c r="I50" i="1"/>
  <c r="D50" i="1" s="1"/>
  <c r="J50" i="1"/>
  <c r="K50" i="1"/>
  <c r="F50" i="1" s="1"/>
  <c r="Q50" i="1"/>
  <c r="R50" i="1"/>
  <c r="V50" i="1"/>
  <c r="W50" i="1"/>
  <c r="AA50" i="1"/>
  <c r="AB50" i="1"/>
  <c r="AF50" i="1"/>
  <c r="AG50" i="1"/>
  <c r="M25" i="1" l="1"/>
  <c r="M74" i="1"/>
  <c r="L38" i="1"/>
  <c r="M31" i="1"/>
  <c r="H9" i="1"/>
  <c r="M5" i="1"/>
  <c r="M35" i="1"/>
  <c r="L26" i="1"/>
  <c r="G26" i="1" s="1"/>
  <c r="M21" i="1"/>
  <c r="M43" i="1"/>
  <c r="D38" i="1"/>
  <c r="M22" i="1"/>
  <c r="M14" i="1"/>
  <c r="M6" i="1"/>
  <c r="L62" i="1"/>
  <c r="M57" i="1"/>
  <c r="M50" i="1"/>
  <c r="H23" i="1"/>
  <c r="H21" i="1"/>
  <c r="H13" i="1"/>
  <c r="L75" i="1"/>
  <c r="L76" i="1"/>
  <c r="D75" i="1"/>
  <c r="G75" i="1" s="1"/>
  <c r="M76" i="1"/>
  <c r="L71" i="1"/>
  <c r="H70" i="1"/>
  <c r="G72" i="1"/>
  <c r="L73" i="1"/>
  <c r="H69" i="1"/>
  <c r="D73" i="1"/>
  <c r="G73" i="1" s="1"/>
  <c r="D71" i="1"/>
  <c r="H71" i="1" s="1"/>
  <c r="H68" i="1"/>
  <c r="G60" i="1"/>
  <c r="D62" i="1"/>
  <c r="G62" i="1" s="1"/>
  <c r="L58" i="1"/>
  <c r="H62" i="1"/>
  <c r="L60" i="1"/>
  <c r="H60" i="1"/>
  <c r="H58" i="1"/>
  <c r="G59" i="1"/>
  <c r="H50" i="1"/>
  <c r="H45" i="1"/>
  <c r="G38" i="1"/>
  <c r="H38" i="1"/>
  <c r="H29" i="1"/>
  <c r="H19" i="1"/>
  <c r="M38" i="1"/>
  <c r="L14" i="1"/>
  <c r="G14" i="1" s="1"/>
  <c r="L50" i="1"/>
  <c r="G50" i="1" s="1"/>
  <c r="H37" i="1"/>
  <c r="H31" i="1"/>
  <c r="M26" i="1"/>
  <c r="M18" i="1"/>
  <c r="H16" i="1"/>
  <c r="H14" i="1"/>
  <c r="H8" i="1"/>
  <c r="M46" i="1"/>
  <c r="H10" i="1"/>
  <c r="L46" i="1"/>
  <c r="G46" i="1" s="1"/>
  <c r="M42" i="1"/>
  <c r="M34" i="1"/>
  <c r="H26" i="1"/>
  <c r="H20" i="1"/>
  <c r="L42" i="1"/>
  <c r="G42" i="1" s="1"/>
  <c r="L34" i="1"/>
  <c r="G34" i="1" s="1"/>
  <c r="M30" i="1"/>
  <c r="E22" i="1"/>
  <c r="H22" i="1" s="1"/>
  <c r="M17" i="1"/>
  <c r="M13" i="1"/>
  <c r="H11" i="1"/>
  <c r="M9" i="1"/>
  <c r="H7" i="1"/>
  <c r="L18" i="1"/>
  <c r="G18" i="1" s="1"/>
  <c r="H46" i="1"/>
  <c r="H34" i="1"/>
  <c r="H48" i="1"/>
  <c r="E42" i="1"/>
  <c r="E25" i="1"/>
  <c r="H25" i="1" s="1"/>
  <c r="L22" i="1"/>
  <c r="G22" i="1" s="1"/>
  <c r="L10" i="1"/>
  <c r="G10" i="1" s="1"/>
  <c r="E39" i="1"/>
  <c r="H39" i="1" s="1"/>
  <c r="H36" i="1"/>
  <c r="H28" i="1"/>
  <c r="E6" i="1"/>
  <c r="H6" i="1" s="1"/>
  <c r="E18" i="1"/>
  <c r="H18" i="1" s="1"/>
  <c r="D42" i="1"/>
  <c r="H32" i="1"/>
  <c r="L30" i="1"/>
  <c r="G30" i="1" s="1"/>
  <c r="H24" i="1"/>
  <c r="H30" i="1"/>
  <c r="H40" i="1"/>
  <c r="H44" i="1"/>
  <c r="H12" i="1"/>
  <c r="L6" i="1"/>
  <c r="G6" i="1" s="1"/>
  <c r="G68" i="1"/>
  <c r="H72" i="1"/>
  <c r="G70" i="1"/>
  <c r="E76" i="1"/>
  <c r="M72" i="1"/>
  <c r="D76" i="1"/>
  <c r="M75" i="1"/>
  <c r="M71" i="1"/>
  <c r="M70" i="1"/>
  <c r="E74" i="1"/>
  <c r="H74" i="1" s="1"/>
  <c r="L74" i="1"/>
  <c r="L70" i="1"/>
  <c r="F69" i="1"/>
  <c r="G69" i="1" s="1"/>
  <c r="M73" i="1"/>
  <c r="M69" i="1"/>
  <c r="M68" i="1"/>
  <c r="L72" i="1"/>
  <c r="L68" i="1"/>
  <c r="G58" i="1"/>
  <c r="H59" i="1"/>
  <c r="E61" i="1"/>
  <c r="H61" i="1" s="1"/>
  <c r="E57" i="1"/>
  <c r="H57" i="1" s="1"/>
  <c r="L57" i="1"/>
  <c r="M60" i="1"/>
  <c r="M59" i="1"/>
  <c r="L59" i="1"/>
  <c r="M62" i="1"/>
  <c r="M58" i="1"/>
  <c r="L61" i="1"/>
  <c r="H49" i="1"/>
  <c r="H47" i="1"/>
  <c r="H17" i="1"/>
  <c r="H27" i="1"/>
  <c r="H35" i="1"/>
  <c r="H41" i="1"/>
  <c r="H15" i="1"/>
  <c r="H5" i="1"/>
  <c r="H33" i="1"/>
  <c r="H43" i="1"/>
  <c r="M41" i="1"/>
  <c r="M48" i="1"/>
  <c r="M40" i="1"/>
  <c r="M36" i="1"/>
  <c r="M32" i="1"/>
  <c r="M28" i="1"/>
  <c r="M24" i="1"/>
  <c r="M20" i="1"/>
  <c r="M16" i="1"/>
  <c r="M12" i="1"/>
  <c r="M8" i="1"/>
  <c r="M45" i="1"/>
  <c r="M37" i="1"/>
  <c r="M33" i="1"/>
  <c r="M44" i="1"/>
  <c r="L48" i="1"/>
  <c r="G48" i="1" s="1"/>
  <c r="L44" i="1"/>
  <c r="G44" i="1" s="1"/>
  <c r="L40" i="1"/>
  <c r="G40" i="1" s="1"/>
  <c r="L36" i="1"/>
  <c r="G36" i="1" s="1"/>
  <c r="L32" i="1"/>
  <c r="G32" i="1" s="1"/>
  <c r="L28" i="1"/>
  <c r="G28" i="1" s="1"/>
  <c r="L24" i="1"/>
  <c r="G24" i="1" s="1"/>
  <c r="L20" i="1"/>
  <c r="G20" i="1" s="1"/>
  <c r="L16" i="1"/>
  <c r="G16" i="1" s="1"/>
  <c r="L12" i="1"/>
  <c r="G12" i="1" s="1"/>
  <c r="L8" i="1"/>
  <c r="G8" i="1" s="1"/>
  <c r="M27" i="1"/>
  <c r="M23" i="1"/>
  <c r="M19" i="1"/>
  <c r="M15" i="1"/>
  <c r="M11" i="1"/>
  <c r="M7" i="1"/>
  <c r="L47" i="1"/>
  <c r="G47" i="1" s="1"/>
  <c r="L43" i="1"/>
  <c r="G43" i="1" s="1"/>
  <c r="L39" i="1"/>
  <c r="G39" i="1" s="1"/>
  <c r="L35" i="1"/>
  <c r="G35" i="1" s="1"/>
  <c r="F34" i="1"/>
  <c r="L31" i="1"/>
  <c r="G31" i="1" s="1"/>
  <c r="F30" i="1"/>
  <c r="L27" i="1"/>
  <c r="G27" i="1" s="1"/>
  <c r="F26" i="1"/>
  <c r="L23" i="1"/>
  <c r="G23" i="1" s="1"/>
  <c r="F22" i="1"/>
  <c r="L19" i="1"/>
  <c r="G19" i="1" s="1"/>
  <c r="F18" i="1"/>
  <c r="L15" i="1"/>
  <c r="G15" i="1" s="1"/>
  <c r="F14" i="1"/>
  <c r="L11" i="1"/>
  <c r="G11" i="1" s="1"/>
  <c r="F10" i="1"/>
  <c r="L7" i="1"/>
  <c r="G7" i="1" s="1"/>
  <c r="F6" i="1"/>
  <c r="M29" i="1"/>
  <c r="M49" i="1"/>
  <c r="L49" i="1"/>
  <c r="G49" i="1" s="1"/>
  <c r="L45" i="1"/>
  <c r="G45" i="1" s="1"/>
  <c r="L41" i="1"/>
  <c r="G41" i="1" s="1"/>
  <c r="L37" i="1"/>
  <c r="G37" i="1" s="1"/>
  <c r="L33" i="1"/>
  <c r="G33" i="1" s="1"/>
  <c r="L29" i="1"/>
  <c r="G29" i="1" s="1"/>
  <c r="L25" i="1"/>
  <c r="G25" i="1" s="1"/>
  <c r="L21" i="1"/>
  <c r="G21" i="1" s="1"/>
  <c r="L17" i="1"/>
  <c r="G17" i="1" s="1"/>
  <c r="L13" i="1"/>
  <c r="G13" i="1" s="1"/>
  <c r="L9" i="1"/>
  <c r="G9" i="1" s="1"/>
  <c r="L5" i="1"/>
  <c r="G5" i="1" s="1"/>
  <c r="G57" i="1" l="1"/>
  <c r="G71" i="1"/>
  <c r="H75" i="1"/>
  <c r="H76" i="1"/>
  <c r="H73" i="1"/>
  <c r="G61" i="1"/>
  <c r="H42" i="1"/>
  <c r="G76" i="1"/>
  <c r="G74" i="1"/>
  <c r="AI553" i="7" l="1"/>
  <c r="AH553" i="7"/>
  <c r="AI552" i="7"/>
  <c r="AH552" i="7"/>
  <c r="AI551" i="7"/>
  <c r="AH551" i="7"/>
  <c r="AI543" i="7"/>
  <c r="AH543" i="7"/>
  <c r="AI542" i="7"/>
  <c r="AH542" i="7"/>
  <c r="AI541" i="7"/>
  <c r="AH541" i="7"/>
  <c r="AI533" i="7"/>
  <c r="AH533" i="7"/>
  <c r="AI532" i="7"/>
  <c r="AH532" i="7"/>
  <c r="AI531" i="7"/>
  <c r="AH531" i="7"/>
  <c r="AI523" i="7"/>
  <c r="AH523" i="7"/>
  <c r="AI522" i="7"/>
  <c r="AH522" i="7"/>
  <c r="AI521" i="7"/>
  <c r="AH521" i="7"/>
  <c r="AI520" i="7"/>
  <c r="AH520" i="7"/>
  <c r="AI519" i="7"/>
  <c r="AH519" i="7"/>
  <c r="AI518" i="7"/>
  <c r="AH518" i="7"/>
  <c r="AI517" i="7"/>
  <c r="AH517" i="7"/>
  <c r="AI516" i="7"/>
  <c r="AH516" i="7"/>
  <c r="AI515" i="7"/>
  <c r="AH515" i="7"/>
  <c r="AI514" i="7"/>
  <c r="AH514" i="7"/>
  <c r="AI513" i="7"/>
  <c r="AH513" i="7"/>
  <c r="AI512" i="7"/>
  <c r="AH512" i="7"/>
  <c r="AI504" i="7"/>
  <c r="AH504" i="7"/>
  <c r="AI503" i="7"/>
  <c r="AH503" i="7"/>
  <c r="AI502" i="7"/>
  <c r="AH502" i="7"/>
  <c r="AI501" i="7"/>
  <c r="AH501" i="7"/>
  <c r="AI500" i="7"/>
  <c r="AH500" i="7"/>
  <c r="AI499" i="7"/>
  <c r="AH499" i="7"/>
  <c r="AI498" i="7"/>
  <c r="AH498" i="7"/>
  <c r="AI497" i="7"/>
  <c r="AH497" i="7"/>
  <c r="AI496" i="7"/>
  <c r="AH496" i="7"/>
  <c r="AI495" i="7"/>
  <c r="AH495" i="7"/>
  <c r="AD603" i="41" l="1"/>
  <c r="AC603" i="41"/>
  <c r="AB603" i="41"/>
  <c r="AD602" i="41"/>
  <c r="AC602" i="41"/>
  <c r="AB602" i="41"/>
  <c r="AD601" i="41"/>
  <c r="AC601" i="41"/>
  <c r="AB601" i="41"/>
  <c r="AD600" i="41"/>
  <c r="AC600" i="41"/>
  <c r="AB600" i="41"/>
  <c r="AD599" i="41"/>
  <c r="AC599" i="41"/>
  <c r="AB599" i="41"/>
  <c r="AD598" i="41"/>
  <c r="AC598" i="41"/>
  <c r="AB598" i="41"/>
  <c r="AD597" i="41"/>
  <c r="AC597" i="41"/>
  <c r="AB597" i="41"/>
  <c r="AD596" i="41"/>
  <c r="AC596" i="41"/>
  <c r="AB596" i="41"/>
  <c r="AA4" i="38" l="1"/>
  <c r="AA3" i="38"/>
  <c r="M5" i="38"/>
  <c r="AA5" i="38" s="1"/>
  <c r="I539" i="44" l="1"/>
  <c r="J539" i="44"/>
  <c r="K539" i="44"/>
  <c r="L539" i="44"/>
  <c r="M539" i="44"/>
  <c r="I438" i="44"/>
  <c r="J438" i="44"/>
  <c r="K438" i="44"/>
  <c r="L438" i="44"/>
  <c r="M438" i="44"/>
  <c r="AB327" i="44" l="1"/>
  <c r="AA327" i="44"/>
  <c r="AB311" i="44" l="1"/>
  <c r="AA311" i="44"/>
  <c r="J310" i="44"/>
  <c r="P301" i="44" s="1"/>
  <c r="I310" i="44"/>
  <c r="O301" i="44" s="1"/>
  <c r="H310" i="44"/>
  <c r="N301" i="44" s="1"/>
  <c r="G310" i="44"/>
  <c r="M301" i="44" s="1"/>
  <c r="F310" i="44"/>
  <c r="L301" i="44" s="1"/>
  <c r="AB309" i="44"/>
  <c r="AA309" i="44"/>
  <c r="Z309" i="44"/>
  <c r="AB308" i="44"/>
  <c r="AA308" i="44"/>
  <c r="Z308" i="44"/>
  <c r="AB307" i="44"/>
  <c r="AA307" i="44"/>
  <c r="Z307" i="44"/>
  <c r="AB306" i="44"/>
  <c r="AA306" i="44"/>
  <c r="Z306" i="44"/>
  <c r="AB305" i="44"/>
  <c r="AA305" i="44"/>
  <c r="Z305" i="44"/>
  <c r="AB304" i="44"/>
  <c r="AA304" i="44"/>
  <c r="Z304" i="44"/>
  <c r="AB303" i="44"/>
  <c r="AA303" i="44"/>
  <c r="Z303" i="44"/>
  <c r="AB302" i="44"/>
  <c r="AA302" i="44"/>
  <c r="Z302" i="44"/>
  <c r="AB296" i="44"/>
  <c r="AA296" i="44"/>
  <c r="J295" i="44"/>
  <c r="P286" i="44" s="1"/>
  <c r="I295" i="44"/>
  <c r="O286" i="44" s="1"/>
  <c r="H295" i="44"/>
  <c r="N286" i="44" s="1"/>
  <c r="G295" i="44"/>
  <c r="M286" i="44" s="1"/>
  <c r="F295" i="44"/>
  <c r="L286" i="44" s="1"/>
  <c r="AB294" i="44"/>
  <c r="AA294" i="44"/>
  <c r="Z294" i="44"/>
  <c r="AB293" i="44"/>
  <c r="AA293" i="44"/>
  <c r="Z293" i="44"/>
  <c r="AB292" i="44"/>
  <c r="AA292" i="44"/>
  <c r="Z292" i="44"/>
  <c r="AB291" i="44"/>
  <c r="AA291" i="44"/>
  <c r="Z291" i="44"/>
  <c r="AB290" i="44"/>
  <c r="AA290" i="44"/>
  <c r="Z290" i="44"/>
  <c r="AB289" i="44"/>
  <c r="AA289" i="44"/>
  <c r="Z289" i="44"/>
  <c r="AB288" i="44"/>
  <c r="AA288" i="44"/>
  <c r="Z288" i="44"/>
  <c r="AB287" i="44"/>
  <c r="AB295" i="44" s="1"/>
  <c r="AE286" i="44" s="1"/>
  <c r="AA287" i="44"/>
  <c r="Z287" i="44"/>
  <c r="Z295" i="44" s="1"/>
  <c r="AC286" i="44" s="1"/>
  <c r="AB281" i="44"/>
  <c r="AA281" i="44"/>
  <c r="J280" i="44"/>
  <c r="P271" i="44" s="1"/>
  <c r="I280" i="44"/>
  <c r="O271" i="44" s="1"/>
  <c r="H280" i="44"/>
  <c r="N271" i="44" s="1"/>
  <c r="N277" i="44" s="1"/>
  <c r="G280" i="44"/>
  <c r="M271" i="44" s="1"/>
  <c r="F280" i="44"/>
  <c r="L271" i="44" s="1"/>
  <c r="AB279" i="44"/>
  <c r="AA279" i="44"/>
  <c r="Z279" i="44"/>
  <c r="AB278" i="44"/>
  <c r="AA278" i="44"/>
  <c r="Z278" i="44"/>
  <c r="AB277" i="44"/>
  <c r="AA277" i="44"/>
  <c r="Z277" i="44"/>
  <c r="AB276" i="44"/>
  <c r="AA276" i="44"/>
  <c r="Z276" i="44"/>
  <c r="AB275" i="44"/>
  <c r="AA275" i="44"/>
  <c r="Z275" i="44"/>
  <c r="AB274" i="44"/>
  <c r="AA274" i="44"/>
  <c r="Z274" i="44"/>
  <c r="AB273" i="44"/>
  <c r="AA273" i="44"/>
  <c r="Z273" i="44"/>
  <c r="AB272" i="44"/>
  <c r="AA272" i="44"/>
  <c r="Z272" i="44"/>
  <c r="AB250" i="44"/>
  <c r="AA250" i="44"/>
  <c r="J249" i="44"/>
  <c r="P240" i="44" s="1"/>
  <c r="I249" i="44"/>
  <c r="O240" i="44" s="1"/>
  <c r="H249" i="44"/>
  <c r="N240" i="44" s="1"/>
  <c r="G249" i="44"/>
  <c r="M240" i="44" s="1"/>
  <c r="F249" i="44"/>
  <c r="L240" i="44" s="1"/>
  <c r="AB248" i="44"/>
  <c r="AA248" i="44"/>
  <c r="Z248" i="44"/>
  <c r="AB247" i="44"/>
  <c r="AA247" i="44"/>
  <c r="Z247" i="44"/>
  <c r="AB246" i="44"/>
  <c r="AA246" i="44"/>
  <c r="Z246" i="44"/>
  <c r="AB245" i="44"/>
  <c r="AA245" i="44"/>
  <c r="Z245" i="44"/>
  <c r="AB244" i="44"/>
  <c r="AA244" i="44"/>
  <c r="Z244" i="44"/>
  <c r="AB243" i="44"/>
  <c r="AA243" i="44"/>
  <c r="Z243" i="44"/>
  <c r="AB242" i="44"/>
  <c r="AA242" i="44"/>
  <c r="Z242" i="44"/>
  <c r="AB241" i="44"/>
  <c r="AA241" i="44"/>
  <c r="Z241" i="44"/>
  <c r="AB235" i="44"/>
  <c r="AA235" i="44"/>
  <c r="J234" i="44"/>
  <c r="P224" i="44" s="1"/>
  <c r="I234" i="44"/>
  <c r="O224" i="44" s="1"/>
  <c r="H234" i="44"/>
  <c r="N224" i="44" s="1"/>
  <c r="G234" i="44"/>
  <c r="M224" i="44" s="1"/>
  <c r="F234" i="44"/>
  <c r="L224" i="44" s="1"/>
  <c r="AB233" i="44"/>
  <c r="AA233" i="44"/>
  <c r="Z233" i="44"/>
  <c r="AB232" i="44"/>
  <c r="AA232" i="44"/>
  <c r="Z232" i="44"/>
  <c r="AB231" i="44"/>
  <c r="AA231" i="44"/>
  <c r="Z231" i="44"/>
  <c r="AB230" i="44"/>
  <c r="AA230" i="44"/>
  <c r="Z230" i="44"/>
  <c r="AB229" i="44"/>
  <c r="AA229" i="44"/>
  <c r="Z229" i="44"/>
  <c r="AB228" i="44"/>
  <c r="AA228" i="44"/>
  <c r="Z228" i="44"/>
  <c r="AB227" i="44"/>
  <c r="AA227" i="44"/>
  <c r="Z227" i="44"/>
  <c r="AB226" i="44"/>
  <c r="AA226" i="44"/>
  <c r="Z226" i="44"/>
  <c r="AB225" i="44"/>
  <c r="AA225" i="44"/>
  <c r="AA234" i="44" s="1"/>
  <c r="AD224" i="44" s="1"/>
  <c r="Z225" i="44"/>
  <c r="AB388" i="44"/>
  <c r="AA388" i="44"/>
  <c r="J387" i="44"/>
  <c r="I387" i="44"/>
  <c r="H387" i="44"/>
  <c r="G387" i="44"/>
  <c r="F387" i="44"/>
  <c r="AB386" i="44"/>
  <c r="AA386" i="44"/>
  <c r="Z386" i="44"/>
  <c r="AB385" i="44"/>
  <c r="AA385" i="44"/>
  <c r="Z385" i="44"/>
  <c r="AB384" i="44"/>
  <c r="AA384" i="44"/>
  <c r="Z384" i="44"/>
  <c r="AB383" i="44"/>
  <c r="AA383" i="44"/>
  <c r="Z383" i="44"/>
  <c r="AB382" i="44"/>
  <c r="AA382" i="44"/>
  <c r="Z382" i="44"/>
  <c r="AB381" i="44"/>
  <c r="AA381" i="44"/>
  <c r="Z381" i="44"/>
  <c r="AB380" i="44"/>
  <c r="AA380" i="44"/>
  <c r="AA387" i="44" s="1"/>
  <c r="Z380" i="44"/>
  <c r="Z387" i="44" s="1"/>
  <c r="AB387" i="44" l="1"/>
  <c r="AA295" i="44"/>
  <c r="AD286" i="44" s="1"/>
  <c r="AD293" i="44" s="1"/>
  <c r="AC288" i="44"/>
  <c r="AD289" i="44"/>
  <c r="AB310" i="44"/>
  <c r="AE301" i="44" s="1"/>
  <c r="AE308" i="44" s="1"/>
  <c r="AC289" i="44"/>
  <c r="AD294" i="44"/>
  <c r="L308" i="44"/>
  <c r="L304" i="44"/>
  <c r="L307" i="44"/>
  <c r="L303" i="44"/>
  <c r="L306" i="44"/>
  <c r="L302" i="44"/>
  <c r="L309" i="44"/>
  <c r="L305" i="44"/>
  <c r="P309" i="44"/>
  <c r="P308" i="44"/>
  <c r="P307" i="44"/>
  <c r="P306" i="44"/>
  <c r="P305" i="44"/>
  <c r="P304" i="44"/>
  <c r="P303" i="44"/>
  <c r="P302" i="44"/>
  <c r="M309" i="44"/>
  <c r="M308" i="44"/>
  <c r="M307" i="44"/>
  <c r="M306" i="44"/>
  <c r="M305" i="44"/>
  <c r="M304" i="44"/>
  <c r="M303" i="44"/>
  <c r="M302" i="44"/>
  <c r="AE306" i="44"/>
  <c r="N309" i="44"/>
  <c r="N308" i="44"/>
  <c r="N307" i="44"/>
  <c r="N306" i="44"/>
  <c r="N305" i="44"/>
  <c r="N304" i="44"/>
  <c r="N303" i="44"/>
  <c r="N302" i="44"/>
  <c r="O309" i="44"/>
  <c r="O308" i="44"/>
  <c r="O307" i="44"/>
  <c r="O306" i="44"/>
  <c r="O305" i="44"/>
  <c r="O304" i="44"/>
  <c r="O303" i="44"/>
  <c r="O302" i="44"/>
  <c r="Z310" i="44"/>
  <c r="AC301" i="44" s="1"/>
  <c r="AC303" i="44" s="1"/>
  <c r="AE302" i="44"/>
  <c r="AA310" i="44"/>
  <c r="AD301" i="44" s="1"/>
  <c r="AD303" i="44" s="1"/>
  <c r="AE291" i="44"/>
  <c r="AC293" i="44"/>
  <c r="N294" i="44"/>
  <c r="N293" i="44"/>
  <c r="N292" i="44"/>
  <c r="N291" i="44"/>
  <c r="N290" i="44"/>
  <c r="N289" i="44"/>
  <c r="N288" i="44"/>
  <c r="N287" i="44"/>
  <c r="AE290" i="44"/>
  <c r="AC292" i="44"/>
  <c r="AE294" i="44"/>
  <c r="O294" i="44"/>
  <c r="O293" i="44"/>
  <c r="O292" i="44"/>
  <c r="O291" i="44"/>
  <c r="O290" i="44"/>
  <c r="O289" i="44"/>
  <c r="O288" i="44"/>
  <c r="O287" i="44"/>
  <c r="AE293" i="44"/>
  <c r="L293" i="44"/>
  <c r="L289" i="44"/>
  <c r="L292" i="44"/>
  <c r="L288" i="44"/>
  <c r="L291" i="44"/>
  <c r="L287" i="44"/>
  <c r="L294" i="44"/>
  <c r="L290" i="44"/>
  <c r="P294" i="44"/>
  <c r="P293" i="44"/>
  <c r="P292" i="44"/>
  <c r="P291" i="44"/>
  <c r="P290" i="44"/>
  <c r="P289" i="44"/>
  <c r="P288" i="44"/>
  <c r="P287" i="44"/>
  <c r="AE289" i="44"/>
  <c r="AC291" i="44"/>
  <c r="AE288" i="44"/>
  <c r="AC290" i="44"/>
  <c r="AD291" i="44"/>
  <c r="AE292" i="44"/>
  <c r="AC294" i="44"/>
  <c r="M294" i="44"/>
  <c r="M293" i="44"/>
  <c r="M292" i="44"/>
  <c r="M291" i="44"/>
  <c r="M290" i="44"/>
  <c r="M289" i="44"/>
  <c r="M288" i="44"/>
  <c r="M287" i="44"/>
  <c r="AC287" i="44"/>
  <c r="AD287" i="44"/>
  <c r="AE287" i="44"/>
  <c r="O279" i="44"/>
  <c r="O278" i="44"/>
  <c r="O277" i="44"/>
  <c r="O276" i="44"/>
  <c r="O275" i="44"/>
  <c r="O274" i="44"/>
  <c r="O273" i="44"/>
  <c r="O272" i="44"/>
  <c r="L278" i="44"/>
  <c r="L274" i="44"/>
  <c r="L277" i="44"/>
  <c r="L276" i="44"/>
  <c r="L272" i="44"/>
  <c r="L273" i="44"/>
  <c r="L279" i="44"/>
  <c r="L275" i="44"/>
  <c r="P279" i="44"/>
  <c r="P278" i="44"/>
  <c r="P277" i="44"/>
  <c r="P276" i="44"/>
  <c r="P275" i="44"/>
  <c r="P274" i="44"/>
  <c r="P273" i="44"/>
  <c r="P272" i="44"/>
  <c r="M279" i="44"/>
  <c r="M278" i="44"/>
  <c r="M277" i="44"/>
  <c r="M276" i="44"/>
  <c r="M275" i="44"/>
  <c r="M274" i="44"/>
  <c r="M273" i="44"/>
  <c r="M272" i="44"/>
  <c r="N273" i="44"/>
  <c r="AA280" i="44"/>
  <c r="AD271" i="44" s="1"/>
  <c r="AD274" i="44" s="1"/>
  <c r="N272" i="44"/>
  <c r="N276" i="44"/>
  <c r="Z280" i="44"/>
  <c r="AC271" i="44" s="1"/>
  <c r="AC273" i="44" s="1"/>
  <c r="N275" i="44"/>
  <c r="N278" i="44"/>
  <c r="N279" i="44"/>
  <c r="N274" i="44"/>
  <c r="AB280" i="44"/>
  <c r="AE271" i="44" s="1"/>
  <c r="AE275" i="44" s="1"/>
  <c r="L245" i="44"/>
  <c r="L241" i="44"/>
  <c r="L248" i="44"/>
  <c r="L244" i="44"/>
  <c r="L247" i="44"/>
  <c r="L243" i="44"/>
  <c r="L246" i="44"/>
  <c r="L242" i="44"/>
  <c r="P248" i="44"/>
  <c r="P247" i="44"/>
  <c r="P246" i="44"/>
  <c r="P245" i="44"/>
  <c r="P244" i="44"/>
  <c r="P243" i="44"/>
  <c r="P242" i="44"/>
  <c r="P241" i="44"/>
  <c r="M248" i="44"/>
  <c r="M247" i="44"/>
  <c r="M246" i="44"/>
  <c r="M245" i="44"/>
  <c r="M244" i="44"/>
  <c r="M243" i="44"/>
  <c r="M242" i="44"/>
  <c r="M241" i="44"/>
  <c r="N248" i="44"/>
  <c r="N247" i="44"/>
  <c r="N246" i="44"/>
  <c r="N245" i="44"/>
  <c r="N244" i="44"/>
  <c r="N243" i="44"/>
  <c r="N242" i="44"/>
  <c r="N241" i="44"/>
  <c r="O248" i="44"/>
  <c r="O247" i="44"/>
  <c r="O246" i="44"/>
  <c r="O245" i="44"/>
  <c r="O244" i="44"/>
  <c r="O243" i="44"/>
  <c r="O242" i="44"/>
  <c r="O241" i="44"/>
  <c r="O249" i="44" s="1"/>
  <c r="AA249" i="44"/>
  <c r="AD240" i="44" s="1"/>
  <c r="AD244" i="44" s="1"/>
  <c r="L231" i="44"/>
  <c r="L227" i="44"/>
  <c r="L230" i="44"/>
  <c r="L226" i="44"/>
  <c r="L233" i="44"/>
  <c r="L229" i="44"/>
  <c r="L225" i="44"/>
  <c r="L232" i="44"/>
  <c r="L228" i="44"/>
  <c r="P233" i="44"/>
  <c r="P232" i="44"/>
  <c r="P231" i="44"/>
  <c r="P230" i="44"/>
  <c r="P229" i="44"/>
  <c r="P228" i="44"/>
  <c r="P227" i="44"/>
  <c r="P226" i="44"/>
  <c r="P225" i="44"/>
  <c r="M233" i="44"/>
  <c r="M232" i="44"/>
  <c r="M231" i="44"/>
  <c r="M230" i="44"/>
  <c r="M229" i="44"/>
  <c r="M228" i="44"/>
  <c r="M227" i="44"/>
  <c r="M226" i="44"/>
  <c r="M225" i="44"/>
  <c r="N233" i="44"/>
  <c r="N232" i="44"/>
  <c r="N231" i="44"/>
  <c r="N230" i="44"/>
  <c r="N229" i="44"/>
  <c r="N228" i="44"/>
  <c r="N227" i="44"/>
  <c r="N226" i="44"/>
  <c r="N225" i="44"/>
  <c r="O233" i="44"/>
  <c r="O232" i="44"/>
  <c r="O231" i="44"/>
  <c r="O230" i="44"/>
  <c r="O229" i="44"/>
  <c r="O228" i="44"/>
  <c r="O227" i="44"/>
  <c r="O226" i="44"/>
  <c r="O225" i="44"/>
  <c r="AD227" i="44"/>
  <c r="AD231" i="44"/>
  <c r="AD242" i="44"/>
  <c r="AD229" i="44"/>
  <c r="AD232" i="44"/>
  <c r="AD228" i="44"/>
  <c r="AD230" i="44"/>
  <c r="AD226" i="44"/>
  <c r="AD233" i="44"/>
  <c r="AD247" i="44"/>
  <c r="Z249" i="44"/>
  <c r="AC240" i="44" s="1"/>
  <c r="AC244" i="44" s="1"/>
  <c r="Z234" i="44"/>
  <c r="AC224" i="44" s="1"/>
  <c r="AC227" i="44" s="1"/>
  <c r="AB249" i="44"/>
  <c r="AE240" i="44" s="1"/>
  <c r="AE243" i="44" s="1"/>
  <c r="AD243" i="44"/>
  <c r="AB234" i="44"/>
  <c r="AE224" i="44" s="1"/>
  <c r="AE230" i="44" s="1"/>
  <c r="AD225" i="44"/>
  <c r="AD292" i="44" l="1"/>
  <c r="AD290" i="44"/>
  <c r="AD288" i="44"/>
  <c r="AD246" i="44"/>
  <c r="AE305" i="44"/>
  <c r="M234" i="44"/>
  <c r="L234" i="44"/>
  <c r="P280" i="44"/>
  <c r="L295" i="44"/>
  <c r="AE303" i="44"/>
  <c r="AE309" i="44"/>
  <c r="AD276" i="44"/>
  <c r="AE304" i="44"/>
  <c r="AE278" i="44"/>
  <c r="AE277" i="44"/>
  <c r="N310" i="44"/>
  <c r="N249" i="44"/>
  <c r="M249" i="44"/>
  <c r="P249" i="44"/>
  <c r="AC277" i="44"/>
  <c r="P310" i="44"/>
  <c r="AE307" i="44"/>
  <c r="AC302" i="44"/>
  <c r="AC307" i="44"/>
  <c r="AD306" i="44"/>
  <c r="AD305" i="44"/>
  <c r="M310" i="44"/>
  <c r="AC309" i="44"/>
  <c r="AD309" i="44"/>
  <c r="AC304" i="44"/>
  <c r="AD307" i="44"/>
  <c r="O310" i="44"/>
  <c r="AD304" i="44"/>
  <c r="AC308" i="44"/>
  <c r="AC305" i="44"/>
  <c r="AC306" i="44"/>
  <c r="AD308" i="44"/>
  <c r="AD302" i="44"/>
  <c r="L310" i="44"/>
  <c r="P295" i="44"/>
  <c r="N295" i="44"/>
  <c r="M295" i="44"/>
  <c r="O295" i="44"/>
  <c r="AE272" i="44"/>
  <c r="AE274" i="44"/>
  <c r="O280" i="44"/>
  <c r="AE279" i="44"/>
  <c r="AC278" i="44"/>
  <c r="AC274" i="44"/>
  <c r="AD275" i="44"/>
  <c r="AD279" i="44"/>
  <c r="AD277" i="44"/>
  <c r="AD273" i="44"/>
  <c r="M280" i="44"/>
  <c r="AC275" i="44"/>
  <c r="L280" i="44"/>
  <c r="AC272" i="44"/>
  <c r="AD278" i="44"/>
  <c r="AC279" i="44"/>
  <c r="N280" i="44"/>
  <c r="AE276" i="44"/>
  <c r="AC276" i="44"/>
  <c r="AE273" i="44"/>
  <c r="AD272" i="44"/>
  <c r="AC247" i="44"/>
  <c r="AD241" i="44"/>
  <c r="AD248" i="44"/>
  <c r="L249" i="44"/>
  <c r="AD245" i="44"/>
  <c r="AC230" i="44"/>
  <c r="AC231" i="44"/>
  <c r="N234" i="44"/>
  <c r="AC232" i="44"/>
  <c r="AC228" i="44"/>
  <c r="P234" i="44"/>
  <c r="O234" i="44"/>
  <c r="AC233" i="44"/>
  <c r="AC225" i="44"/>
  <c r="AC229" i="44"/>
  <c r="AC242" i="44"/>
  <c r="AC226" i="44"/>
  <c r="AC245" i="44"/>
  <c r="AC241" i="44"/>
  <c r="AE248" i="44"/>
  <c r="AC246" i="44"/>
  <c r="AC243" i="44"/>
  <c r="AE232" i="44"/>
  <c r="AE228" i="44"/>
  <c r="AE231" i="44"/>
  <c r="AE247" i="44"/>
  <c r="AE227" i="44"/>
  <c r="AE229" i="44"/>
  <c r="AE233" i="44"/>
  <c r="AC248" i="44"/>
  <c r="AE245" i="44"/>
  <c r="AE241" i="44"/>
  <c r="AE244" i="44"/>
  <c r="AE246" i="44"/>
  <c r="AE226" i="44"/>
  <c r="AE242" i="44"/>
  <c r="AE225" i="44"/>
  <c r="I95" i="44" l="1"/>
  <c r="J95" i="44"/>
  <c r="K95" i="44"/>
  <c r="L95" i="44"/>
  <c r="M95" i="44"/>
  <c r="AE166" i="42" l="1"/>
  <c r="R166" i="42"/>
  <c r="Q166" i="42"/>
  <c r="P166" i="42"/>
  <c r="O166" i="42"/>
  <c r="N166" i="42"/>
  <c r="N167" i="42" s="1"/>
  <c r="AE147" i="42"/>
  <c r="R147" i="42"/>
  <c r="Q147" i="42"/>
  <c r="P147" i="42"/>
  <c r="O147" i="42"/>
  <c r="N147" i="42"/>
  <c r="N178" i="42" l="1"/>
  <c r="N174" i="42"/>
  <c r="N170" i="42"/>
  <c r="N177" i="42"/>
  <c r="N173" i="42"/>
  <c r="N169" i="42"/>
  <c r="N176" i="42"/>
  <c r="N172" i="42"/>
  <c r="N168" i="42"/>
  <c r="N179" i="42"/>
  <c r="N175" i="42"/>
  <c r="N171" i="42"/>
  <c r="P38" i="42" l="1"/>
  <c r="O38" i="42"/>
  <c r="N38" i="42"/>
  <c r="M38" i="42"/>
  <c r="P37" i="42"/>
  <c r="O37" i="42"/>
  <c r="N37" i="42"/>
  <c r="M37" i="42"/>
  <c r="P36" i="42"/>
  <c r="O36" i="42"/>
  <c r="N36" i="42"/>
  <c r="M36" i="42"/>
  <c r="P35" i="42"/>
  <c r="O35" i="42"/>
  <c r="N35" i="42"/>
  <c r="M35" i="42"/>
  <c r="P34" i="42"/>
  <c r="O34" i="42"/>
  <c r="N34" i="42"/>
  <c r="M34" i="42"/>
  <c r="P33" i="42"/>
  <c r="O33" i="42"/>
  <c r="N33" i="42"/>
  <c r="M33" i="42"/>
  <c r="P32" i="42"/>
  <c r="O32" i="42"/>
  <c r="N32" i="42"/>
  <c r="M32" i="42"/>
  <c r="L38" i="42"/>
  <c r="L37" i="42"/>
  <c r="L36" i="42"/>
  <c r="L35" i="42"/>
  <c r="L34" i="42"/>
  <c r="L33" i="42"/>
  <c r="L32" i="42"/>
  <c r="AC31" i="42"/>
  <c r="AE31" i="42"/>
  <c r="AD31" i="42"/>
  <c r="AE5" i="42"/>
  <c r="AD5" i="42"/>
  <c r="AF166" i="42" l="1"/>
  <c r="AF147" i="42"/>
  <c r="AG166" i="42"/>
  <c r="AG147" i="42"/>
  <c r="F580" i="7"/>
  <c r="G580" i="7"/>
  <c r="AA542" i="7" l="1"/>
  <c r="AB542" i="7"/>
  <c r="AC542" i="7"/>
  <c r="AA543" i="7"/>
  <c r="AB543" i="7"/>
  <c r="AC543" i="7"/>
  <c r="AC541" i="7"/>
  <c r="AB541" i="7"/>
  <c r="AA541" i="7"/>
  <c r="AC533" i="7"/>
  <c r="AB533" i="7"/>
  <c r="AA533" i="7"/>
  <c r="AC532" i="7"/>
  <c r="AB532" i="7"/>
  <c r="AA532" i="7"/>
  <c r="AC531" i="7"/>
  <c r="AB531" i="7"/>
  <c r="AA531" i="7"/>
  <c r="AC523" i="7" l="1"/>
  <c r="AB523" i="7"/>
  <c r="AA523" i="7"/>
  <c r="AC522" i="7"/>
  <c r="AB522" i="7"/>
  <c r="AA522" i="7"/>
  <c r="AC521" i="7"/>
  <c r="AB521" i="7"/>
  <c r="AA521" i="7"/>
  <c r="AC520" i="7"/>
  <c r="AB520" i="7"/>
  <c r="AA520" i="7"/>
  <c r="AC519" i="7"/>
  <c r="AB519" i="7"/>
  <c r="AA519" i="7"/>
  <c r="AC518" i="7"/>
  <c r="AB518" i="7"/>
  <c r="AA518" i="7"/>
  <c r="AC517" i="7"/>
  <c r="AB517" i="7"/>
  <c r="AA517" i="7"/>
  <c r="AC516" i="7"/>
  <c r="AB516" i="7"/>
  <c r="AA516" i="7"/>
  <c r="AC515" i="7"/>
  <c r="AB515" i="7"/>
  <c r="AA515" i="7"/>
  <c r="AC514" i="7"/>
  <c r="AB514" i="7"/>
  <c r="AA514" i="7"/>
  <c r="AC513" i="7"/>
  <c r="AB513" i="7"/>
  <c r="AA513" i="7"/>
  <c r="AC512" i="7"/>
  <c r="AB512" i="7"/>
  <c r="AA512" i="7"/>
  <c r="AA504" i="7"/>
  <c r="AA503" i="7"/>
  <c r="AA502" i="7"/>
  <c r="AA501" i="7"/>
  <c r="AA500" i="7"/>
  <c r="AA499" i="7"/>
  <c r="AA498" i="7"/>
  <c r="AA497" i="7"/>
  <c r="AA496" i="7"/>
  <c r="AA495" i="7"/>
  <c r="AC504" i="7"/>
  <c r="AB504" i="7"/>
  <c r="AC503" i="7"/>
  <c r="AB503" i="7"/>
  <c r="AC502" i="7"/>
  <c r="AB502" i="7"/>
  <c r="AC501" i="7"/>
  <c r="AB501" i="7"/>
  <c r="AC500" i="7"/>
  <c r="AB500" i="7"/>
  <c r="AC499" i="7"/>
  <c r="AB499" i="7"/>
  <c r="AC498" i="7"/>
  <c r="AB498" i="7"/>
  <c r="AC497" i="7"/>
  <c r="AB497" i="7"/>
  <c r="AC496" i="7"/>
  <c r="AB496" i="7"/>
  <c r="AC495" i="7"/>
  <c r="AB495" i="7"/>
  <c r="H380" i="7" l="1"/>
  <c r="G380" i="7"/>
  <c r="F380" i="7"/>
  <c r="F389" i="7"/>
  <c r="G389" i="7"/>
  <c r="H389" i="7"/>
  <c r="F155" i="7"/>
  <c r="G155" i="7"/>
  <c r="H155" i="7"/>
  <c r="K275" i="7"/>
  <c r="K279" i="7" s="1"/>
  <c r="J275" i="7"/>
  <c r="J278" i="7" s="1"/>
  <c r="I275" i="7"/>
  <c r="I277" i="7" s="1"/>
  <c r="K263" i="7"/>
  <c r="J263" i="7"/>
  <c r="I263" i="7"/>
  <c r="I276" i="7" l="1"/>
  <c r="K277" i="7"/>
  <c r="K280" i="7"/>
  <c r="J276" i="7"/>
  <c r="K278" i="7"/>
  <c r="K276" i="7"/>
  <c r="I280" i="7"/>
  <c r="J277" i="7"/>
  <c r="J280" i="7"/>
  <c r="I279" i="7"/>
  <c r="I278" i="7"/>
  <c r="J279" i="7"/>
  <c r="H209" i="41" l="1"/>
  <c r="AD210" i="41"/>
  <c r="AC210" i="41"/>
  <c r="J209" i="41"/>
  <c r="I209" i="41"/>
  <c r="G209" i="41"/>
  <c r="F209" i="41"/>
  <c r="AD208" i="41"/>
  <c r="AC208" i="41"/>
  <c r="AB208" i="41"/>
  <c r="AD207" i="41"/>
  <c r="AC207" i="41"/>
  <c r="AB207" i="41"/>
  <c r="AD206" i="41"/>
  <c r="AC206" i="41"/>
  <c r="AB206" i="41"/>
  <c r="AD205" i="41"/>
  <c r="AC205" i="41"/>
  <c r="AB205" i="41"/>
  <c r="AD204" i="41"/>
  <c r="AC204" i="41"/>
  <c r="AB204" i="41"/>
  <c r="AD203" i="41"/>
  <c r="AC203" i="41"/>
  <c r="AB203" i="41"/>
  <c r="AD202" i="41"/>
  <c r="AC202" i="41"/>
  <c r="AB202" i="41"/>
  <c r="AD201" i="41"/>
  <c r="AC201" i="41"/>
  <c r="AB201" i="41"/>
  <c r="AD50" i="41"/>
  <c r="AC50" i="41"/>
  <c r="AB50" i="41"/>
  <c r="AD49" i="41"/>
  <c r="AC49" i="41"/>
  <c r="AB49" i="41"/>
  <c r="AD48" i="41"/>
  <c r="AC48" i="41"/>
  <c r="AB48" i="41"/>
  <c r="AD47" i="41"/>
  <c r="AC47" i="41"/>
  <c r="AB47" i="41"/>
  <c r="AD46" i="41"/>
  <c r="AC46" i="41"/>
  <c r="AB46" i="41"/>
  <c r="AD45" i="41"/>
  <c r="AC45" i="41"/>
  <c r="AB45" i="41"/>
  <c r="AD209" i="41" l="1"/>
  <c r="AB209" i="41"/>
  <c r="AC209" i="41"/>
  <c r="R96" i="33" l="1"/>
  <c r="R95" i="33"/>
  <c r="R94" i="33"/>
  <c r="R93" i="33"/>
  <c r="R92" i="33"/>
  <c r="H905" i="41"/>
  <c r="K894" i="41" s="1"/>
  <c r="G905" i="41"/>
  <c r="J894" i="41" s="1"/>
  <c r="F905" i="41"/>
  <c r="I894" i="41" s="1"/>
  <c r="J903" i="41" l="1"/>
  <c r="J899" i="41"/>
  <c r="J895" i="41"/>
  <c r="J904" i="41"/>
  <c r="J900" i="41"/>
  <c r="J896" i="41"/>
  <c r="J901" i="41"/>
  <c r="J897" i="41"/>
  <c r="J902" i="41"/>
  <c r="J898" i="41"/>
  <c r="I902" i="41"/>
  <c r="I898" i="41"/>
  <c r="I903" i="41"/>
  <c r="I899" i="41"/>
  <c r="I895" i="41"/>
  <c r="I904" i="41"/>
  <c r="I900" i="41"/>
  <c r="I896" i="41"/>
  <c r="I901" i="41"/>
  <c r="I897" i="41"/>
  <c r="K904" i="41"/>
  <c r="K900" i="41"/>
  <c r="K896" i="41"/>
  <c r="K901" i="41"/>
  <c r="K897" i="41"/>
  <c r="K902" i="41"/>
  <c r="K898" i="41"/>
  <c r="K903" i="41"/>
  <c r="K899" i="41"/>
  <c r="K895" i="41"/>
  <c r="AD792" i="41"/>
  <c r="AC792" i="41"/>
  <c r="J791" i="41"/>
  <c r="I791" i="41"/>
  <c r="H791" i="41"/>
  <c r="G791" i="41"/>
  <c r="F791" i="41"/>
  <c r="AD790" i="41"/>
  <c r="AC790" i="41"/>
  <c r="AB790" i="41"/>
  <c r="AD789" i="41"/>
  <c r="AC789" i="41"/>
  <c r="AB789" i="41"/>
  <c r="AD788" i="41"/>
  <c r="AC788" i="41"/>
  <c r="AB788" i="41"/>
  <c r="AD787" i="41"/>
  <c r="AC787" i="41"/>
  <c r="AB787" i="41"/>
  <c r="AD786" i="41"/>
  <c r="AC786" i="41"/>
  <c r="AB786" i="41"/>
  <c r="P785" i="41"/>
  <c r="P786" i="41" s="1"/>
  <c r="O785" i="41"/>
  <c r="O787" i="41" s="1"/>
  <c r="N785" i="41"/>
  <c r="N788" i="41" s="1"/>
  <c r="M785" i="41"/>
  <c r="M789" i="41" s="1"/>
  <c r="L785" i="41"/>
  <c r="L789" i="41" s="1"/>
  <c r="AD781" i="41"/>
  <c r="AC781" i="41"/>
  <c r="J780" i="41"/>
  <c r="I780" i="41"/>
  <c r="H780" i="41"/>
  <c r="G780" i="41"/>
  <c r="F780" i="41"/>
  <c r="AD779" i="41"/>
  <c r="AC779" i="41"/>
  <c r="AB779" i="41"/>
  <c r="AD778" i="41"/>
  <c r="AC778" i="41"/>
  <c r="AB778" i="41"/>
  <c r="AD777" i="41"/>
  <c r="AC777" i="41"/>
  <c r="AB777" i="41"/>
  <c r="AD776" i="41"/>
  <c r="AC776" i="41"/>
  <c r="AB776" i="41"/>
  <c r="AD775" i="41"/>
  <c r="AC775" i="41"/>
  <c r="AB775" i="41"/>
  <c r="P774" i="41"/>
  <c r="P777" i="41" s="1"/>
  <c r="O774" i="41"/>
  <c r="O779" i="41" s="1"/>
  <c r="N774" i="41"/>
  <c r="N776" i="41" s="1"/>
  <c r="M774" i="41"/>
  <c r="M776" i="41" s="1"/>
  <c r="L774" i="41"/>
  <c r="L778" i="41" s="1"/>
  <c r="AD768" i="41"/>
  <c r="AC768" i="41"/>
  <c r="AD767" i="41"/>
  <c r="AC767" i="41"/>
  <c r="J766" i="41"/>
  <c r="I766" i="41"/>
  <c r="H766" i="41"/>
  <c r="G766" i="41"/>
  <c r="F766" i="41"/>
  <c r="AD765" i="41"/>
  <c r="AC765" i="41"/>
  <c r="AB765" i="41"/>
  <c r="AD764" i="41"/>
  <c r="AC764" i="41"/>
  <c r="AB764" i="41"/>
  <c r="AD763" i="41"/>
  <c r="AC763" i="41"/>
  <c r="AB763" i="41"/>
  <c r="AD762" i="41"/>
  <c r="AC762" i="41"/>
  <c r="AB762" i="41"/>
  <c r="AD761" i="41"/>
  <c r="AC761" i="41"/>
  <c r="AB761" i="41"/>
  <c r="P760" i="41"/>
  <c r="P764" i="41" s="1"/>
  <c r="O760" i="41"/>
  <c r="O761" i="41" s="1"/>
  <c r="N760" i="41"/>
  <c r="N763" i="41" s="1"/>
  <c r="M760" i="41"/>
  <c r="M763" i="41" s="1"/>
  <c r="L760" i="41"/>
  <c r="L762" i="41" s="1"/>
  <c r="AD754" i="41"/>
  <c r="AC754" i="41"/>
  <c r="AD753" i="41"/>
  <c r="AC753" i="41"/>
  <c r="J752" i="41"/>
  <c r="I752" i="41"/>
  <c r="H752" i="41"/>
  <c r="G752" i="41"/>
  <c r="F752" i="41"/>
  <c r="AD751" i="41"/>
  <c r="AC751" i="41"/>
  <c r="AB751" i="41"/>
  <c r="AD750" i="41"/>
  <c r="AC750" i="41"/>
  <c r="AB750" i="41"/>
  <c r="AD749" i="41"/>
  <c r="AC749" i="41"/>
  <c r="AB749" i="41"/>
  <c r="AD748" i="41"/>
  <c r="AC748" i="41"/>
  <c r="AB748" i="41"/>
  <c r="AD747" i="41"/>
  <c r="AC747" i="41"/>
  <c r="AB747" i="41"/>
  <c r="P746" i="41"/>
  <c r="P751" i="41" s="1"/>
  <c r="O746" i="41"/>
  <c r="O751" i="41" s="1"/>
  <c r="N746" i="41"/>
  <c r="N751" i="41" s="1"/>
  <c r="M746" i="41"/>
  <c r="M751" i="41" s="1"/>
  <c r="L746" i="41"/>
  <c r="L750" i="41" s="1"/>
  <c r="N748" i="41" l="1"/>
  <c r="M765" i="41"/>
  <c r="L786" i="41"/>
  <c r="N750" i="41"/>
  <c r="O765" i="41"/>
  <c r="M786" i="41"/>
  <c r="O763" i="41"/>
  <c r="P765" i="41"/>
  <c r="L788" i="41"/>
  <c r="P763" i="41"/>
  <c r="P779" i="41"/>
  <c r="M788" i="41"/>
  <c r="N778" i="41"/>
  <c r="O748" i="41"/>
  <c r="O778" i="41"/>
  <c r="L790" i="41"/>
  <c r="P748" i="41"/>
  <c r="N765" i="41"/>
  <c r="P778" i="41"/>
  <c r="O750" i="41"/>
  <c r="P750" i="41"/>
  <c r="O776" i="41"/>
  <c r="P761" i="41"/>
  <c r="P776" i="41"/>
  <c r="P787" i="41"/>
  <c r="M778" i="41"/>
  <c r="L751" i="41"/>
  <c r="L764" i="41"/>
  <c r="N775" i="41"/>
  <c r="M747" i="41"/>
  <c r="M749" i="41"/>
  <c r="L761" i="41"/>
  <c r="O762" i="41"/>
  <c r="M764" i="41"/>
  <c r="O775" i="41"/>
  <c r="M777" i="41"/>
  <c r="N747" i="41"/>
  <c r="N749" i="41"/>
  <c r="M761" i="41"/>
  <c r="P762" i="41"/>
  <c r="N764" i="41"/>
  <c r="P775" i="41"/>
  <c r="N777" i="41"/>
  <c r="L779" i="41"/>
  <c r="L787" i="41"/>
  <c r="O788" i="41"/>
  <c r="M790" i="41"/>
  <c r="M762" i="41"/>
  <c r="M775" i="41"/>
  <c r="N786" i="41"/>
  <c r="N762" i="41"/>
  <c r="L777" i="41"/>
  <c r="O786" i="41"/>
  <c r="O747" i="41"/>
  <c r="O749" i="41"/>
  <c r="N761" i="41"/>
  <c r="L763" i="41"/>
  <c r="O764" i="41"/>
  <c r="L776" i="41"/>
  <c r="O777" i="41"/>
  <c r="M779" i="41"/>
  <c r="M787" i="41"/>
  <c r="P788" i="41"/>
  <c r="N790" i="41"/>
  <c r="L747" i="41"/>
  <c r="P747" i="41"/>
  <c r="P749" i="41"/>
  <c r="N779" i="41"/>
  <c r="N787" i="41"/>
  <c r="O790" i="41"/>
  <c r="L775" i="41"/>
  <c r="O789" i="41"/>
  <c r="L748" i="41"/>
  <c r="M748" i="41"/>
  <c r="M750" i="41"/>
  <c r="L765" i="41"/>
  <c r="P790" i="41"/>
  <c r="N789" i="41"/>
  <c r="L749" i="41"/>
  <c r="P789" i="41"/>
  <c r="AC791" i="41"/>
  <c r="AB780" i="41"/>
  <c r="AC766" i="41"/>
  <c r="AD766" i="41"/>
  <c r="AD752" i="41"/>
  <c r="AB791" i="41"/>
  <c r="AC752" i="41"/>
  <c r="AB766" i="41"/>
  <c r="AD791" i="41"/>
  <c r="AC780" i="41"/>
  <c r="AD780" i="41"/>
  <c r="AB752" i="41"/>
  <c r="O766" i="41" l="1"/>
  <c r="P752" i="41"/>
  <c r="M791" i="41"/>
  <c r="O752" i="41"/>
  <c r="L791" i="41"/>
  <c r="P780" i="41"/>
  <c r="M780" i="41"/>
  <c r="N780" i="41"/>
  <c r="O791" i="41"/>
  <c r="N752" i="41"/>
  <c r="N766" i="41"/>
  <c r="M752" i="41"/>
  <c r="L752" i="41"/>
  <c r="N791" i="41"/>
  <c r="M766" i="41"/>
  <c r="L780" i="41"/>
  <c r="P791" i="41"/>
  <c r="P766" i="41"/>
  <c r="L766" i="41"/>
  <c r="O780" i="41"/>
  <c r="F823" i="41" l="1"/>
  <c r="G823" i="41"/>
  <c r="H823" i="41"/>
  <c r="I823" i="41"/>
  <c r="J823" i="41"/>
  <c r="AC646" i="41"/>
  <c r="AD646" i="41"/>
  <c r="AC660" i="41"/>
  <c r="AD660" i="41"/>
  <c r="AB655" i="41" l="1"/>
  <c r="AC655" i="41"/>
  <c r="AD655" i="41"/>
  <c r="H615" i="34" l="1"/>
  <c r="G615" i="34"/>
  <c r="F615" i="34"/>
  <c r="H589" i="34" l="1"/>
  <c r="G589" i="34"/>
  <c r="F589" i="34"/>
  <c r="AB119" i="34" l="1"/>
  <c r="AA119" i="34"/>
  <c r="AB118" i="34"/>
  <c r="AA118" i="34"/>
  <c r="J117" i="34"/>
  <c r="I117" i="34"/>
  <c r="H117" i="34"/>
  <c r="G117" i="34"/>
  <c r="F117" i="34"/>
  <c r="AB116" i="34"/>
  <c r="AA116" i="34"/>
  <c r="Z116" i="34"/>
  <c r="AB115" i="34"/>
  <c r="AA115" i="34"/>
  <c r="Z115" i="34"/>
  <c r="AB114" i="34"/>
  <c r="AA114" i="34"/>
  <c r="Z114" i="34"/>
  <c r="AB113" i="34"/>
  <c r="AA113" i="34"/>
  <c r="Z113" i="34"/>
  <c r="AB112" i="34"/>
  <c r="AA112" i="34"/>
  <c r="Z112" i="34"/>
  <c r="AB111" i="34"/>
  <c r="AA111" i="34"/>
  <c r="Z111" i="34"/>
  <c r="AB105" i="34"/>
  <c r="AA105" i="34"/>
  <c r="AB104" i="34"/>
  <c r="AA104" i="34"/>
  <c r="J103" i="34"/>
  <c r="I103" i="34"/>
  <c r="H103" i="34"/>
  <c r="G103" i="34"/>
  <c r="F103" i="34"/>
  <c r="AB102" i="34"/>
  <c r="AA102" i="34"/>
  <c r="Z102" i="34"/>
  <c r="AB101" i="34"/>
  <c r="AA101" i="34"/>
  <c r="Z101" i="34"/>
  <c r="AB100" i="34"/>
  <c r="AA100" i="34"/>
  <c r="Z100" i="34"/>
  <c r="AB99" i="34"/>
  <c r="AA99" i="34"/>
  <c r="Z99" i="34"/>
  <c r="AB98" i="34"/>
  <c r="AA98" i="34"/>
  <c r="Z98" i="34"/>
  <c r="AB97" i="34"/>
  <c r="AA97" i="34"/>
  <c r="Z97" i="34"/>
  <c r="AB96" i="34"/>
  <c r="AA96" i="34"/>
  <c r="Z96" i="34"/>
  <c r="AB95" i="34"/>
  <c r="AA95" i="34"/>
  <c r="Z95" i="34"/>
  <c r="AB94" i="34"/>
  <c r="AA94" i="34"/>
  <c r="Z94" i="34"/>
  <c r="AA117" i="34" l="1"/>
  <c r="AB117" i="34"/>
  <c r="Z103" i="34"/>
  <c r="Z117" i="34"/>
  <c r="AA103" i="34"/>
  <c r="AB103" i="34"/>
  <c r="K496" i="41"/>
  <c r="K497" i="41"/>
  <c r="K498" i="41"/>
  <c r="K499" i="41"/>
  <c r="K500" i="41"/>
  <c r="K501" i="41"/>
  <c r="K502" i="41"/>
  <c r="K503" i="41"/>
  <c r="K504" i="41"/>
  <c r="K505" i="41"/>
  <c r="L496" i="41" l="1"/>
  <c r="M496" i="41"/>
  <c r="N496" i="41"/>
  <c r="O496" i="41"/>
  <c r="L497" i="41"/>
  <c r="M497" i="41"/>
  <c r="N497" i="41"/>
  <c r="O497" i="41"/>
  <c r="L498" i="41"/>
  <c r="M498" i="41"/>
  <c r="N498" i="41"/>
  <c r="O498" i="41"/>
  <c r="L499" i="41"/>
  <c r="M499" i="41"/>
  <c r="N499" i="41"/>
  <c r="O499" i="41"/>
  <c r="L500" i="41"/>
  <c r="M500" i="41"/>
  <c r="N500" i="41"/>
  <c r="O500" i="41"/>
  <c r="AD73" i="41" l="1"/>
  <c r="AD59" i="41"/>
  <c r="Q68" i="41"/>
  <c r="R68" i="41"/>
  <c r="S68" i="41"/>
  <c r="T68" i="41"/>
  <c r="U68" i="41"/>
  <c r="E639" i="26" l="1"/>
  <c r="F639" i="26"/>
  <c r="G639" i="26"/>
  <c r="H639" i="26"/>
  <c r="I639" i="26"/>
  <c r="E620" i="26"/>
  <c r="F620" i="26"/>
  <c r="G620" i="26"/>
  <c r="H620" i="26"/>
  <c r="I620" i="26"/>
  <c r="F780" i="26" l="1"/>
  <c r="G780" i="26"/>
  <c r="H780" i="26"/>
  <c r="I780" i="26"/>
  <c r="E780" i="26"/>
  <c r="Y496" i="26" l="1"/>
  <c r="Z496" i="26"/>
  <c r="Y497" i="26"/>
  <c r="Z497" i="26"/>
  <c r="Y498" i="26"/>
  <c r="Z498" i="26"/>
  <c r="Y499" i="26"/>
  <c r="Z499" i="26"/>
  <c r="Y500" i="26"/>
  <c r="Z500" i="26"/>
  <c r="X500" i="26"/>
  <c r="X499" i="26"/>
  <c r="X498" i="26"/>
  <c r="X497" i="26"/>
  <c r="X496" i="26"/>
  <c r="E158" i="26" l="1"/>
  <c r="F158" i="26"/>
  <c r="G158" i="26"/>
  <c r="H158" i="26"/>
  <c r="I158" i="26"/>
  <c r="V52" i="26" l="1"/>
  <c r="W52" i="26"/>
  <c r="X52" i="26"/>
  <c r="E13" i="26" l="1"/>
  <c r="K648" i="26" s="1"/>
  <c r="F13" i="26"/>
  <c r="L648" i="26" s="1"/>
  <c r="G13" i="26"/>
  <c r="M648" i="26" s="1"/>
  <c r="H13" i="26"/>
  <c r="N648" i="26" s="1"/>
  <c r="I13" i="26"/>
  <c r="O648" i="26" s="1"/>
  <c r="AR99" i="1" l="1"/>
  <c r="AQ99" i="1"/>
  <c r="AP99" i="1"/>
  <c r="AR98" i="1"/>
  <c r="AQ98" i="1"/>
  <c r="AP98" i="1"/>
  <c r="AR97" i="1"/>
  <c r="AQ97" i="1"/>
  <c r="AP97" i="1"/>
  <c r="AR96" i="1"/>
  <c r="AQ96" i="1"/>
  <c r="AP96" i="1"/>
  <c r="AP100" i="1" s="1"/>
  <c r="AS95" i="1" s="1"/>
  <c r="AS98" i="1" s="1"/>
  <c r="AR89" i="1"/>
  <c r="AQ89" i="1"/>
  <c r="AP89" i="1"/>
  <c r="AR88" i="1"/>
  <c r="AQ88" i="1"/>
  <c r="AP88" i="1"/>
  <c r="AR87" i="1"/>
  <c r="AQ87" i="1"/>
  <c r="AP87" i="1"/>
  <c r="AR86" i="1"/>
  <c r="AQ86" i="1"/>
  <c r="AP86" i="1"/>
  <c r="AR85" i="1"/>
  <c r="AQ85" i="1"/>
  <c r="AP85" i="1"/>
  <c r="AR84" i="1"/>
  <c r="AQ84" i="1"/>
  <c r="AP84" i="1"/>
  <c r="AR83" i="1"/>
  <c r="AQ83" i="1"/>
  <c r="AP83" i="1"/>
  <c r="AR82" i="1"/>
  <c r="AQ82" i="1"/>
  <c r="AP82" i="1"/>
  <c r="AE538" i="44"/>
  <c r="AD538" i="44"/>
  <c r="AC538" i="44"/>
  <c r="AE537" i="44"/>
  <c r="AD537" i="44"/>
  <c r="AC537" i="44"/>
  <c r="AE536" i="44"/>
  <c r="AD536" i="44"/>
  <c r="AC536" i="44"/>
  <c r="AE535" i="44"/>
  <c r="AD535" i="44"/>
  <c r="AC535" i="44"/>
  <c r="AE534" i="44"/>
  <c r="AD534" i="44"/>
  <c r="AC534" i="44"/>
  <c r="AE533" i="44"/>
  <c r="AD533" i="44"/>
  <c r="AC533" i="44"/>
  <c r="AE532" i="44"/>
  <c r="AD532" i="44"/>
  <c r="AC532" i="44"/>
  <c r="AE531" i="44"/>
  <c r="AD531" i="44"/>
  <c r="AC531" i="44"/>
  <c r="AE530" i="44"/>
  <c r="AD530" i="44"/>
  <c r="AC530" i="44"/>
  <c r="AE523" i="44"/>
  <c r="AD523" i="44"/>
  <c r="AC523" i="44"/>
  <c r="AE522" i="44"/>
  <c r="AD522" i="44"/>
  <c r="AC522" i="44"/>
  <c r="AE521" i="44"/>
  <c r="AD521" i="44"/>
  <c r="AC521" i="44"/>
  <c r="AE520" i="44"/>
  <c r="AD520" i="44"/>
  <c r="AC520" i="44"/>
  <c r="AE519" i="44"/>
  <c r="AD519" i="44"/>
  <c r="AC519" i="44"/>
  <c r="AE518" i="44"/>
  <c r="AD518" i="44"/>
  <c r="AC518" i="44"/>
  <c r="AE517" i="44"/>
  <c r="AD517" i="44"/>
  <c r="AC517" i="44"/>
  <c r="AE510" i="44"/>
  <c r="AD510" i="44"/>
  <c r="AC510" i="44"/>
  <c r="AE509" i="44"/>
  <c r="AD509" i="44"/>
  <c r="AC509" i="44"/>
  <c r="AE508" i="44"/>
  <c r="AD508" i="44"/>
  <c r="AC508" i="44"/>
  <c r="AE507" i="44"/>
  <c r="AD507" i="44"/>
  <c r="AC507" i="44"/>
  <c r="AE506" i="44"/>
  <c r="AD506" i="44"/>
  <c r="AC506" i="44"/>
  <c r="AE505" i="44"/>
  <c r="AD505" i="44"/>
  <c r="AC505" i="44"/>
  <c r="AE504" i="44"/>
  <c r="AD504" i="44"/>
  <c r="AC504" i="44"/>
  <c r="AE503" i="44"/>
  <c r="AD503" i="44"/>
  <c r="AC503" i="44"/>
  <c r="AE502" i="44"/>
  <c r="AD502" i="44"/>
  <c r="AC502" i="44"/>
  <c r="AE495" i="44"/>
  <c r="AD495" i="44"/>
  <c r="AC495" i="44"/>
  <c r="AE494" i="44"/>
  <c r="AD494" i="44"/>
  <c r="AC494" i="44"/>
  <c r="AE493" i="44"/>
  <c r="AD493" i="44"/>
  <c r="AC493" i="44"/>
  <c r="AE492" i="44"/>
  <c r="AD492" i="44"/>
  <c r="AC492" i="44"/>
  <c r="AE491" i="44"/>
  <c r="AD491" i="44"/>
  <c r="AC491" i="44"/>
  <c r="AE490" i="44"/>
  <c r="AD490" i="44"/>
  <c r="AC490" i="44"/>
  <c r="AE489" i="44"/>
  <c r="AD489" i="44"/>
  <c r="AC489" i="44"/>
  <c r="AE482" i="44"/>
  <c r="AD482" i="44"/>
  <c r="AC482" i="44"/>
  <c r="AE481" i="44"/>
  <c r="AD481" i="44"/>
  <c r="AC481" i="44"/>
  <c r="AE480" i="44"/>
  <c r="AD480" i="44"/>
  <c r="AC480" i="44"/>
  <c r="AE479" i="44"/>
  <c r="AD479" i="44"/>
  <c r="AC479" i="44"/>
  <c r="AE478" i="44"/>
  <c r="AD478" i="44"/>
  <c r="AC478" i="44"/>
  <c r="AE477" i="44"/>
  <c r="AD477" i="44"/>
  <c r="AC477" i="44"/>
  <c r="AE476" i="44"/>
  <c r="AD476" i="44"/>
  <c r="AC476" i="44"/>
  <c r="AE469" i="44"/>
  <c r="AD469" i="44"/>
  <c r="AC469" i="44"/>
  <c r="AE468" i="44"/>
  <c r="AD468" i="44"/>
  <c r="AC468" i="44"/>
  <c r="AE467" i="44"/>
  <c r="AD467" i="44"/>
  <c r="AC467" i="44"/>
  <c r="AE466" i="44"/>
  <c r="AD466" i="44"/>
  <c r="AC466" i="44"/>
  <c r="AE465" i="44"/>
  <c r="AD465" i="44"/>
  <c r="AC465" i="44"/>
  <c r="AE464" i="44"/>
  <c r="AD464" i="44"/>
  <c r="AC464" i="44"/>
  <c r="AE463" i="44"/>
  <c r="AD463" i="44"/>
  <c r="AC463" i="44"/>
  <c r="AE462" i="44"/>
  <c r="AD462" i="44"/>
  <c r="AC462" i="44"/>
  <c r="AE461" i="44"/>
  <c r="AD461" i="44"/>
  <c r="AC461" i="44"/>
  <c r="AE460" i="44"/>
  <c r="AD460" i="44"/>
  <c r="AC460" i="44"/>
  <c r="AE459" i="44"/>
  <c r="AD459" i="44"/>
  <c r="AC459" i="44"/>
  <c r="AE452" i="44"/>
  <c r="AD452" i="44"/>
  <c r="AC452" i="44"/>
  <c r="AE451" i="44"/>
  <c r="AD451" i="44"/>
  <c r="AC451" i="44"/>
  <c r="AE450" i="44"/>
  <c r="AD450" i="44"/>
  <c r="AC450" i="44"/>
  <c r="AE449" i="44"/>
  <c r="AD449" i="44"/>
  <c r="AC449" i="44"/>
  <c r="AE448" i="44"/>
  <c r="AD448" i="44"/>
  <c r="AC448" i="44"/>
  <c r="AE447" i="44"/>
  <c r="AD447" i="44"/>
  <c r="AC447" i="44"/>
  <c r="AE446" i="44"/>
  <c r="AD446" i="44"/>
  <c r="AC446" i="44"/>
  <c r="AE445" i="44"/>
  <c r="AD445" i="44"/>
  <c r="AC445" i="44"/>
  <c r="AE437" i="44"/>
  <c r="AD437" i="44"/>
  <c r="AC437" i="44"/>
  <c r="AE436" i="44"/>
  <c r="AD436" i="44"/>
  <c r="AC436" i="44"/>
  <c r="AE435" i="44"/>
  <c r="AD435" i="44"/>
  <c r="AC435" i="44"/>
  <c r="AE434" i="44"/>
  <c r="AD434" i="44"/>
  <c r="AC434" i="44"/>
  <c r="AE433" i="44"/>
  <c r="AD433" i="44"/>
  <c r="AC433" i="44"/>
  <c r="AE432" i="44"/>
  <c r="AD432" i="44"/>
  <c r="AC432" i="44"/>
  <c r="AE431" i="44"/>
  <c r="AD431" i="44"/>
  <c r="AC431" i="44"/>
  <c r="AE424" i="44"/>
  <c r="AD424" i="44"/>
  <c r="AC424" i="44"/>
  <c r="AE423" i="44"/>
  <c r="AD423" i="44"/>
  <c r="AC423" i="44"/>
  <c r="AE422" i="44"/>
  <c r="AD422" i="44"/>
  <c r="AC422" i="44"/>
  <c r="AE421" i="44"/>
  <c r="AD421" i="44"/>
  <c r="AC421" i="44"/>
  <c r="AE420" i="44"/>
  <c r="AD420" i="44"/>
  <c r="AC420" i="44"/>
  <c r="AE419" i="44"/>
  <c r="AD419" i="44"/>
  <c r="AC419" i="44"/>
  <c r="AE418" i="44"/>
  <c r="AD418" i="44"/>
  <c r="AC418" i="44"/>
  <c r="AE417" i="44"/>
  <c r="AD417" i="44"/>
  <c r="AC417" i="44"/>
  <c r="AE416" i="44"/>
  <c r="AD416" i="44"/>
  <c r="AC416" i="44"/>
  <c r="AE408" i="44"/>
  <c r="AD408" i="44"/>
  <c r="AC408" i="44"/>
  <c r="AE407" i="44"/>
  <c r="AD407" i="44"/>
  <c r="AC407" i="44"/>
  <c r="AE406" i="44"/>
  <c r="AD406" i="44"/>
  <c r="AC406" i="44"/>
  <c r="AE405" i="44"/>
  <c r="AD405" i="44"/>
  <c r="AC405" i="44"/>
  <c r="AE398" i="44"/>
  <c r="AD398" i="44"/>
  <c r="AC398" i="44"/>
  <c r="AE397" i="44"/>
  <c r="AD397" i="44"/>
  <c r="AC397" i="44"/>
  <c r="AE396" i="44"/>
  <c r="AD396" i="44"/>
  <c r="AC396" i="44"/>
  <c r="AE395" i="44"/>
  <c r="AD395" i="44"/>
  <c r="AC395" i="44"/>
  <c r="AE394" i="44"/>
  <c r="AD394" i="44"/>
  <c r="AC394" i="44"/>
  <c r="AB373" i="44"/>
  <c r="AA373" i="44"/>
  <c r="AB371" i="44"/>
  <c r="AA371" i="44"/>
  <c r="Z371" i="44"/>
  <c r="AB370" i="44"/>
  <c r="AA370" i="44"/>
  <c r="Z370" i="44"/>
  <c r="AB369" i="44"/>
  <c r="AA369" i="44"/>
  <c r="Z369" i="44"/>
  <c r="AB368" i="44"/>
  <c r="AA368" i="44"/>
  <c r="Z368" i="44"/>
  <c r="AB367" i="44"/>
  <c r="AA367" i="44"/>
  <c r="Z367" i="44"/>
  <c r="AB366" i="44"/>
  <c r="AA366" i="44"/>
  <c r="Z366" i="44"/>
  <c r="AB365" i="44"/>
  <c r="AA365" i="44"/>
  <c r="Z365" i="44"/>
  <c r="AB364" i="44"/>
  <c r="AA364" i="44"/>
  <c r="Z364" i="44"/>
  <c r="AB357" i="44"/>
  <c r="AA357" i="44"/>
  <c r="AB355" i="44"/>
  <c r="AA355" i="44"/>
  <c r="Z355" i="44"/>
  <c r="AB354" i="44"/>
  <c r="AA354" i="44"/>
  <c r="Z354" i="44"/>
  <c r="AB353" i="44"/>
  <c r="AA353" i="44"/>
  <c r="Z353" i="44"/>
  <c r="AB352" i="44"/>
  <c r="AA352" i="44"/>
  <c r="Z352" i="44"/>
  <c r="AB351" i="44"/>
  <c r="AA351" i="44"/>
  <c r="Z351" i="44"/>
  <c r="AB350" i="44"/>
  <c r="AA350" i="44"/>
  <c r="Z350" i="44"/>
  <c r="AB349" i="44"/>
  <c r="AA349" i="44"/>
  <c r="Z349" i="44"/>
  <c r="AB348" i="44"/>
  <c r="AA348" i="44"/>
  <c r="Z348" i="44"/>
  <c r="AB347" i="44"/>
  <c r="AA347" i="44"/>
  <c r="Z347" i="44"/>
  <c r="AB346" i="44"/>
  <c r="AA346" i="44"/>
  <c r="Z346" i="44"/>
  <c r="AB338" i="44"/>
  <c r="AA338" i="44"/>
  <c r="Z338" i="44"/>
  <c r="AB337" i="44"/>
  <c r="AA337" i="44"/>
  <c r="Z337" i="44"/>
  <c r="AB336" i="44"/>
  <c r="AA336" i="44"/>
  <c r="Z336" i="44"/>
  <c r="AB335" i="44"/>
  <c r="AA335" i="44"/>
  <c r="Z335" i="44"/>
  <c r="AB334" i="44"/>
  <c r="AA334" i="44"/>
  <c r="Z334" i="44"/>
  <c r="AB326" i="44"/>
  <c r="AA326" i="44"/>
  <c r="AB324" i="44"/>
  <c r="AA324" i="44"/>
  <c r="Z324" i="44"/>
  <c r="AB323" i="44"/>
  <c r="AA323" i="44"/>
  <c r="Z323" i="44"/>
  <c r="AB322" i="44"/>
  <c r="AA322" i="44"/>
  <c r="Z322" i="44"/>
  <c r="AB321" i="44"/>
  <c r="AA321" i="44"/>
  <c r="Z321" i="44"/>
  <c r="AB320" i="44"/>
  <c r="AA320" i="44"/>
  <c r="Z320" i="44"/>
  <c r="AB319" i="44"/>
  <c r="AA319" i="44"/>
  <c r="Z319" i="44"/>
  <c r="AB318" i="44"/>
  <c r="AA318" i="44"/>
  <c r="Z318" i="44"/>
  <c r="AB317" i="44"/>
  <c r="AA317" i="44"/>
  <c r="Z317" i="44"/>
  <c r="AB266" i="44"/>
  <c r="AA266" i="44"/>
  <c r="AB264" i="44"/>
  <c r="AA264" i="44"/>
  <c r="Z264" i="44"/>
  <c r="AB263" i="44"/>
  <c r="AA263" i="44"/>
  <c r="Z263" i="44"/>
  <c r="AB262" i="44"/>
  <c r="AA262" i="44"/>
  <c r="Z262" i="44"/>
  <c r="AB261" i="44"/>
  <c r="AA261" i="44"/>
  <c r="Z261" i="44"/>
  <c r="AB260" i="44"/>
  <c r="AA260" i="44"/>
  <c r="Z260" i="44"/>
  <c r="AB259" i="44"/>
  <c r="AA259" i="44"/>
  <c r="Z259" i="44"/>
  <c r="AB258" i="44"/>
  <c r="AA258" i="44"/>
  <c r="Z258" i="44"/>
  <c r="AB257" i="44"/>
  <c r="AA257" i="44"/>
  <c r="Z257" i="44"/>
  <c r="AB256" i="44"/>
  <c r="AA256" i="44"/>
  <c r="Z256" i="44"/>
  <c r="AB219" i="44"/>
  <c r="AA219" i="44"/>
  <c r="AB217" i="44"/>
  <c r="AA217" i="44"/>
  <c r="Z217" i="44"/>
  <c r="AB216" i="44"/>
  <c r="AA216" i="44"/>
  <c r="Z216" i="44"/>
  <c r="AB215" i="44"/>
  <c r="AA215" i="44"/>
  <c r="Z215" i="44"/>
  <c r="AB214" i="44"/>
  <c r="AA214" i="44"/>
  <c r="Z214" i="44"/>
  <c r="AB213" i="44"/>
  <c r="AA213" i="44"/>
  <c r="Z213" i="44"/>
  <c r="AB212" i="44"/>
  <c r="AA212" i="44"/>
  <c r="Z212" i="44"/>
  <c r="AB211" i="44"/>
  <c r="AA211" i="44"/>
  <c r="Z211" i="44"/>
  <c r="AB210" i="44"/>
  <c r="AA210" i="44"/>
  <c r="Z210" i="44"/>
  <c r="AB204" i="44"/>
  <c r="AA204" i="44"/>
  <c r="AB202" i="44"/>
  <c r="AA202" i="44"/>
  <c r="Z202" i="44"/>
  <c r="AB201" i="44"/>
  <c r="AA201" i="44"/>
  <c r="Z201" i="44"/>
  <c r="AB200" i="44"/>
  <c r="AA200" i="44"/>
  <c r="Z200" i="44"/>
  <c r="AB199" i="44"/>
  <c r="AA199" i="44"/>
  <c r="Z199" i="44"/>
  <c r="AB198" i="44"/>
  <c r="AA198" i="44"/>
  <c r="Z198" i="44"/>
  <c r="AB197" i="44"/>
  <c r="AA197" i="44"/>
  <c r="Z197" i="44"/>
  <c r="AB196" i="44"/>
  <c r="AA196" i="44"/>
  <c r="Z196" i="44"/>
  <c r="AB195" i="44"/>
  <c r="AA195" i="44"/>
  <c r="Z195" i="44"/>
  <c r="AB189" i="44"/>
  <c r="AA189" i="44"/>
  <c r="AB187" i="44"/>
  <c r="AA187" i="44"/>
  <c r="Z187" i="44"/>
  <c r="AB186" i="44"/>
  <c r="AA186" i="44"/>
  <c r="Z186" i="44"/>
  <c r="AB185" i="44"/>
  <c r="AA185" i="44"/>
  <c r="Z185" i="44"/>
  <c r="AB184" i="44"/>
  <c r="AA184" i="44"/>
  <c r="Z184" i="44"/>
  <c r="AB183" i="44"/>
  <c r="AA183" i="44"/>
  <c r="Z183" i="44"/>
  <c r="AB182" i="44"/>
  <c r="AA182" i="44"/>
  <c r="Z182" i="44"/>
  <c r="AB181" i="44"/>
  <c r="AA181" i="44"/>
  <c r="Z181" i="44"/>
  <c r="AB180" i="44"/>
  <c r="AA180" i="44"/>
  <c r="Z180" i="44"/>
  <c r="AB174" i="44"/>
  <c r="AA174" i="44"/>
  <c r="AB172" i="44"/>
  <c r="AA172" i="44"/>
  <c r="Z172" i="44"/>
  <c r="AB171" i="44"/>
  <c r="AA171" i="44"/>
  <c r="Z171" i="44"/>
  <c r="AB170" i="44"/>
  <c r="AA170" i="44"/>
  <c r="Z170" i="44"/>
  <c r="AB169" i="44"/>
  <c r="AA169" i="44"/>
  <c r="Z169" i="44"/>
  <c r="AB168" i="44"/>
  <c r="AA168" i="44"/>
  <c r="Z168" i="44"/>
  <c r="AB167" i="44"/>
  <c r="AA167" i="44"/>
  <c r="Z167" i="44"/>
  <c r="AB166" i="44"/>
  <c r="AA166" i="44"/>
  <c r="Z166" i="44"/>
  <c r="AB165" i="44"/>
  <c r="AA165" i="44"/>
  <c r="Z165" i="44"/>
  <c r="AB164" i="44"/>
  <c r="AA164" i="44"/>
  <c r="Z164" i="44"/>
  <c r="AC157" i="44"/>
  <c r="AB157" i="44"/>
  <c r="AA157" i="44"/>
  <c r="AC156" i="44"/>
  <c r="AB156" i="44"/>
  <c r="AA156" i="44"/>
  <c r="AC155" i="44"/>
  <c r="AB155" i="44"/>
  <c r="AA155" i="44"/>
  <c r="AC154" i="44"/>
  <c r="AB154" i="44"/>
  <c r="AA154" i="44"/>
  <c r="AC153" i="44"/>
  <c r="AB153" i="44"/>
  <c r="AA153" i="44"/>
  <c r="AE94" i="44"/>
  <c r="AD94" i="44"/>
  <c r="AC94" i="44"/>
  <c r="AE93" i="44"/>
  <c r="AD93" i="44"/>
  <c r="AC93" i="44"/>
  <c r="AE92" i="44"/>
  <c r="AD92" i="44"/>
  <c r="AC92" i="44"/>
  <c r="AE91" i="44"/>
  <c r="AD91" i="44"/>
  <c r="AC91" i="44"/>
  <c r="AE90" i="44"/>
  <c r="AD90" i="44"/>
  <c r="AC90" i="44"/>
  <c r="AB84" i="44"/>
  <c r="AA84" i="44"/>
  <c r="AB83" i="44"/>
  <c r="AA83" i="44"/>
  <c r="AB81" i="44"/>
  <c r="AA81" i="44"/>
  <c r="Z81" i="44"/>
  <c r="AB80" i="44"/>
  <c r="AA80" i="44"/>
  <c r="Z80" i="44"/>
  <c r="AB79" i="44"/>
  <c r="AA79" i="44"/>
  <c r="Z79" i="44"/>
  <c r="AB78" i="44"/>
  <c r="AA78" i="44"/>
  <c r="Z78" i="44"/>
  <c r="AB77" i="44"/>
  <c r="AA77" i="44"/>
  <c r="Z77" i="44"/>
  <c r="AB76" i="44"/>
  <c r="AA76" i="44"/>
  <c r="Z76" i="44"/>
  <c r="AB75" i="44"/>
  <c r="AA75" i="44"/>
  <c r="Z75" i="44"/>
  <c r="AB74" i="44"/>
  <c r="AA74" i="44"/>
  <c r="Z74" i="44"/>
  <c r="AB67" i="44"/>
  <c r="AA67" i="44"/>
  <c r="Z67" i="44"/>
  <c r="AB66" i="44"/>
  <c r="AA66" i="44"/>
  <c r="Z66" i="44"/>
  <c r="AB65" i="44"/>
  <c r="AA65" i="44"/>
  <c r="Z65" i="44"/>
  <c r="AB64" i="44"/>
  <c r="AA64" i="44"/>
  <c r="Z64" i="44"/>
  <c r="AB63" i="44"/>
  <c r="AA63" i="44"/>
  <c r="Z63" i="44"/>
  <c r="AB56" i="44"/>
  <c r="AA56" i="44"/>
  <c r="Z56" i="44"/>
  <c r="AB55" i="44"/>
  <c r="AA55" i="44"/>
  <c r="Z55" i="44"/>
  <c r="AB54" i="44"/>
  <c r="AA54" i="44"/>
  <c r="Z54" i="44"/>
  <c r="AB47" i="44"/>
  <c r="AA47" i="44"/>
  <c r="Z47" i="44"/>
  <c r="AB46" i="44"/>
  <c r="AA46" i="44"/>
  <c r="AA48" i="44" s="1"/>
  <c r="Z46" i="44"/>
  <c r="AB45" i="44"/>
  <c r="AA45" i="44"/>
  <c r="Z45" i="44"/>
  <c r="AB37" i="44"/>
  <c r="AA37" i="44"/>
  <c r="Z37" i="44"/>
  <c r="AB36" i="44"/>
  <c r="AA36" i="44"/>
  <c r="Z36" i="44"/>
  <c r="AB35" i="44"/>
  <c r="AA35" i="44"/>
  <c r="Z35" i="44"/>
  <c r="AB34" i="44"/>
  <c r="AA34" i="44"/>
  <c r="Z34" i="44"/>
  <c r="AB26" i="44"/>
  <c r="AA26" i="44"/>
  <c r="Z26" i="44"/>
  <c r="AB25" i="44"/>
  <c r="AA25" i="44"/>
  <c r="Z25" i="44"/>
  <c r="AB24" i="44"/>
  <c r="AA24" i="44"/>
  <c r="Z24" i="44"/>
  <c r="AB23" i="44"/>
  <c r="AA23" i="44"/>
  <c r="Z23" i="44"/>
  <c r="AB22" i="44"/>
  <c r="AA22" i="44"/>
  <c r="Z22" i="44"/>
  <c r="AB15" i="44"/>
  <c r="AA15" i="44"/>
  <c r="AB14" i="44"/>
  <c r="AA14" i="44"/>
  <c r="AB12" i="44"/>
  <c r="AA12" i="44"/>
  <c r="Z12" i="44"/>
  <c r="AB11" i="44"/>
  <c r="AA11" i="44"/>
  <c r="Z11" i="44"/>
  <c r="AB10" i="44"/>
  <c r="AA10" i="44"/>
  <c r="Z10" i="44"/>
  <c r="AB9" i="44"/>
  <c r="AA9" i="44"/>
  <c r="Z9" i="44"/>
  <c r="AB8" i="44"/>
  <c r="AA8" i="44"/>
  <c r="Z8" i="44"/>
  <c r="AB7" i="44"/>
  <c r="AA7" i="44"/>
  <c r="Z7" i="44"/>
  <c r="AB6" i="44"/>
  <c r="AA6" i="44"/>
  <c r="Z6" i="44"/>
  <c r="AB5" i="44"/>
  <c r="AA5" i="44"/>
  <c r="Z5" i="44"/>
  <c r="AE539" i="44"/>
  <c r="AE483" i="44"/>
  <c r="AH415" i="44"/>
  <c r="AH419" i="44" s="1"/>
  <c r="AF415" i="44"/>
  <c r="AF423" i="44" s="1"/>
  <c r="AE409" i="44"/>
  <c r="AD399" i="44"/>
  <c r="Z57" i="44" l="1"/>
  <c r="AA68" i="44"/>
  <c r="AG444" i="44"/>
  <c r="Z48" i="44"/>
  <c r="AD95" i="44"/>
  <c r="AE399" i="44"/>
  <c r="AH430" i="44" s="1"/>
  <c r="Z38" i="44"/>
  <c r="Z372" i="44"/>
  <c r="AB48" i="44"/>
  <c r="AA57" i="44"/>
  <c r="AA82" i="44"/>
  <c r="AB82" i="44"/>
  <c r="AA158" i="44"/>
  <c r="AD152" i="44" s="1"/>
  <c r="Z173" i="44"/>
  <c r="AE438" i="44"/>
  <c r="AC496" i="44"/>
  <c r="AA188" i="44"/>
  <c r="AD179" i="44" s="1"/>
  <c r="AA203" i="44"/>
  <c r="AD194" i="44" s="1"/>
  <c r="AA265" i="44"/>
  <c r="AD255" i="44" s="1"/>
  <c r="Z325" i="44"/>
  <c r="Z339" i="44"/>
  <c r="AA356" i="44"/>
  <c r="AB356" i="44"/>
  <c r="AB372" i="44"/>
  <c r="AC399" i="44"/>
  <c r="AF475" i="44" s="1"/>
  <c r="AF479" i="44" s="1"/>
  <c r="AE453" i="44"/>
  <c r="AC470" i="44"/>
  <c r="AD453" i="44"/>
  <c r="AE470" i="44"/>
  <c r="AD470" i="44"/>
  <c r="AC483" i="44"/>
  <c r="AE496" i="44"/>
  <c r="AD496" i="44"/>
  <c r="AE511" i="44"/>
  <c r="AD511" i="44"/>
  <c r="AE524" i="44"/>
  <c r="AC511" i="44"/>
  <c r="AC539" i="44"/>
  <c r="AB27" i="44"/>
  <c r="AB57" i="44"/>
  <c r="Z27" i="44"/>
  <c r="AB13" i="44"/>
  <c r="AA27" i="44"/>
  <c r="AA38" i="44"/>
  <c r="AC95" i="44"/>
  <c r="AB38" i="44"/>
  <c r="AE95" i="44"/>
  <c r="Z188" i="44"/>
  <c r="AC179" i="44" s="1"/>
  <c r="AB188" i="44"/>
  <c r="AE179" i="44" s="1"/>
  <c r="Z218" i="44"/>
  <c r="AC209" i="44" s="1"/>
  <c r="AA372" i="44"/>
  <c r="AD409" i="44"/>
  <c r="Z203" i="44"/>
  <c r="AC194" i="44" s="1"/>
  <c r="AA325" i="44"/>
  <c r="AA218" i="44"/>
  <c r="AD209" i="44" s="1"/>
  <c r="AB203" i="44"/>
  <c r="AE194" i="44" s="1"/>
  <c r="Z265" i="44"/>
  <c r="AC255" i="44" s="1"/>
  <c r="AB265" i="44"/>
  <c r="AE255" i="44" s="1"/>
  <c r="AB339" i="44"/>
  <c r="Z356" i="44"/>
  <c r="AB158" i="44"/>
  <c r="AE152" i="44" s="1"/>
  <c r="AB173" i="44"/>
  <c r="AC438" i="44"/>
  <c r="AC453" i="44"/>
  <c r="Z82" i="44"/>
  <c r="AA339" i="44"/>
  <c r="Z13" i="44"/>
  <c r="AC158" i="44"/>
  <c r="AF152" i="44" s="1"/>
  <c r="AA173" i="44"/>
  <c r="AB218" i="44"/>
  <c r="AE209" i="44" s="1"/>
  <c r="AQ100" i="1"/>
  <c r="AT95" i="1" s="1"/>
  <c r="AT96" i="1" s="1"/>
  <c r="Z68" i="44"/>
  <c r="AC524" i="44"/>
  <c r="AR100" i="1"/>
  <c r="AU95" i="1" s="1"/>
  <c r="AU98" i="1" s="1"/>
  <c r="AD483" i="44"/>
  <c r="AB68" i="44"/>
  <c r="AC409" i="44"/>
  <c r="AD438" i="44"/>
  <c r="AC425" i="44"/>
  <c r="AE425" i="44"/>
  <c r="AD539" i="44"/>
  <c r="AP90" i="1"/>
  <c r="AS81" i="1" s="1"/>
  <c r="AS87" i="1" s="1"/>
  <c r="AB325" i="44"/>
  <c r="AD425" i="44"/>
  <c r="AD524" i="44"/>
  <c r="AQ90" i="1"/>
  <c r="AT81" i="1" s="1"/>
  <c r="AT89" i="1" s="1"/>
  <c r="AR90" i="1"/>
  <c r="AU81" i="1" s="1"/>
  <c r="AU87" i="1" s="1"/>
  <c r="AS96" i="1"/>
  <c r="AS99" i="1"/>
  <c r="AS97" i="1"/>
  <c r="AG415" i="44"/>
  <c r="AG423" i="44" s="1"/>
  <c r="AA13" i="44"/>
  <c r="AG448" i="44"/>
  <c r="AG447" i="44"/>
  <c r="AG446" i="44"/>
  <c r="AH423" i="44"/>
  <c r="AG430" i="44"/>
  <c r="AG404" i="44"/>
  <c r="AH422" i="44"/>
  <c r="AG393" i="44"/>
  <c r="AG437" i="44" s="1"/>
  <c r="AH421" i="44"/>
  <c r="AH417" i="44"/>
  <c r="AH418" i="44"/>
  <c r="AF421" i="44"/>
  <c r="AF422" i="44"/>
  <c r="AG449" i="44"/>
  <c r="AG452" i="44"/>
  <c r="AG451" i="44"/>
  <c r="AG450" i="44"/>
  <c r="AG445" i="44"/>
  <c r="AH529" i="44"/>
  <c r="AH404" i="44"/>
  <c r="AF424" i="44"/>
  <c r="AF420" i="44"/>
  <c r="AF416" i="44"/>
  <c r="AH424" i="44"/>
  <c r="AH420" i="44"/>
  <c r="AH416" i="44"/>
  <c r="AH425" i="44" s="1"/>
  <c r="AF417" i="44"/>
  <c r="AF418" i="44"/>
  <c r="AF419" i="44"/>
  <c r="AG529" i="44"/>
  <c r="AG488" i="44"/>
  <c r="AG516" i="44"/>
  <c r="AG501" i="44"/>
  <c r="AG475" i="44"/>
  <c r="AG458" i="44"/>
  <c r="AC152" i="38"/>
  <c r="AB152" i="38"/>
  <c r="AA152" i="38"/>
  <c r="AC151" i="38"/>
  <c r="AB151" i="38"/>
  <c r="AA151" i="38"/>
  <c r="AC150" i="38"/>
  <c r="AB150" i="38"/>
  <c r="AA150" i="38"/>
  <c r="AC149" i="38"/>
  <c r="AB149" i="38"/>
  <c r="AA149" i="38"/>
  <c r="AC148" i="38"/>
  <c r="AB148" i="38"/>
  <c r="AA148" i="38"/>
  <c r="AC147" i="38"/>
  <c r="AB147" i="38"/>
  <c r="AA147" i="38"/>
  <c r="AC146" i="38"/>
  <c r="AB146" i="38"/>
  <c r="AA146" i="38"/>
  <c r="AC145" i="38"/>
  <c r="AB145" i="38"/>
  <c r="AA145" i="38"/>
  <c r="AC144" i="38"/>
  <c r="AB144" i="38"/>
  <c r="AA144" i="38"/>
  <c r="AC143" i="38"/>
  <c r="AB143" i="38"/>
  <c r="AA143" i="38"/>
  <c r="AC142" i="38"/>
  <c r="AB142" i="38"/>
  <c r="AA142" i="38"/>
  <c r="AC135" i="38"/>
  <c r="AB135" i="38"/>
  <c r="AA135" i="38"/>
  <c r="AC134" i="38"/>
  <c r="AB134" i="38"/>
  <c r="AA134" i="38"/>
  <c r="AC133" i="38"/>
  <c r="AB133" i="38"/>
  <c r="AA133" i="38"/>
  <c r="AC132" i="38"/>
  <c r="AB132" i="38"/>
  <c r="AA132" i="38"/>
  <c r="AC131" i="38"/>
  <c r="AB131" i="38"/>
  <c r="AA131" i="38"/>
  <c r="AC130" i="38"/>
  <c r="AB130" i="38"/>
  <c r="AA130" i="38"/>
  <c r="AC129" i="38"/>
  <c r="AB129" i="38"/>
  <c r="AA129" i="38"/>
  <c r="AC128" i="38"/>
  <c r="AB128" i="38"/>
  <c r="AA128" i="38"/>
  <c r="AC127" i="38"/>
  <c r="AB127" i="38"/>
  <c r="AA127" i="38"/>
  <c r="AC126" i="38"/>
  <c r="AB126" i="38"/>
  <c r="AA126" i="38"/>
  <c r="AC119" i="38"/>
  <c r="AB119" i="38"/>
  <c r="AA119" i="38"/>
  <c r="AC118" i="38"/>
  <c r="AB118" i="38"/>
  <c r="AA118" i="38"/>
  <c r="AC117" i="38"/>
  <c r="AB117" i="38"/>
  <c r="AA117" i="38"/>
  <c r="AC116" i="38"/>
  <c r="AB116" i="38"/>
  <c r="AA116" i="38"/>
  <c r="AC115" i="38"/>
  <c r="AB115" i="38"/>
  <c r="AA115" i="38"/>
  <c r="AC114" i="38"/>
  <c r="AB114" i="38"/>
  <c r="AA114" i="38"/>
  <c r="AC113" i="38"/>
  <c r="AB113" i="38"/>
  <c r="AA113" i="38"/>
  <c r="AC112" i="38"/>
  <c r="AB112" i="38"/>
  <c r="AA112" i="38"/>
  <c r="AC111" i="38"/>
  <c r="AB111" i="38"/>
  <c r="AA111" i="38"/>
  <c r="AC110" i="38"/>
  <c r="AB110" i="38"/>
  <c r="AA110" i="38"/>
  <c r="AC109" i="38"/>
  <c r="AB109" i="38"/>
  <c r="AA109" i="38"/>
  <c r="AC108" i="38"/>
  <c r="AB108" i="38"/>
  <c r="AA108" i="38"/>
  <c r="AC107" i="38"/>
  <c r="AB107" i="38"/>
  <c r="AA107" i="38"/>
  <c r="AC106" i="38"/>
  <c r="AB106" i="38"/>
  <c r="AA106" i="38"/>
  <c r="AC99" i="38"/>
  <c r="AB99" i="38"/>
  <c r="AA99" i="38"/>
  <c r="AC98" i="38"/>
  <c r="AB98" i="38"/>
  <c r="AA98" i="38"/>
  <c r="AC97" i="38"/>
  <c r="AB97" i="38"/>
  <c r="AA97" i="38"/>
  <c r="AC96" i="38"/>
  <c r="AB96" i="38"/>
  <c r="AA96" i="38"/>
  <c r="AC89" i="38"/>
  <c r="AB89" i="38"/>
  <c r="AA89" i="38"/>
  <c r="AC88" i="38"/>
  <c r="AB88" i="38"/>
  <c r="AA88" i="38"/>
  <c r="AC87" i="38"/>
  <c r="AB87" i="38"/>
  <c r="AA87" i="38"/>
  <c r="AC86" i="38"/>
  <c r="AB86" i="38"/>
  <c r="AA86" i="38"/>
  <c r="AC85" i="38"/>
  <c r="AB85" i="38"/>
  <c r="AA85" i="38"/>
  <c r="AC84" i="38"/>
  <c r="AB84" i="38"/>
  <c r="AA84" i="38"/>
  <c r="AC83" i="38"/>
  <c r="AB83" i="38"/>
  <c r="AA83" i="38"/>
  <c r="AC82" i="38"/>
  <c r="AB82" i="38"/>
  <c r="AA82" i="38"/>
  <c r="AC81" i="38"/>
  <c r="AB81" i="38"/>
  <c r="AA81" i="38"/>
  <c r="AC74" i="38"/>
  <c r="AB74" i="38"/>
  <c r="AA74" i="38"/>
  <c r="AC73" i="38"/>
  <c r="AB73" i="38"/>
  <c r="AA73" i="38"/>
  <c r="AC72" i="38"/>
  <c r="AB72" i="38"/>
  <c r="AA72" i="38"/>
  <c r="AC71" i="38"/>
  <c r="AB71" i="38"/>
  <c r="AA71" i="38"/>
  <c r="AC70" i="38"/>
  <c r="AB70" i="38"/>
  <c r="AA70" i="38"/>
  <c r="AC69" i="38"/>
  <c r="AB69" i="38"/>
  <c r="AA69" i="38"/>
  <c r="AC68" i="38"/>
  <c r="AB68" i="38"/>
  <c r="AA68" i="38"/>
  <c r="AC67" i="38"/>
  <c r="AB67" i="38"/>
  <c r="AA67" i="38"/>
  <c r="AC59" i="38"/>
  <c r="AB59" i="38"/>
  <c r="AA59" i="38"/>
  <c r="AC58" i="38"/>
  <c r="AB58" i="38"/>
  <c r="AA58" i="38"/>
  <c r="AC57" i="38"/>
  <c r="AB57" i="38"/>
  <c r="AA57" i="38"/>
  <c r="AC56" i="38"/>
  <c r="AB56" i="38"/>
  <c r="AA56" i="38"/>
  <c r="AC55" i="38"/>
  <c r="AB55" i="38"/>
  <c r="AA55" i="38"/>
  <c r="AC54" i="38"/>
  <c r="AB54" i="38"/>
  <c r="AA54" i="38"/>
  <c r="AC53" i="38"/>
  <c r="AB53" i="38"/>
  <c r="AA53" i="38"/>
  <c r="AC52" i="38"/>
  <c r="AB52" i="38"/>
  <c r="AA52" i="38"/>
  <c r="AC51" i="38"/>
  <c r="AB51" i="38"/>
  <c r="AA51" i="38"/>
  <c r="AC50" i="38"/>
  <c r="AB50" i="38"/>
  <c r="AA50" i="38"/>
  <c r="AC43" i="38"/>
  <c r="AB43" i="38"/>
  <c r="AA43" i="38"/>
  <c r="AC42" i="38"/>
  <c r="AB42" i="38"/>
  <c r="AA42" i="38"/>
  <c r="AC41" i="38"/>
  <c r="AB41" i="38"/>
  <c r="AA41" i="38"/>
  <c r="AC40" i="38"/>
  <c r="AB40" i="38"/>
  <c r="AA40" i="38"/>
  <c r="AC39" i="38"/>
  <c r="AB39" i="38"/>
  <c r="AA39" i="38"/>
  <c r="AC38" i="38"/>
  <c r="AB38" i="38"/>
  <c r="AA38" i="38"/>
  <c r="AC37" i="38"/>
  <c r="AB37" i="38"/>
  <c r="AA37" i="38"/>
  <c r="AC30" i="38"/>
  <c r="AB30" i="38"/>
  <c r="AA30" i="38"/>
  <c r="AC29" i="38"/>
  <c r="AB29" i="38"/>
  <c r="AA29" i="38"/>
  <c r="AC28" i="38"/>
  <c r="AB28" i="38"/>
  <c r="AA28" i="38"/>
  <c r="AC22" i="38"/>
  <c r="AB22" i="38"/>
  <c r="AC20" i="38"/>
  <c r="AB20" i="38"/>
  <c r="AA20" i="38"/>
  <c r="AC19" i="38"/>
  <c r="AB19" i="38"/>
  <c r="AA19" i="38"/>
  <c r="AC18" i="38"/>
  <c r="AB18" i="38"/>
  <c r="AA18" i="38"/>
  <c r="AC17" i="38"/>
  <c r="AB17" i="38"/>
  <c r="AA17" i="38"/>
  <c r="AC16" i="38"/>
  <c r="AB16" i="38"/>
  <c r="AA16" i="38"/>
  <c r="AC15" i="38"/>
  <c r="AB15" i="38"/>
  <c r="AA15" i="38"/>
  <c r="AC14" i="38"/>
  <c r="AB14" i="38"/>
  <c r="AA14" i="38"/>
  <c r="AC13" i="38"/>
  <c r="AB13" i="38"/>
  <c r="AA13" i="38"/>
  <c r="AC12" i="38"/>
  <c r="AB12" i="38"/>
  <c r="AA12" i="38"/>
  <c r="AC11" i="38"/>
  <c r="AB11" i="38"/>
  <c r="AA11" i="38"/>
  <c r="AC4" i="38"/>
  <c r="AF141" i="38" s="1"/>
  <c r="AB4" i="38"/>
  <c r="AE125" i="38" s="1"/>
  <c r="AD125" i="38"/>
  <c r="AC3" i="38"/>
  <c r="AB3" i="38"/>
  <c r="AD179" i="42"/>
  <c r="AC179" i="42"/>
  <c r="AB179" i="42"/>
  <c r="AD178" i="42"/>
  <c r="AC178" i="42"/>
  <c r="AB178" i="42"/>
  <c r="AD177" i="42"/>
  <c r="AC177" i="42"/>
  <c r="AB177" i="42"/>
  <c r="AD176" i="42"/>
  <c r="AC176" i="42"/>
  <c r="AB176" i="42"/>
  <c r="AD175" i="42"/>
  <c r="AC175" i="42"/>
  <c r="AB175" i="42"/>
  <c r="AD174" i="42"/>
  <c r="AC174" i="42"/>
  <c r="AB174" i="42"/>
  <c r="AD173" i="42"/>
  <c r="AC173" i="42"/>
  <c r="AB173" i="42"/>
  <c r="AD172" i="42"/>
  <c r="AC172" i="42"/>
  <c r="AB172" i="42"/>
  <c r="AD171" i="42"/>
  <c r="AC171" i="42"/>
  <c r="AB171" i="42"/>
  <c r="AD170" i="42"/>
  <c r="AC170" i="42"/>
  <c r="AB170" i="42"/>
  <c r="AD169" i="42"/>
  <c r="AC169" i="42"/>
  <c r="AB169" i="42"/>
  <c r="AD168" i="42"/>
  <c r="AC168" i="42"/>
  <c r="AB168" i="42"/>
  <c r="AD167" i="42"/>
  <c r="AC167" i="42"/>
  <c r="AB167" i="42"/>
  <c r="AD160" i="42"/>
  <c r="AC160" i="42"/>
  <c r="AB160" i="42"/>
  <c r="AD159" i="42"/>
  <c r="AC159" i="42"/>
  <c r="AB159" i="42"/>
  <c r="AD158" i="42"/>
  <c r="AC158" i="42"/>
  <c r="AB158" i="42"/>
  <c r="AD157" i="42"/>
  <c r="AC157" i="42"/>
  <c r="AB157" i="42"/>
  <c r="AD156" i="42"/>
  <c r="AC156" i="42"/>
  <c r="AB156" i="42"/>
  <c r="AD155" i="42"/>
  <c r="AC155" i="42"/>
  <c r="AB155" i="42"/>
  <c r="AD154" i="42"/>
  <c r="AC154" i="42"/>
  <c r="AB154" i="42"/>
  <c r="AD153" i="42"/>
  <c r="AC153" i="42"/>
  <c r="AB153" i="42"/>
  <c r="AD152" i="42"/>
  <c r="AC152" i="42"/>
  <c r="AB152" i="42"/>
  <c r="AD151" i="42"/>
  <c r="AC151" i="42"/>
  <c r="AB151" i="42"/>
  <c r="AD150" i="42"/>
  <c r="AC150" i="42"/>
  <c r="AB150" i="42"/>
  <c r="AD149" i="42"/>
  <c r="AC149" i="42"/>
  <c r="AB149" i="42"/>
  <c r="AD148" i="42"/>
  <c r="AC148" i="42"/>
  <c r="AB148" i="42"/>
  <c r="AD141" i="42"/>
  <c r="AC141" i="42"/>
  <c r="AB141" i="42"/>
  <c r="AD140" i="42"/>
  <c r="AC140" i="42"/>
  <c r="AB140" i="42"/>
  <c r="AD139" i="42"/>
  <c r="AC139" i="42"/>
  <c r="AB139" i="42"/>
  <c r="AD138" i="42"/>
  <c r="AC138" i="42"/>
  <c r="AB138" i="42"/>
  <c r="AD137" i="42"/>
  <c r="AC137" i="42"/>
  <c r="AB137" i="42"/>
  <c r="AD136" i="42"/>
  <c r="AC136" i="42"/>
  <c r="AB136" i="42"/>
  <c r="AD135" i="42"/>
  <c r="AC135" i="42"/>
  <c r="AB135" i="42"/>
  <c r="AD134" i="42"/>
  <c r="AC134" i="42"/>
  <c r="AB134" i="42"/>
  <c r="AD133" i="42"/>
  <c r="AC133" i="42"/>
  <c r="AB133" i="42"/>
  <c r="AD132" i="42"/>
  <c r="AC132" i="42"/>
  <c r="AB132" i="42"/>
  <c r="AD131" i="42"/>
  <c r="AC131" i="42"/>
  <c r="AB131" i="42"/>
  <c r="AD130" i="42"/>
  <c r="AC130" i="42"/>
  <c r="AB130" i="42"/>
  <c r="AD129" i="42"/>
  <c r="AC129" i="42"/>
  <c r="AB129" i="42"/>
  <c r="AD128" i="42"/>
  <c r="AC128" i="42"/>
  <c r="AB128" i="42"/>
  <c r="AB121" i="42"/>
  <c r="AA121" i="42"/>
  <c r="AB119" i="42"/>
  <c r="AA119" i="42"/>
  <c r="Z119" i="42"/>
  <c r="AB118" i="42"/>
  <c r="AA118" i="42"/>
  <c r="Z118" i="42"/>
  <c r="AB117" i="42"/>
  <c r="AA117" i="42"/>
  <c r="Z117" i="42"/>
  <c r="AB116" i="42"/>
  <c r="AA116" i="42"/>
  <c r="Z116" i="42"/>
  <c r="AB115" i="42"/>
  <c r="AA115" i="42"/>
  <c r="Z115" i="42"/>
  <c r="AB114" i="42"/>
  <c r="AA114" i="42"/>
  <c r="Z114" i="42"/>
  <c r="AB113" i="42"/>
  <c r="AA113" i="42"/>
  <c r="Z113" i="42"/>
  <c r="AB106" i="42"/>
  <c r="AA106" i="42"/>
  <c r="AB105" i="42"/>
  <c r="AA105" i="42"/>
  <c r="AB103" i="42"/>
  <c r="AA103" i="42"/>
  <c r="Z103" i="42"/>
  <c r="AB102" i="42"/>
  <c r="AA102" i="42"/>
  <c r="Z102" i="42"/>
  <c r="AB101" i="42"/>
  <c r="AA101" i="42"/>
  <c r="Z101" i="42"/>
  <c r="AB100" i="42"/>
  <c r="AA100" i="42"/>
  <c r="Z100" i="42"/>
  <c r="AB99" i="42"/>
  <c r="AA99" i="42"/>
  <c r="Z99" i="42"/>
  <c r="AB98" i="42"/>
  <c r="AA98" i="42"/>
  <c r="Z98" i="42"/>
  <c r="AB97" i="42"/>
  <c r="AA97" i="42"/>
  <c r="Z97" i="42"/>
  <c r="AB96" i="42"/>
  <c r="AA96" i="42"/>
  <c r="Z96" i="42"/>
  <c r="AB89" i="42"/>
  <c r="AA89" i="42"/>
  <c r="AB87" i="42"/>
  <c r="AA87" i="42"/>
  <c r="Z87" i="42"/>
  <c r="AB86" i="42"/>
  <c r="AA86" i="42"/>
  <c r="Z86" i="42"/>
  <c r="AB85" i="42"/>
  <c r="AA85" i="42"/>
  <c r="Z85" i="42"/>
  <c r="AB84" i="42"/>
  <c r="AA84" i="42"/>
  <c r="Z84" i="42"/>
  <c r="AB83" i="42"/>
  <c r="AA83" i="42"/>
  <c r="Z83" i="42"/>
  <c r="AB82" i="42"/>
  <c r="AA82" i="42"/>
  <c r="Z82" i="42"/>
  <c r="AB81" i="42"/>
  <c r="AA81" i="42"/>
  <c r="Z81" i="42"/>
  <c r="AB74" i="42"/>
  <c r="AA74" i="42"/>
  <c r="AB73" i="42"/>
  <c r="AA73" i="42"/>
  <c r="AB71" i="42"/>
  <c r="AA71" i="42"/>
  <c r="Z71" i="42"/>
  <c r="AB70" i="42"/>
  <c r="AA70" i="42"/>
  <c r="Z70" i="42"/>
  <c r="AB69" i="42"/>
  <c r="AA69" i="42"/>
  <c r="Z69" i="42"/>
  <c r="AB68" i="42"/>
  <c r="AA68" i="42"/>
  <c r="Z68" i="42"/>
  <c r="AB67" i="42"/>
  <c r="AA67" i="42"/>
  <c r="Z67" i="42"/>
  <c r="AB66" i="42"/>
  <c r="AA66" i="42"/>
  <c r="Z66" i="42"/>
  <c r="AB65" i="42"/>
  <c r="AA65" i="42"/>
  <c r="Z65" i="42"/>
  <c r="AB64" i="42"/>
  <c r="AA64" i="42"/>
  <c r="Z64" i="42"/>
  <c r="AB63" i="42"/>
  <c r="AA63" i="42"/>
  <c r="Z63" i="42"/>
  <c r="AB62" i="42"/>
  <c r="AA62" i="42"/>
  <c r="Z62" i="42"/>
  <c r="AB55" i="42"/>
  <c r="AA55" i="42"/>
  <c r="AB54" i="42"/>
  <c r="AA54" i="42"/>
  <c r="AB52" i="42"/>
  <c r="AA52" i="42"/>
  <c r="Z52" i="42"/>
  <c r="AB51" i="42"/>
  <c r="AA51" i="42"/>
  <c r="Z51" i="42"/>
  <c r="AB50" i="42"/>
  <c r="AA50" i="42"/>
  <c r="Z50" i="42"/>
  <c r="AB49" i="42"/>
  <c r="AA49" i="42"/>
  <c r="Z49" i="42"/>
  <c r="AB48" i="42"/>
  <c r="AA48" i="42"/>
  <c r="Z48" i="42"/>
  <c r="AB47" i="42"/>
  <c r="AA47" i="42"/>
  <c r="Z47" i="42"/>
  <c r="AB46" i="42"/>
  <c r="AA46" i="42"/>
  <c r="Z46" i="42"/>
  <c r="AB45" i="42"/>
  <c r="AA45" i="42"/>
  <c r="Z45" i="42"/>
  <c r="AB38" i="42"/>
  <c r="AE38" i="42" s="1"/>
  <c r="AA38" i="42"/>
  <c r="AD38" i="42" s="1"/>
  <c r="Z38" i="42"/>
  <c r="AC38" i="42" s="1"/>
  <c r="AB37" i="42"/>
  <c r="AE37" i="42" s="1"/>
  <c r="AA37" i="42"/>
  <c r="AD37" i="42" s="1"/>
  <c r="Z37" i="42"/>
  <c r="AC37" i="42" s="1"/>
  <c r="AB36" i="42"/>
  <c r="AE36" i="42" s="1"/>
  <c r="AA36" i="42"/>
  <c r="AD36" i="42" s="1"/>
  <c r="Z36" i="42"/>
  <c r="AC36" i="42" s="1"/>
  <c r="AB35" i="42"/>
  <c r="AE35" i="42" s="1"/>
  <c r="AA35" i="42"/>
  <c r="AD35" i="42" s="1"/>
  <c r="Z35" i="42"/>
  <c r="AC35" i="42" s="1"/>
  <c r="AB34" i="42"/>
  <c r="AE34" i="42" s="1"/>
  <c r="AA34" i="42"/>
  <c r="AD34" i="42" s="1"/>
  <c r="Z34" i="42"/>
  <c r="AC34" i="42" s="1"/>
  <c r="AB33" i="42"/>
  <c r="AE33" i="42" s="1"/>
  <c r="AA33" i="42"/>
  <c r="AD33" i="42" s="1"/>
  <c r="Z33" i="42"/>
  <c r="AC33" i="42" s="1"/>
  <c r="AB32" i="42"/>
  <c r="AE32" i="42" s="1"/>
  <c r="AA32" i="42"/>
  <c r="AD32" i="42" s="1"/>
  <c r="Z32" i="42"/>
  <c r="AC32" i="42" s="1"/>
  <c r="AF24" i="42"/>
  <c r="AE24" i="42"/>
  <c r="AD24" i="42"/>
  <c r="AF23" i="42"/>
  <c r="AE23" i="42"/>
  <c r="AD23" i="42"/>
  <c r="AF22" i="42"/>
  <c r="AE22" i="42"/>
  <c r="AD22" i="42"/>
  <c r="AF21" i="42"/>
  <c r="AE21" i="42"/>
  <c r="AD21" i="42"/>
  <c r="AF20" i="42"/>
  <c r="AE20" i="42"/>
  <c r="AD20" i="42"/>
  <c r="AB13" i="42"/>
  <c r="AA13" i="42"/>
  <c r="Z13" i="42"/>
  <c r="AB12" i="42"/>
  <c r="AA12" i="42"/>
  <c r="Z12" i="42"/>
  <c r="AB11" i="42"/>
  <c r="AA11" i="42"/>
  <c r="Z11" i="42"/>
  <c r="AB10" i="42"/>
  <c r="AA10" i="42"/>
  <c r="Z10" i="42"/>
  <c r="AB9" i="42"/>
  <c r="AA9" i="42"/>
  <c r="Z9" i="42"/>
  <c r="AB8" i="42"/>
  <c r="AA8" i="42"/>
  <c r="Z8" i="42"/>
  <c r="AB7" i="42"/>
  <c r="AA7" i="42"/>
  <c r="Z7" i="42"/>
  <c r="AB6" i="42"/>
  <c r="AA6" i="42"/>
  <c r="Z6" i="42"/>
  <c r="J120" i="42"/>
  <c r="P112" i="42" s="1"/>
  <c r="I120" i="42"/>
  <c r="O112" i="42" s="1"/>
  <c r="H120" i="42"/>
  <c r="N112" i="42" s="1"/>
  <c r="N119" i="42" s="1"/>
  <c r="G120" i="42"/>
  <c r="M112" i="42" s="1"/>
  <c r="F120" i="42"/>
  <c r="L112" i="42" s="1"/>
  <c r="J88" i="42"/>
  <c r="P80" i="42" s="1"/>
  <c r="I88" i="42"/>
  <c r="O80" i="42" s="1"/>
  <c r="H88" i="42"/>
  <c r="N80" i="42" s="1"/>
  <c r="G88" i="42"/>
  <c r="M80" i="42" s="1"/>
  <c r="F88" i="42"/>
  <c r="L80" i="42" s="1"/>
  <c r="AD62" i="44" l="1"/>
  <c r="AD53" i="44"/>
  <c r="AD55" i="44" s="1"/>
  <c r="AE62" i="44"/>
  <c r="AE66" i="44" s="1"/>
  <c r="AE53" i="44"/>
  <c r="AF89" i="44"/>
  <c r="AC62" i="44"/>
  <c r="AC53" i="44"/>
  <c r="AS100" i="1"/>
  <c r="AG453" i="44"/>
  <c r="AF425" i="44"/>
  <c r="AE316" i="44"/>
  <c r="AE320" i="44" s="1"/>
  <c r="AE333" i="44"/>
  <c r="AD316" i="44"/>
  <c r="AD322" i="44" s="1"/>
  <c r="AD333" i="44"/>
  <c r="AC316" i="44"/>
  <c r="AC320" i="44" s="1"/>
  <c r="AC333" i="44"/>
  <c r="AE295" i="44"/>
  <c r="AE280" i="44"/>
  <c r="AC280" i="44"/>
  <c r="AC295" i="44"/>
  <c r="AD310" i="44"/>
  <c r="AD295" i="44"/>
  <c r="AE310" i="44"/>
  <c r="AD280" i="44"/>
  <c r="AC310" i="44"/>
  <c r="AE249" i="44"/>
  <c r="AC249" i="44"/>
  <c r="AD259" i="44"/>
  <c r="AD249" i="44"/>
  <c r="AC185" i="44"/>
  <c r="AE182" i="44"/>
  <c r="AH444" i="44"/>
  <c r="AH516" i="44"/>
  <c r="AH520" i="44" s="1"/>
  <c r="AH475" i="44"/>
  <c r="AH393" i="44"/>
  <c r="AH433" i="44" s="1"/>
  <c r="AH458" i="44"/>
  <c r="AH488" i="44"/>
  <c r="AH491" i="44" s="1"/>
  <c r="AH501" i="44"/>
  <c r="AE338" i="44"/>
  <c r="AF458" i="44"/>
  <c r="AF464" i="44" s="1"/>
  <c r="AF501" i="44"/>
  <c r="AE133" i="38"/>
  <c r="AF476" i="44"/>
  <c r="AF444" i="44"/>
  <c r="AF446" i="44" s="1"/>
  <c r="AF404" i="44"/>
  <c r="AF477" i="44"/>
  <c r="AF488" i="44"/>
  <c r="AF495" i="44" s="1"/>
  <c r="AF430" i="44"/>
  <c r="AF529" i="44"/>
  <c r="AF480" i="44"/>
  <c r="AF393" i="44"/>
  <c r="AF432" i="44" s="1"/>
  <c r="AF481" i="44"/>
  <c r="AC257" i="44"/>
  <c r="AC318" i="44"/>
  <c r="AC322" i="44"/>
  <c r="AC317" i="44"/>
  <c r="AC321" i="44"/>
  <c r="AC324" i="44"/>
  <c r="AC186" i="44"/>
  <c r="AC323" i="44"/>
  <c r="AC163" i="44"/>
  <c r="AC183" i="44"/>
  <c r="AC187" i="44"/>
  <c r="AC182" i="44"/>
  <c r="AC196" i="44"/>
  <c r="AC180" i="44"/>
  <c r="AC319" i="44"/>
  <c r="AC181" i="44"/>
  <c r="AC214" i="44"/>
  <c r="AC184" i="44"/>
  <c r="AF516" i="44"/>
  <c r="AF517" i="44" s="1"/>
  <c r="AF482" i="44"/>
  <c r="AF478" i="44"/>
  <c r="AD135" i="38"/>
  <c r="AE73" i="44"/>
  <c r="AE76" i="44" s="1"/>
  <c r="AC335" i="44"/>
  <c r="AE33" i="44"/>
  <c r="AE34" i="44" s="1"/>
  <c r="AF155" i="44"/>
  <c r="AS85" i="1"/>
  <c r="AD337" i="44"/>
  <c r="AF94" i="44"/>
  <c r="AE44" i="44"/>
  <c r="AE46" i="44" s="1"/>
  <c r="AE67" i="44"/>
  <c r="AE63" i="44"/>
  <c r="AH89" i="44"/>
  <c r="AD73" i="44"/>
  <c r="AE21" i="44"/>
  <c r="AE25" i="44" s="1"/>
  <c r="AE4" i="44"/>
  <c r="AE11" i="44" s="1"/>
  <c r="Z53" i="42"/>
  <c r="AC44" i="42" s="1"/>
  <c r="AE213" i="44"/>
  <c r="AE65" i="44"/>
  <c r="AE56" i="44"/>
  <c r="AS84" i="1"/>
  <c r="AD320" i="44"/>
  <c r="AT86" i="1"/>
  <c r="AT88" i="1"/>
  <c r="AE184" i="44"/>
  <c r="AF27" i="38"/>
  <c r="AF30" i="38" s="1"/>
  <c r="AF36" i="38"/>
  <c r="AF38" i="38" s="1"/>
  <c r="AE186" i="44"/>
  <c r="AE185" i="44"/>
  <c r="AE257" i="44"/>
  <c r="AB120" i="38"/>
  <c r="AA136" i="38"/>
  <c r="AA153" i="38"/>
  <c r="AF49" i="38"/>
  <c r="AF55" i="38" s="1"/>
  <c r="AF95" i="38"/>
  <c r="AF125" i="38"/>
  <c r="AF135" i="38" s="1"/>
  <c r="AA104" i="42"/>
  <c r="AC142" i="42"/>
  <c r="AC161" i="42"/>
  <c r="AF174" i="42" s="1"/>
  <c r="AB161" i="42"/>
  <c r="AD161" i="42"/>
  <c r="AB180" i="42"/>
  <c r="AF150" i="38"/>
  <c r="AF66" i="38"/>
  <c r="AF71" i="38" s="1"/>
  <c r="AF10" i="38"/>
  <c r="AF18" i="38" s="1"/>
  <c r="AF80" i="38"/>
  <c r="AF86" i="38" s="1"/>
  <c r="AG421" i="44"/>
  <c r="AE95" i="38"/>
  <c r="AE99" i="38" s="1"/>
  <c r="AT98" i="1"/>
  <c r="AT97" i="1"/>
  <c r="AT100" i="1" s="1"/>
  <c r="AT99" i="1"/>
  <c r="AE163" i="44"/>
  <c r="AT83" i="1"/>
  <c r="AE27" i="38"/>
  <c r="AE28" i="38" s="1"/>
  <c r="AG422" i="44"/>
  <c r="AE317" i="44"/>
  <c r="AC44" i="44"/>
  <c r="AC46" i="44" s="1"/>
  <c r="AC33" i="44"/>
  <c r="AC35" i="44" s="1"/>
  <c r="AD319" i="44"/>
  <c r="AG424" i="44"/>
  <c r="AD256" i="44"/>
  <c r="AC4" i="44"/>
  <c r="AC11" i="44" s="1"/>
  <c r="AD323" i="44"/>
  <c r="AG418" i="44"/>
  <c r="AF91" i="44"/>
  <c r="AC54" i="44"/>
  <c r="Z39" i="42"/>
  <c r="AD36" i="38"/>
  <c r="AD38" i="38" s="1"/>
  <c r="AD66" i="38"/>
  <c r="AD71" i="38" s="1"/>
  <c r="AE66" i="38"/>
  <c r="AE70" i="38" s="1"/>
  <c r="AD197" i="44"/>
  <c r="AD257" i="44"/>
  <c r="AD49" i="38"/>
  <c r="AD50" i="38" s="1"/>
  <c r="AD261" i="44"/>
  <c r="AE318" i="44"/>
  <c r="AD10" i="38"/>
  <c r="AD18" i="38" s="1"/>
  <c r="AE49" i="38"/>
  <c r="AE55" i="38" s="1"/>
  <c r="AD80" i="38"/>
  <c r="AD86" i="38" s="1"/>
  <c r="AE321" i="44"/>
  <c r="AD262" i="44"/>
  <c r="AC73" i="44"/>
  <c r="AC81" i="44" s="1"/>
  <c r="AD154" i="44"/>
  <c r="AC31" i="38"/>
  <c r="AB44" i="38"/>
  <c r="AB60" i="38"/>
  <c r="AA90" i="38"/>
  <c r="AC90" i="38"/>
  <c r="AD318" i="44"/>
  <c r="AF92" i="44"/>
  <c r="AC21" i="44"/>
  <c r="AC25" i="44" s="1"/>
  <c r="AD27" i="38"/>
  <c r="AD30" i="38" s="1"/>
  <c r="AD95" i="38"/>
  <c r="AD97" i="38" s="1"/>
  <c r="AB75" i="38"/>
  <c r="AB90" i="38"/>
  <c r="AD317" i="44"/>
  <c r="AF93" i="44"/>
  <c r="AC67" i="44"/>
  <c r="AE337" i="44"/>
  <c r="AA53" i="42"/>
  <c r="AD44" i="42" s="1"/>
  <c r="AA39" i="42"/>
  <c r="AB53" i="42"/>
  <c r="AE44" i="42" s="1"/>
  <c r="AG419" i="44"/>
  <c r="AD213" i="44"/>
  <c r="AE183" i="44"/>
  <c r="AD258" i="44"/>
  <c r="AE180" i="44"/>
  <c r="AA21" i="38"/>
  <c r="AA120" i="38"/>
  <c r="AC120" i="38"/>
  <c r="AB136" i="38"/>
  <c r="AB142" i="42"/>
  <c r="AE36" i="38"/>
  <c r="AE37" i="38" s="1"/>
  <c r="AB31" i="38"/>
  <c r="AG417" i="44"/>
  <c r="AG420" i="44"/>
  <c r="AE187" i="44"/>
  <c r="AE322" i="44"/>
  <c r="AD263" i="44"/>
  <c r="AB39" i="42"/>
  <c r="AE10" i="38"/>
  <c r="AE20" i="38" s="1"/>
  <c r="AD141" i="38"/>
  <c r="AD150" i="38" s="1"/>
  <c r="AG416" i="44"/>
  <c r="AG425" i="44" s="1"/>
  <c r="AD163" i="44"/>
  <c r="AE323" i="44"/>
  <c r="AD260" i="44"/>
  <c r="AD264" i="44"/>
  <c r="AD324" i="44"/>
  <c r="AD321" i="44"/>
  <c r="AD183" i="44"/>
  <c r="AE324" i="44"/>
  <c r="AD56" i="44"/>
  <c r="AU97" i="1"/>
  <c r="AE80" i="38"/>
  <c r="AE88" i="38" s="1"/>
  <c r="AD105" i="38"/>
  <c r="AD109" i="38" s="1"/>
  <c r="AE141" i="38"/>
  <c r="AD54" i="44"/>
  <c r="AE105" i="38"/>
  <c r="AE118" i="38" s="1"/>
  <c r="AD180" i="42"/>
  <c r="AD33" i="44"/>
  <c r="AD36" i="44" s="1"/>
  <c r="AT85" i="1"/>
  <c r="AT82" i="1"/>
  <c r="Z88" i="42"/>
  <c r="AC80" i="42" s="1"/>
  <c r="AE181" i="44"/>
  <c r="AT87" i="1"/>
  <c r="AU96" i="1"/>
  <c r="AT84" i="1"/>
  <c r="AD67" i="44"/>
  <c r="AU85" i="1"/>
  <c r="AB100" i="38"/>
  <c r="AA100" i="38"/>
  <c r="AC136" i="38"/>
  <c r="AS88" i="1"/>
  <c r="AS86" i="1"/>
  <c r="AD142" i="42"/>
  <c r="AA61" i="38"/>
  <c r="AC60" i="38"/>
  <c r="AC75" i="38"/>
  <c r="AU99" i="1"/>
  <c r="AC21" i="38"/>
  <c r="AB21" i="38"/>
  <c r="AC180" i="42"/>
  <c r="AA31" i="38"/>
  <c r="AC44" i="38"/>
  <c r="AG89" i="44"/>
  <c r="AU83" i="1"/>
  <c r="AA44" i="38"/>
  <c r="AC100" i="38"/>
  <c r="AD21" i="44"/>
  <c r="AD26" i="44" s="1"/>
  <c r="AD4" i="44"/>
  <c r="AD7" i="44" s="1"/>
  <c r="AE319" i="44"/>
  <c r="AS83" i="1"/>
  <c r="AS82" i="1"/>
  <c r="AB61" i="38"/>
  <c r="AA75" i="38"/>
  <c r="AC153" i="38"/>
  <c r="AB153" i="38"/>
  <c r="AD44" i="44"/>
  <c r="AD45" i="44" s="1"/>
  <c r="AE155" i="44"/>
  <c r="AS89" i="1"/>
  <c r="AU88" i="1"/>
  <c r="AU89" i="1"/>
  <c r="AU86" i="1"/>
  <c r="AU82" i="1"/>
  <c r="AU84" i="1"/>
  <c r="AF397" i="44"/>
  <c r="AH405" i="44"/>
  <c r="AH407" i="44"/>
  <c r="AH435" i="44"/>
  <c r="AF405" i="44"/>
  <c r="AF395" i="44"/>
  <c r="AF431" i="44"/>
  <c r="AH432" i="44"/>
  <c r="AF394" i="44"/>
  <c r="AH397" i="44"/>
  <c r="AF406" i="44"/>
  <c r="AF435" i="44"/>
  <c r="AG434" i="44"/>
  <c r="AF434" i="44"/>
  <c r="AH436" i="44"/>
  <c r="AF398" i="44"/>
  <c r="AF437" i="44"/>
  <c r="AC168" i="44"/>
  <c r="AG433" i="44"/>
  <c r="AG436" i="44"/>
  <c r="AG406" i="44"/>
  <c r="AF433" i="44"/>
  <c r="AH398" i="44"/>
  <c r="AH434" i="44"/>
  <c r="AF396" i="44"/>
  <c r="AF407" i="44"/>
  <c r="AF408" i="44"/>
  <c r="AC164" i="44"/>
  <c r="AC336" i="44"/>
  <c r="AC165" i="44"/>
  <c r="AC337" i="44"/>
  <c r="AH395" i="44"/>
  <c r="AH396" i="44"/>
  <c r="AH408" i="44"/>
  <c r="AG435" i="44"/>
  <c r="AH394" i="44"/>
  <c r="AH399" i="44" s="1"/>
  <c r="AH406" i="44"/>
  <c r="AH437" i="44"/>
  <c r="AH431" i="44"/>
  <c r="AC334" i="44"/>
  <c r="AC338" i="44"/>
  <c r="AE45" i="44"/>
  <c r="AE47" i="44"/>
  <c r="AG431" i="44"/>
  <c r="AG408" i="44"/>
  <c r="AG405" i="44"/>
  <c r="AG396" i="44"/>
  <c r="AG398" i="44"/>
  <c r="AG394" i="44"/>
  <c r="AG432" i="44"/>
  <c r="AG407" i="44"/>
  <c r="AG397" i="44"/>
  <c r="AG395" i="44"/>
  <c r="AG507" i="44"/>
  <c r="AG503" i="44"/>
  <c r="AG510" i="44"/>
  <c r="AG506" i="44"/>
  <c r="AG509" i="44"/>
  <c r="AG505" i="44"/>
  <c r="AG504" i="44"/>
  <c r="AG502" i="44"/>
  <c r="AG508" i="44"/>
  <c r="AH481" i="44"/>
  <c r="AH477" i="44"/>
  <c r="AH476" i="44"/>
  <c r="AH482" i="44"/>
  <c r="AH479" i="44"/>
  <c r="AH480" i="44"/>
  <c r="AH478" i="44"/>
  <c r="AH509" i="44"/>
  <c r="AH505" i="44"/>
  <c r="AH508" i="44"/>
  <c r="AH507" i="44"/>
  <c r="AH503" i="44"/>
  <c r="AH506" i="44"/>
  <c r="AH504" i="44"/>
  <c r="AH510" i="44"/>
  <c r="AH502" i="44"/>
  <c r="AF492" i="44"/>
  <c r="AC264" i="44"/>
  <c r="AC260" i="44"/>
  <c r="AC256" i="44"/>
  <c r="AC263" i="44"/>
  <c r="AC259" i="44"/>
  <c r="AC258" i="44"/>
  <c r="AC261" i="44"/>
  <c r="AC262" i="44"/>
  <c r="AE23" i="44"/>
  <c r="AE24" i="44"/>
  <c r="AG468" i="44"/>
  <c r="AG464" i="44"/>
  <c r="AG460" i="44"/>
  <c r="AG459" i="44"/>
  <c r="AG465" i="44"/>
  <c r="AG462" i="44"/>
  <c r="AG469" i="44"/>
  <c r="AG466" i="44"/>
  <c r="AG463" i="44"/>
  <c r="AG467" i="44"/>
  <c r="AG461" i="44"/>
  <c r="AG522" i="44"/>
  <c r="AG518" i="44"/>
  <c r="AG521" i="44"/>
  <c r="AG517" i="44"/>
  <c r="AG520" i="44"/>
  <c r="AG523" i="44"/>
  <c r="AG519" i="44"/>
  <c r="AF451" i="44"/>
  <c r="AF447" i="44"/>
  <c r="AF445" i="44"/>
  <c r="AH466" i="44"/>
  <c r="AH462" i="44"/>
  <c r="AH465" i="44"/>
  <c r="AH464" i="44"/>
  <c r="AH463" i="44"/>
  <c r="AH459" i="44"/>
  <c r="AH467" i="44"/>
  <c r="AH460" i="44"/>
  <c r="AH468" i="44"/>
  <c r="AH461" i="44"/>
  <c r="AH469" i="44"/>
  <c r="AH523" i="44"/>
  <c r="AH522" i="44"/>
  <c r="AH517" i="44"/>
  <c r="AH521" i="44"/>
  <c r="AF535" i="44"/>
  <c r="AF531" i="44"/>
  <c r="AF538" i="44"/>
  <c r="AF534" i="44"/>
  <c r="AF530" i="44"/>
  <c r="AF537" i="44"/>
  <c r="AF533" i="44"/>
  <c r="AF536" i="44"/>
  <c r="AF532" i="44"/>
  <c r="AE156" i="44"/>
  <c r="AE157" i="44"/>
  <c r="AE8" i="44"/>
  <c r="AE9" i="44"/>
  <c r="AF156" i="44"/>
  <c r="AG492" i="44"/>
  <c r="AG494" i="44"/>
  <c r="AG490" i="44"/>
  <c r="AG493" i="44"/>
  <c r="AG491" i="44"/>
  <c r="AG489" i="44"/>
  <c r="AG495" i="44"/>
  <c r="AH451" i="44"/>
  <c r="AH447" i="44"/>
  <c r="AH448" i="44"/>
  <c r="AH452" i="44"/>
  <c r="AH449" i="44"/>
  <c r="AH446" i="44"/>
  <c r="AH445" i="44"/>
  <c r="AH450" i="44"/>
  <c r="AH494" i="44"/>
  <c r="AH490" i="44"/>
  <c r="AH492" i="44"/>
  <c r="AH489" i="44"/>
  <c r="AH495" i="44"/>
  <c r="AH493" i="44"/>
  <c r="AF509" i="44"/>
  <c r="AF505" i="44"/>
  <c r="AF508" i="44"/>
  <c r="AF507" i="44"/>
  <c r="AF503" i="44"/>
  <c r="AF510" i="44"/>
  <c r="AF506" i="44"/>
  <c r="AF504" i="44"/>
  <c r="AF502" i="44"/>
  <c r="AD210" i="44"/>
  <c r="AH93" i="44"/>
  <c r="AG479" i="44"/>
  <c r="AG481" i="44"/>
  <c r="AG478" i="44"/>
  <c r="AG482" i="44"/>
  <c r="AG476" i="44"/>
  <c r="AG477" i="44"/>
  <c r="AG480" i="44"/>
  <c r="AG537" i="44"/>
  <c r="AG533" i="44"/>
  <c r="AG536" i="44"/>
  <c r="AG532" i="44"/>
  <c r="AG535" i="44"/>
  <c r="AG531" i="44"/>
  <c r="AG538" i="44"/>
  <c r="AG534" i="44"/>
  <c r="AG530" i="44"/>
  <c r="AH535" i="44"/>
  <c r="AH531" i="44"/>
  <c r="AH538" i="44"/>
  <c r="AH534" i="44"/>
  <c r="AH530" i="44"/>
  <c r="AH537" i="44"/>
  <c r="AH533" i="44"/>
  <c r="AH532" i="44"/>
  <c r="AH536" i="44"/>
  <c r="AF466" i="44"/>
  <c r="AF462" i="44"/>
  <c r="AF469" i="44"/>
  <c r="AF468" i="44"/>
  <c r="AF467" i="44"/>
  <c r="AF461" i="44"/>
  <c r="AF465" i="44"/>
  <c r="AF459" i="44"/>
  <c r="AF463" i="44"/>
  <c r="AF460" i="44"/>
  <c r="AF518" i="44"/>
  <c r="AD200" i="44"/>
  <c r="AE195" i="44"/>
  <c r="AC217" i="44"/>
  <c r="AC213" i="44"/>
  <c r="AC211" i="44"/>
  <c r="AC212" i="44"/>
  <c r="AD80" i="44"/>
  <c r="AD81" i="44"/>
  <c r="AD77" i="44"/>
  <c r="AD76" i="44"/>
  <c r="AD75" i="44"/>
  <c r="AD78" i="44"/>
  <c r="AD79" i="44"/>
  <c r="AD74" i="44"/>
  <c r="AG93" i="44"/>
  <c r="AG91" i="44"/>
  <c r="AG94" i="44"/>
  <c r="AG90" i="44"/>
  <c r="AG92" i="44"/>
  <c r="AE145" i="38"/>
  <c r="AF97" i="38"/>
  <c r="AA60" i="38"/>
  <c r="AC61" i="38"/>
  <c r="AF105" i="38"/>
  <c r="AF113" i="38" s="1"/>
  <c r="AD126" i="38"/>
  <c r="AD128" i="38"/>
  <c r="AD134" i="38"/>
  <c r="AE130" i="38"/>
  <c r="AF96" i="38"/>
  <c r="AF98" i="38"/>
  <c r="AE89" i="38"/>
  <c r="AD130" i="38"/>
  <c r="AD132" i="38"/>
  <c r="AE134" i="38"/>
  <c r="AF151" i="38"/>
  <c r="AE30" i="38"/>
  <c r="AF40" i="38"/>
  <c r="AE132" i="38"/>
  <c r="AD147" i="38"/>
  <c r="AE126" i="38"/>
  <c r="AE128" i="38"/>
  <c r="AD143" i="38"/>
  <c r="AF147" i="38"/>
  <c r="AF143" i="38"/>
  <c r="AD151" i="38"/>
  <c r="AE13" i="38"/>
  <c r="AE17" i="38"/>
  <c r="AE73" i="38"/>
  <c r="AE14" i="38"/>
  <c r="AE11" i="38"/>
  <c r="AE15" i="38"/>
  <c r="AE19" i="38"/>
  <c r="AF43" i="38"/>
  <c r="AF39" i="38"/>
  <c r="AF42" i="38"/>
  <c r="AF41" i="38"/>
  <c r="AE38" i="38"/>
  <c r="AD112" i="38"/>
  <c r="AD110" i="38"/>
  <c r="AE18" i="38"/>
  <c r="AE12" i="38"/>
  <c r="AE16" i="38"/>
  <c r="AF37" i="38"/>
  <c r="AE152" i="38"/>
  <c r="AE148" i="38"/>
  <c r="AE144" i="38"/>
  <c r="AE151" i="38"/>
  <c r="AE147" i="38"/>
  <c r="AE143" i="38"/>
  <c r="AE150" i="38"/>
  <c r="AE146" i="38"/>
  <c r="AE142" i="38"/>
  <c r="AE149" i="38"/>
  <c r="AF99" i="38"/>
  <c r="AE127" i="38"/>
  <c r="AD129" i="38"/>
  <c r="AE131" i="38"/>
  <c r="AD133" i="38"/>
  <c r="AE135" i="38"/>
  <c r="AD144" i="38"/>
  <c r="AF144" i="38"/>
  <c r="AD148" i="38"/>
  <c r="AF148" i="38"/>
  <c r="AD152" i="38"/>
  <c r="AF152" i="38"/>
  <c r="AE109" i="38"/>
  <c r="AD145" i="38"/>
  <c r="AF145" i="38"/>
  <c r="AD149" i="38"/>
  <c r="AF149" i="38"/>
  <c r="AE110" i="38"/>
  <c r="AD127" i="38"/>
  <c r="AE129" i="38"/>
  <c r="AD131" i="38"/>
  <c r="AD142" i="38"/>
  <c r="AF142" i="38"/>
  <c r="AD146" i="38"/>
  <c r="AF146" i="38"/>
  <c r="AF155" i="42"/>
  <c r="Z14" i="42"/>
  <c r="AC6" i="42" s="1"/>
  <c r="AD25" i="42"/>
  <c r="AA72" i="42"/>
  <c r="AD61" i="42" s="1"/>
  <c r="AD71" i="42" s="1"/>
  <c r="AB72" i="42"/>
  <c r="AE61" i="42" s="1"/>
  <c r="AE65" i="42" s="1"/>
  <c r="Z104" i="42"/>
  <c r="AC95" i="42" s="1"/>
  <c r="AC97" i="42" s="1"/>
  <c r="AB104" i="42"/>
  <c r="AA120" i="42"/>
  <c r="AD112" i="42" s="1"/>
  <c r="AD115" i="42" s="1"/>
  <c r="AB120" i="42"/>
  <c r="AE112" i="42" s="1"/>
  <c r="AE113" i="42" s="1"/>
  <c r="Z72" i="42"/>
  <c r="AC61" i="42" s="1"/>
  <c r="AC66" i="42" s="1"/>
  <c r="AA88" i="42"/>
  <c r="AD80" i="42" s="1"/>
  <c r="AD81" i="42" s="1"/>
  <c r="AB88" i="42"/>
  <c r="AE80" i="42" s="1"/>
  <c r="AE86" i="42" s="1"/>
  <c r="Z120" i="42"/>
  <c r="AC112" i="42" s="1"/>
  <c r="AC116" i="42" s="1"/>
  <c r="AE25" i="42"/>
  <c r="AA14" i="42"/>
  <c r="AF25" i="42"/>
  <c r="L114" i="42"/>
  <c r="AB14" i="42"/>
  <c r="P119" i="42"/>
  <c r="O115" i="42"/>
  <c r="O118" i="42"/>
  <c r="O114" i="42"/>
  <c r="L117" i="42"/>
  <c r="P118" i="42"/>
  <c r="AF170" i="42"/>
  <c r="P113" i="42"/>
  <c r="N115" i="42"/>
  <c r="L118" i="42"/>
  <c r="O119" i="42"/>
  <c r="L113" i="42"/>
  <c r="P114" i="42"/>
  <c r="P117" i="42"/>
  <c r="L119" i="42"/>
  <c r="AD52" i="42"/>
  <c r="AD50" i="42"/>
  <c r="AD46" i="42"/>
  <c r="AD51" i="42"/>
  <c r="AD49" i="42"/>
  <c r="AD45" i="42"/>
  <c r="AD47" i="42"/>
  <c r="AD48" i="42"/>
  <c r="AC86" i="42"/>
  <c r="AC87" i="42"/>
  <c r="AC82" i="42"/>
  <c r="AC85" i="42"/>
  <c r="AC81" i="42"/>
  <c r="AC83" i="42"/>
  <c r="AC84" i="42"/>
  <c r="AF179" i="42"/>
  <c r="AF175" i="42"/>
  <c r="AF171" i="42"/>
  <c r="AF167" i="42"/>
  <c r="AF177" i="42"/>
  <c r="AF173" i="42"/>
  <c r="AF169" i="42"/>
  <c r="AF176" i="42"/>
  <c r="AF172" i="42"/>
  <c r="AF168" i="42"/>
  <c r="AF178" i="42"/>
  <c r="M87" i="42"/>
  <c r="M81" i="42"/>
  <c r="M84" i="42"/>
  <c r="N113" i="42"/>
  <c r="M114" i="42"/>
  <c r="L115" i="42"/>
  <c r="P115" i="42"/>
  <c r="O116" i="42"/>
  <c r="N117" i="42"/>
  <c r="M118" i="42"/>
  <c r="M119" i="42"/>
  <c r="M116" i="42"/>
  <c r="M113" i="42"/>
  <c r="N116" i="42"/>
  <c r="M117" i="42"/>
  <c r="O113" i="42"/>
  <c r="N114" i="42"/>
  <c r="M115" i="42"/>
  <c r="L116" i="42"/>
  <c r="P116" i="42"/>
  <c r="O117" i="42"/>
  <c r="N118" i="42"/>
  <c r="N86" i="42"/>
  <c r="N83" i="42"/>
  <c r="O87" i="42"/>
  <c r="O82" i="42"/>
  <c r="O83" i="42"/>
  <c r="O86" i="42"/>
  <c r="L85" i="42"/>
  <c r="L83" i="42"/>
  <c r="L82" i="42"/>
  <c r="L86" i="42"/>
  <c r="L84" i="42"/>
  <c r="L81" i="42"/>
  <c r="L87" i="42"/>
  <c r="P87" i="42"/>
  <c r="P83" i="42"/>
  <c r="P84" i="42"/>
  <c r="P82" i="42"/>
  <c r="P86" i="42"/>
  <c r="P81" i="42"/>
  <c r="P85" i="42"/>
  <c r="M82" i="42"/>
  <c r="M83" i="42"/>
  <c r="M85" i="42"/>
  <c r="M86" i="42"/>
  <c r="N84" i="42"/>
  <c r="O81" i="42"/>
  <c r="N82" i="42"/>
  <c r="O85" i="42"/>
  <c r="N87" i="42"/>
  <c r="N81" i="42"/>
  <c r="O84" i="42"/>
  <c r="N85" i="42"/>
  <c r="AA611" i="7"/>
  <c r="AC611" i="7"/>
  <c r="AB611" i="7"/>
  <c r="AC610" i="7"/>
  <c r="AB610" i="7"/>
  <c r="AA610" i="7"/>
  <c r="AC603" i="7"/>
  <c r="AB603" i="7"/>
  <c r="AC602" i="7"/>
  <c r="AB602" i="7"/>
  <c r="AA603" i="7"/>
  <c r="AA602" i="7"/>
  <c r="AD579" i="7"/>
  <c r="AC579" i="7"/>
  <c r="AB579" i="7"/>
  <c r="AD578" i="7"/>
  <c r="AC578" i="7"/>
  <c r="AB578" i="7"/>
  <c r="AI563" i="7"/>
  <c r="AH563" i="7"/>
  <c r="AI562" i="7"/>
  <c r="AH562" i="7"/>
  <c r="AI561" i="7"/>
  <c r="AH561" i="7"/>
  <c r="AC563" i="7"/>
  <c r="AB563" i="7"/>
  <c r="AA563" i="7"/>
  <c r="AC562" i="7"/>
  <c r="AB562" i="7"/>
  <c r="AA562" i="7"/>
  <c r="AC561" i="7"/>
  <c r="AB561" i="7"/>
  <c r="AA561" i="7"/>
  <c r="AC553" i="7"/>
  <c r="AC571" i="7" s="1"/>
  <c r="AB553" i="7"/>
  <c r="AB571" i="7" s="1"/>
  <c r="AA553" i="7"/>
  <c r="AA571" i="7" s="1"/>
  <c r="AC552" i="7"/>
  <c r="AC570" i="7" s="1"/>
  <c r="AB552" i="7"/>
  <c r="AB570" i="7" s="1"/>
  <c r="AA552" i="7"/>
  <c r="AA570" i="7" s="1"/>
  <c r="AC551" i="7"/>
  <c r="AC569" i="7" s="1"/>
  <c r="AB551" i="7"/>
  <c r="AB569" i="7" s="1"/>
  <c r="AA551" i="7"/>
  <c r="AA569" i="7" s="1"/>
  <c r="AD488" i="7"/>
  <c r="AC488" i="7"/>
  <c r="AD486" i="7"/>
  <c r="AC486" i="7"/>
  <c r="AB486" i="7"/>
  <c r="AD485" i="7"/>
  <c r="AC485" i="7"/>
  <c r="AB485" i="7"/>
  <c r="AD484" i="7"/>
  <c r="AC484" i="7"/>
  <c r="AB484" i="7"/>
  <c r="AD483" i="7"/>
  <c r="AC483" i="7"/>
  <c r="AB483" i="7"/>
  <c r="AD482" i="7"/>
  <c r="AC482" i="7"/>
  <c r="AB482" i="7"/>
  <c r="AD481" i="7"/>
  <c r="AC481" i="7"/>
  <c r="AB481" i="7"/>
  <c r="AD480" i="7"/>
  <c r="AC480" i="7"/>
  <c r="AB480" i="7"/>
  <c r="AD474" i="7"/>
  <c r="AC474" i="7"/>
  <c r="AD473" i="7"/>
  <c r="AC473" i="7"/>
  <c r="AD471" i="7"/>
  <c r="AC471" i="7"/>
  <c r="AB471" i="7"/>
  <c r="AD470" i="7"/>
  <c r="AC470" i="7"/>
  <c r="AB470" i="7"/>
  <c r="AD469" i="7"/>
  <c r="AC469" i="7"/>
  <c r="AB469" i="7"/>
  <c r="AD468" i="7"/>
  <c r="AC468" i="7"/>
  <c r="AB468" i="7"/>
  <c r="AD467" i="7"/>
  <c r="AC467" i="7"/>
  <c r="AB467" i="7"/>
  <c r="AD466" i="7"/>
  <c r="AC466" i="7"/>
  <c r="AB466" i="7"/>
  <c r="AD465" i="7"/>
  <c r="AC465" i="7"/>
  <c r="AB465" i="7"/>
  <c r="AD464" i="7"/>
  <c r="AC464" i="7"/>
  <c r="AB464" i="7"/>
  <c r="AD463" i="7"/>
  <c r="AC463" i="7"/>
  <c r="AB463" i="7"/>
  <c r="AD462" i="7"/>
  <c r="AC462" i="7"/>
  <c r="AB462" i="7"/>
  <c r="AD457" i="7"/>
  <c r="AC457" i="7"/>
  <c r="AD456" i="7"/>
  <c r="AC456" i="7"/>
  <c r="AD454" i="7"/>
  <c r="AC454" i="7"/>
  <c r="AB454" i="7"/>
  <c r="AD453" i="7"/>
  <c r="AC453" i="7"/>
  <c r="AB453" i="7"/>
  <c r="AD452" i="7"/>
  <c r="AC452" i="7"/>
  <c r="AB452" i="7"/>
  <c r="AD451" i="7"/>
  <c r="AC451" i="7"/>
  <c r="AB451" i="7"/>
  <c r="AD450" i="7"/>
  <c r="AC450" i="7"/>
  <c r="AB450" i="7"/>
  <c r="AD449" i="7"/>
  <c r="AC449" i="7"/>
  <c r="AB449" i="7"/>
  <c r="AD448" i="7"/>
  <c r="AC448" i="7"/>
  <c r="AB448" i="7"/>
  <c r="AD447" i="7"/>
  <c r="AC447" i="7"/>
  <c r="AB447" i="7"/>
  <c r="AD446" i="7"/>
  <c r="AC446" i="7"/>
  <c r="AB446" i="7"/>
  <c r="AD445" i="7"/>
  <c r="AC445" i="7"/>
  <c r="AB445" i="7"/>
  <c r="AD439" i="7"/>
  <c r="AC439" i="7"/>
  <c r="AD437" i="7"/>
  <c r="AC437" i="7"/>
  <c r="AB437" i="7"/>
  <c r="AD436" i="7"/>
  <c r="AC436" i="7"/>
  <c r="AB436" i="7"/>
  <c r="AD435" i="7"/>
  <c r="AC435" i="7"/>
  <c r="AB435" i="7"/>
  <c r="AD434" i="7"/>
  <c r="AC434" i="7"/>
  <c r="AB434" i="7"/>
  <c r="AD433" i="7"/>
  <c r="AC433" i="7"/>
  <c r="AB433" i="7"/>
  <c r="AD432" i="7"/>
  <c r="AC432" i="7"/>
  <c r="AB432" i="7"/>
  <c r="AD431" i="7"/>
  <c r="AC431" i="7"/>
  <c r="AB431" i="7"/>
  <c r="AD425" i="7"/>
  <c r="AC425" i="7"/>
  <c r="AD424" i="7"/>
  <c r="AC424" i="7"/>
  <c r="AD422" i="7"/>
  <c r="AC422" i="7"/>
  <c r="AB422" i="7"/>
  <c r="AD421" i="7"/>
  <c r="AC421" i="7"/>
  <c r="AB421" i="7"/>
  <c r="AD420" i="7"/>
  <c r="AC420" i="7"/>
  <c r="AB420" i="7"/>
  <c r="AD419" i="7"/>
  <c r="AC419" i="7"/>
  <c r="AB419" i="7"/>
  <c r="AD418" i="7"/>
  <c r="AC418" i="7"/>
  <c r="AB418" i="7"/>
  <c r="AD417" i="7"/>
  <c r="AC417" i="7"/>
  <c r="AB417" i="7"/>
  <c r="AD416" i="7"/>
  <c r="AC416" i="7"/>
  <c r="AB416" i="7"/>
  <c r="AD415" i="7"/>
  <c r="AC415" i="7"/>
  <c r="AB415" i="7"/>
  <c r="AD414" i="7"/>
  <c r="AC414" i="7"/>
  <c r="AB414" i="7"/>
  <c r="AD413" i="7"/>
  <c r="AC413" i="7"/>
  <c r="AB413" i="7"/>
  <c r="AD408" i="7"/>
  <c r="AC408" i="7"/>
  <c r="AD407" i="7"/>
  <c r="AC407" i="7"/>
  <c r="AD405" i="7"/>
  <c r="AC405" i="7"/>
  <c r="AB405" i="7"/>
  <c r="AD404" i="7"/>
  <c r="AC404" i="7"/>
  <c r="AB404" i="7"/>
  <c r="AD403" i="7"/>
  <c r="AC403" i="7"/>
  <c r="AB403" i="7"/>
  <c r="AD402" i="7"/>
  <c r="AC402" i="7"/>
  <c r="AB402" i="7"/>
  <c r="AD401" i="7"/>
  <c r="AC401" i="7"/>
  <c r="AB401" i="7"/>
  <c r="AD400" i="7"/>
  <c r="AC400" i="7"/>
  <c r="AB400" i="7"/>
  <c r="AD399" i="7"/>
  <c r="AC399" i="7"/>
  <c r="AB399" i="7"/>
  <c r="AD398" i="7"/>
  <c r="AC398" i="7"/>
  <c r="AB398" i="7"/>
  <c r="AD397" i="7"/>
  <c r="AC397" i="7"/>
  <c r="AB397" i="7"/>
  <c r="AD396" i="7"/>
  <c r="AC396" i="7"/>
  <c r="AB396" i="7"/>
  <c r="AG564" i="7"/>
  <c r="AG554" i="7"/>
  <c r="AI544" i="7"/>
  <c r="AH544" i="7"/>
  <c r="AG544" i="7"/>
  <c r="AC544" i="7"/>
  <c r="AB544" i="7"/>
  <c r="AA544" i="7"/>
  <c r="AI534" i="7"/>
  <c r="AH534" i="7"/>
  <c r="AG534" i="7"/>
  <c r="AC534" i="7"/>
  <c r="AF530" i="7" s="1"/>
  <c r="AF531" i="7" s="1"/>
  <c r="AB534" i="7"/>
  <c r="AE530" i="7" s="1"/>
  <c r="AA534" i="7"/>
  <c r="AD530" i="7" s="1"/>
  <c r="AD531" i="7" s="1"/>
  <c r="AI524" i="7"/>
  <c r="AH524" i="7"/>
  <c r="AG524" i="7"/>
  <c r="AC524" i="7"/>
  <c r="AF511" i="7" s="1"/>
  <c r="AF515" i="7" s="1"/>
  <c r="AB524" i="7"/>
  <c r="AE511" i="7" s="1"/>
  <c r="AA524" i="7"/>
  <c r="AD511" i="7" s="1"/>
  <c r="AD519" i="7" s="1"/>
  <c r="AI505" i="7"/>
  <c r="AH505" i="7"/>
  <c r="AG505" i="7"/>
  <c r="AC505" i="7"/>
  <c r="AF494" i="7" s="1"/>
  <c r="AF500" i="7" s="1"/>
  <c r="AB505" i="7"/>
  <c r="AE494" i="7" s="1"/>
  <c r="AA505" i="7"/>
  <c r="AD494" i="7" s="1"/>
  <c r="AD504" i="7" s="1"/>
  <c r="AU100" i="1" l="1"/>
  <c r="AT90" i="1"/>
  <c r="AF511" i="44"/>
  <c r="AG496" i="44"/>
  <c r="AE5" i="44"/>
  <c r="AE6" i="44"/>
  <c r="AE22" i="44"/>
  <c r="AE7" i="44"/>
  <c r="AE26" i="44"/>
  <c r="AB116" i="44"/>
  <c r="AB115" i="44"/>
  <c r="AB118" i="44"/>
  <c r="AB117" i="44"/>
  <c r="AE64" i="44"/>
  <c r="AH92" i="44"/>
  <c r="AB119" i="44"/>
  <c r="AB122" i="44"/>
  <c r="AB121" i="44"/>
  <c r="AB120" i="44"/>
  <c r="AF90" i="44"/>
  <c r="AF95" i="44" s="1"/>
  <c r="AB111" i="44"/>
  <c r="AB114" i="44"/>
  <c r="AB112" i="44"/>
  <c r="AB113" i="44"/>
  <c r="AE56" i="38"/>
  <c r="AD51" i="38"/>
  <c r="AF54" i="38"/>
  <c r="AF59" i="38"/>
  <c r="AE54" i="38"/>
  <c r="AE59" i="38"/>
  <c r="AD54" i="38"/>
  <c r="AD55" i="38"/>
  <c r="AF58" i="38"/>
  <c r="AE53" i="38"/>
  <c r="AE58" i="38"/>
  <c r="AD53" i="38"/>
  <c r="AD58" i="38"/>
  <c r="AF52" i="38"/>
  <c r="AD59" i="38"/>
  <c r="AF53" i="38"/>
  <c r="AE57" i="38"/>
  <c r="AD52" i="38"/>
  <c r="AD57" i="38"/>
  <c r="AF51" i="38"/>
  <c r="AF56" i="38"/>
  <c r="AE51" i="38"/>
  <c r="AF57" i="38"/>
  <c r="AE52" i="38"/>
  <c r="AD56" i="38"/>
  <c r="AF50" i="38"/>
  <c r="AF60" i="38" s="1"/>
  <c r="AE50" i="38"/>
  <c r="AE60" i="38" s="1"/>
  <c r="AD53" i="42"/>
  <c r="AU90" i="1"/>
  <c r="AS90" i="1"/>
  <c r="AH438" i="44"/>
  <c r="AH453" i="44"/>
  <c r="AG539" i="44"/>
  <c r="AF539" i="44"/>
  <c r="AG438" i="44"/>
  <c r="AH496" i="44"/>
  <c r="AG470" i="44"/>
  <c r="AH470" i="44"/>
  <c r="AG524" i="44"/>
  <c r="AH511" i="44"/>
  <c r="AG409" i="44"/>
  <c r="AH409" i="44"/>
  <c r="AF470" i="44"/>
  <c r="AH539" i="44"/>
  <c r="AG483" i="44"/>
  <c r="AH483" i="44"/>
  <c r="AG511" i="44"/>
  <c r="AG399" i="44"/>
  <c r="AF399" i="44"/>
  <c r="AF409" i="44"/>
  <c r="AF483" i="44"/>
  <c r="AD379" i="44"/>
  <c r="AD345" i="44"/>
  <c r="AD363" i="44"/>
  <c r="AD368" i="44" s="1"/>
  <c r="AC363" i="44"/>
  <c r="AC367" i="44" s="1"/>
  <c r="AC379" i="44"/>
  <c r="AC345" i="44"/>
  <c r="AC355" i="44" s="1"/>
  <c r="AE379" i="44"/>
  <c r="AE345" i="44"/>
  <c r="AE354" i="44" s="1"/>
  <c r="AE363" i="44"/>
  <c r="AC339" i="44"/>
  <c r="AD325" i="44"/>
  <c r="AE325" i="44"/>
  <c r="AC325" i="44"/>
  <c r="AC47" i="44"/>
  <c r="AE262" i="44"/>
  <c r="AE168" i="44"/>
  <c r="AE234" i="44"/>
  <c r="AC169" i="44"/>
  <c r="AC234" i="44"/>
  <c r="AC45" i="44"/>
  <c r="AE10" i="44"/>
  <c r="AC80" i="44"/>
  <c r="AE36" i="44"/>
  <c r="AE12" i="44"/>
  <c r="AC166" i="44"/>
  <c r="AD170" i="44"/>
  <c r="AD234" i="44"/>
  <c r="AC371" i="44"/>
  <c r="AD383" i="44"/>
  <c r="AD386" i="44"/>
  <c r="AD382" i="44"/>
  <c r="AD380" i="44"/>
  <c r="AD381" i="44"/>
  <c r="AD385" i="44"/>
  <c r="AD384" i="44"/>
  <c r="AE37" i="44"/>
  <c r="AE383" i="44"/>
  <c r="AE384" i="44"/>
  <c r="AE382" i="44"/>
  <c r="AE380" i="44"/>
  <c r="AE386" i="44"/>
  <c r="AE381" i="44"/>
  <c r="AE385" i="44"/>
  <c r="AD82" i="44"/>
  <c r="AE35" i="44"/>
  <c r="AC381" i="44"/>
  <c r="AC382" i="44"/>
  <c r="AC386" i="44"/>
  <c r="AC385" i="44"/>
  <c r="AC380" i="44"/>
  <c r="AC384" i="44"/>
  <c r="AC383" i="44"/>
  <c r="AC170" i="44"/>
  <c r="AC216" i="44"/>
  <c r="AD198" i="44"/>
  <c r="AC215" i="44"/>
  <c r="AD195" i="44"/>
  <c r="AC265" i="44"/>
  <c r="AC188" i="44"/>
  <c r="AD265" i="44"/>
  <c r="AE188" i="44"/>
  <c r="AC210" i="44"/>
  <c r="AC167" i="44"/>
  <c r="AC171" i="44"/>
  <c r="AD167" i="44"/>
  <c r="AC172" i="44"/>
  <c r="AD199" i="44"/>
  <c r="AD201" i="44"/>
  <c r="AF450" i="44"/>
  <c r="AE335" i="44"/>
  <c r="AE334" i="44"/>
  <c r="AD202" i="44"/>
  <c r="AH518" i="44"/>
  <c r="AF452" i="44"/>
  <c r="AC364" i="44"/>
  <c r="AC366" i="44"/>
  <c r="AF449" i="44"/>
  <c r="AD196" i="44"/>
  <c r="AH519" i="44"/>
  <c r="AF448" i="44"/>
  <c r="AE75" i="44"/>
  <c r="AE336" i="44"/>
  <c r="AC370" i="44"/>
  <c r="AD371" i="44"/>
  <c r="AG95" i="44"/>
  <c r="AD184" i="44"/>
  <c r="AE366" i="44"/>
  <c r="AC79" i="44"/>
  <c r="AC354" i="44"/>
  <c r="AC365" i="44"/>
  <c r="AD57" i="44"/>
  <c r="AC48" i="44"/>
  <c r="AE27" i="44"/>
  <c r="AE68" i="44"/>
  <c r="AE48" i="44"/>
  <c r="AF180" i="42"/>
  <c r="AC88" i="42"/>
  <c r="AC52" i="42"/>
  <c r="AE106" i="38"/>
  <c r="AE119" i="38"/>
  <c r="AE199" i="44"/>
  <c r="AD187" i="44"/>
  <c r="AF153" i="44"/>
  <c r="AD164" i="44"/>
  <c r="AD171" i="44"/>
  <c r="AF490" i="44"/>
  <c r="AC348" i="44"/>
  <c r="AE111" i="38"/>
  <c r="AE107" i="38"/>
  <c r="AE197" i="44"/>
  <c r="AE202" i="44"/>
  <c r="AD186" i="44"/>
  <c r="AF157" i="44"/>
  <c r="AD168" i="44"/>
  <c r="AF494" i="44"/>
  <c r="AC347" i="44"/>
  <c r="AC48" i="42"/>
  <c r="AC46" i="42"/>
  <c r="AC37" i="44"/>
  <c r="AE196" i="44"/>
  <c r="AF154" i="44"/>
  <c r="AD172" i="44"/>
  <c r="AC346" i="44"/>
  <c r="AC51" i="42"/>
  <c r="AC50" i="42"/>
  <c r="AE116" i="38"/>
  <c r="AE115" i="38"/>
  <c r="AE201" i="44"/>
  <c r="AD181" i="44"/>
  <c r="AE153" i="44"/>
  <c r="AD165" i="44"/>
  <c r="AF489" i="44"/>
  <c r="AC352" i="44"/>
  <c r="AC49" i="42"/>
  <c r="AC45" i="42"/>
  <c r="AE112" i="38"/>
  <c r="AE200" i="44"/>
  <c r="AD180" i="44"/>
  <c r="AD185" i="44"/>
  <c r="AD169" i="44"/>
  <c r="AF491" i="44"/>
  <c r="AC47" i="42"/>
  <c r="AE117" i="38"/>
  <c r="AE108" i="38"/>
  <c r="AE198" i="44"/>
  <c r="AD182" i="44"/>
  <c r="AC56" i="44"/>
  <c r="AE154" i="44"/>
  <c r="AD166" i="44"/>
  <c r="AC22" i="44"/>
  <c r="AF493" i="44"/>
  <c r="AC349" i="44"/>
  <c r="AC351" i="44"/>
  <c r="AE114" i="38"/>
  <c r="AE113" i="38"/>
  <c r="AC350" i="44"/>
  <c r="AC353" i="44"/>
  <c r="AF522" i="44"/>
  <c r="AF519" i="44"/>
  <c r="AF523" i="44"/>
  <c r="AF520" i="44"/>
  <c r="AE49" i="42"/>
  <c r="AF130" i="38"/>
  <c r="AF521" i="44"/>
  <c r="AD68" i="38"/>
  <c r="AD64" i="44"/>
  <c r="AC198" i="44"/>
  <c r="AD70" i="38"/>
  <c r="AD99" i="38"/>
  <c r="AD73" i="38"/>
  <c r="AD98" i="38"/>
  <c r="AD63" i="44"/>
  <c r="AD217" i="44"/>
  <c r="AD69" i="38"/>
  <c r="AD96" i="38"/>
  <c r="AD65" i="44"/>
  <c r="AC195" i="44"/>
  <c r="AD72" i="38"/>
  <c r="AD66" i="44"/>
  <c r="AC199" i="44"/>
  <c r="AD211" i="44"/>
  <c r="AD37" i="44"/>
  <c r="AC201" i="44"/>
  <c r="AC202" i="44"/>
  <c r="AD215" i="44"/>
  <c r="AD34" i="44"/>
  <c r="AC200" i="44"/>
  <c r="AD212" i="44"/>
  <c r="AD35" i="44"/>
  <c r="AC197" i="44"/>
  <c r="AD214" i="44"/>
  <c r="AD216" i="44"/>
  <c r="AD67" i="38"/>
  <c r="AD74" i="38"/>
  <c r="AE97" i="38"/>
  <c r="AE39" i="38"/>
  <c r="AE87" i="38"/>
  <c r="AD365" i="44"/>
  <c r="AC7" i="44"/>
  <c r="AD88" i="38"/>
  <c r="AE74" i="38"/>
  <c r="AE40" i="38"/>
  <c r="AD89" i="38"/>
  <c r="AE85" i="38"/>
  <c r="AD364" i="44"/>
  <c r="AD84" i="38"/>
  <c r="AE67" i="38"/>
  <c r="AE41" i="38"/>
  <c r="AD87" i="38"/>
  <c r="AE81" i="38"/>
  <c r="AD369" i="44"/>
  <c r="AE82" i="38"/>
  <c r="AE71" i="38"/>
  <c r="AD85" i="38"/>
  <c r="AF28" i="38"/>
  <c r="AE84" i="38"/>
  <c r="AF29" i="38"/>
  <c r="AE68" i="38"/>
  <c r="AD83" i="38"/>
  <c r="AD9" i="44"/>
  <c r="AD82" i="38"/>
  <c r="AE72" i="38"/>
  <c r="AD81" i="38"/>
  <c r="AE98" i="38"/>
  <c r="AE42" i="38"/>
  <c r="AE69" i="38"/>
  <c r="AE29" i="38"/>
  <c r="AE96" i="38"/>
  <c r="AF436" i="44"/>
  <c r="AF438" i="44" s="1"/>
  <c r="AE48" i="42"/>
  <c r="AF17" i="38"/>
  <c r="AH91" i="44"/>
  <c r="AE261" i="44"/>
  <c r="AE165" i="44"/>
  <c r="AE259" i="44"/>
  <c r="AE51" i="42"/>
  <c r="AF13" i="38"/>
  <c r="AF20" i="38"/>
  <c r="AF15" i="38"/>
  <c r="AE256" i="44"/>
  <c r="AE164" i="44"/>
  <c r="AE50" i="42"/>
  <c r="AF14" i="38"/>
  <c r="AF19" i="38"/>
  <c r="AF12" i="38"/>
  <c r="AE260" i="44"/>
  <c r="AE169" i="44"/>
  <c r="AE47" i="42"/>
  <c r="AE46" i="42"/>
  <c r="AE45" i="42"/>
  <c r="AF16" i="38"/>
  <c r="AH90" i="44"/>
  <c r="AE258" i="44"/>
  <c r="AE264" i="44"/>
  <c r="AE170" i="44"/>
  <c r="AD95" i="42"/>
  <c r="AH94" i="44"/>
  <c r="AE263" i="44"/>
  <c r="AE167" i="44"/>
  <c r="AE166" i="44"/>
  <c r="AE52" i="42"/>
  <c r="AF11" i="38"/>
  <c r="AE172" i="44"/>
  <c r="AC6" i="44"/>
  <c r="AC5" i="44"/>
  <c r="AE79" i="44"/>
  <c r="AC8" i="44"/>
  <c r="AE80" i="44"/>
  <c r="AE86" i="38"/>
  <c r="AE83" i="38"/>
  <c r="AD366" i="44"/>
  <c r="AC12" i="44"/>
  <c r="AE74" i="44"/>
  <c r="AD46" i="44"/>
  <c r="AD370" i="44"/>
  <c r="AC9" i="44"/>
  <c r="AE77" i="44"/>
  <c r="AD367" i="44"/>
  <c r="AC10" i="44"/>
  <c r="AE78" i="44"/>
  <c r="AE43" i="38"/>
  <c r="AE81" i="44"/>
  <c r="AC580" i="7"/>
  <c r="AF577" i="7" s="1"/>
  <c r="AD338" i="44"/>
  <c r="AE54" i="44"/>
  <c r="AD334" i="44"/>
  <c r="AE55" i="44"/>
  <c r="AD22" i="44"/>
  <c r="AD17" i="38"/>
  <c r="AD335" i="44"/>
  <c r="AF84" i="38"/>
  <c r="AD336" i="44"/>
  <c r="AD23" i="44"/>
  <c r="AF70" i="38"/>
  <c r="AC36" i="44"/>
  <c r="AC26" i="44"/>
  <c r="AE210" i="44"/>
  <c r="AF133" i="38"/>
  <c r="AC34" i="44"/>
  <c r="AE214" i="44"/>
  <c r="AF73" i="38"/>
  <c r="AF134" i="38"/>
  <c r="AC63" i="44"/>
  <c r="AD155" i="44"/>
  <c r="AE212" i="44"/>
  <c r="AE217" i="44"/>
  <c r="AF131" i="38"/>
  <c r="AF126" i="38"/>
  <c r="AC65" i="44"/>
  <c r="AD156" i="44"/>
  <c r="AE211" i="44"/>
  <c r="AF129" i="38"/>
  <c r="AF69" i="38"/>
  <c r="AF68" i="38"/>
  <c r="AF72" i="38"/>
  <c r="AC66" i="44"/>
  <c r="AD153" i="44"/>
  <c r="AC23" i="44"/>
  <c r="AE216" i="44"/>
  <c r="AF67" i="38"/>
  <c r="AF128" i="38"/>
  <c r="AC64" i="44"/>
  <c r="AC55" i="44"/>
  <c r="AD157" i="44"/>
  <c r="AC24" i="44"/>
  <c r="AE215" i="44"/>
  <c r="AF127" i="38"/>
  <c r="AF74" i="38"/>
  <c r="AD580" i="7"/>
  <c r="AG577" i="7" s="1"/>
  <c r="AC564" i="7"/>
  <c r="AF560" i="7" s="1"/>
  <c r="AD24" i="44"/>
  <c r="AC77" i="44"/>
  <c r="AC75" i="44"/>
  <c r="AC74" i="44"/>
  <c r="AC78" i="44"/>
  <c r="AC76" i="44"/>
  <c r="AF31" i="38"/>
  <c r="AE352" i="44"/>
  <c r="AD40" i="38"/>
  <c r="AD41" i="38"/>
  <c r="AF85" i="38"/>
  <c r="AD42" i="38"/>
  <c r="AF89" i="38"/>
  <c r="AF82" i="38"/>
  <c r="AD37" i="38"/>
  <c r="AD43" i="38"/>
  <c r="AD13" i="38"/>
  <c r="AF87" i="38"/>
  <c r="AF81" i="38"/>
  <c r="AF83" i="38"/>
  <c r="AF88" i="38"/>
  <c r="AD29" i="38"/>
  <c r="AD39" i="38"/>
  <c r="AD14" i="38"/>
  <c r="AD15" i="38"/>
  <c r="AD19" i="38"/>
  <c r="AD28" i="38"/>
  <c r="AD11" i="38"/>
  <c r="AD12" i="38"/>
  <c r="AD16" i="38"/>
  <c r="AD20" i="38"/>
  <c r="AE118" i="42"/>
  <c r="AF132" i="38"/>
  <c r="AE117" i="42"/>
  <c r="AE171" i="44"/>
  <c r="AE67" i="42"/>
  <c r="AF112" i="38"/>
  <c r="AE369" i="44"/>
  <c r="AD25" i="44"/>
  <c r="AE114" i="42"/>
  <c r="AE84" i="42"/>
  <c r="AD65" i="42"/>
  <c r="AB487" i="7"/>
  <c r="AE479" i="7" s="1"/>
  <c r="AD84" i="42"/>
  <c r="AF150" i="42"/>
  <c r="AD114" i="38"/>
  <c r="AD116" i="38"/>
  <c r="AD6" i="44"/>
  <c r="AD47" i="44"/>
  <c r="AD118" i="38"/>
  <c r="AD10" i="44"/>
  <c r="AD107" i="38"/>
  <c r="AD5" i="44"/>
  <c r="AC113" i="42"/>
  <c r="AE70" i="42"/>
  <c r="AD113" i="38"/>
  <c r="AD111" i="38"/>
  <c r="AD11" i="44"/>
  <c r="AC114" i="42"/>
  <c r="AD117" i="38"/>
  <c r="AD115" i="38"/>
  <c r="AD12" i="44"/>
  <c r="AE365" i="44"/>
  <c r="AC119" i="42"/>
  <c r="AD119" i="38"/>
  <c r="AD8" i="44"/>
  <c r="AC115" i="42"/>
  <c r="AC98" i="42"/>
  <c r="AE85" i="42"/>
  <c r="AD106" i="38"/>
  <c r="AD108" i="38"/>
  <c r="AF106" i="38"/>
  <c r="AF116" i="38"/>
  <c r="AE119" i="42"/>
  <c r="AC102" i="42"/>
  <c r="AE371" i="44"/>
  <c r="AF151" i="42"/>
  <c r="AF159" i="42"/>
  <c r="AC100" i="42"/>
  <c r="AC96" i="42"/>
  <c r="AD117" i="42"/>
  <c r="AF153" i="42"/>
  <c r="AC101" i="42"/>
  <c r="AC99" i="42"/>
  <c r="AE63" i="42"/>
  <c r="AE370" i="44"/>
  <c r="AE69" i="42"/>
  <c r="AE71" i="42"/>
  <c r="AC117" i="42"/>
  <c r="AE368" i="44"/>
  <c r="AE66" i="42"/>
  <c r="AE64" i="42"/>
  <c r="AF110" i="38"/>
  <c r="AC118" i="42"/>
  <c r="AE68" i="42"/>
  <c r="AC103" i="42"/>
  <c r="AE62" i="42"/>
  <c r="AF118" i="38"/>
  <c r="AC13" i="42"/>
  <c r="AC11" i="42"/>
  <c r="AE351" i="44"/>
  <c r="AC65" i="42"/>
  <c r="AC8" i="42"/>
  <c r="AC63" i="42"/>
  <c r="AE116" i="42"/>
  <c r="AF115" i="38"/>
  <c r="AE347" i="44"/>
  <c r="AC64" i="42"/>
  <c r="AC69" i="42"/>
  <c r="AF119" i="38"/>
  <c r="AE367" i="44"/>
  <c r="AE115" i="42"/>
  <c r="AC68" i="42"/>
  <c r="AC9" i="42"/>
  <c r="AF117" i="38"/>
  <c r="AF108" i="38"/>
  <c r="AE95" i="42"/>
  <c r="AE98" i="42" s="1"/>
  <c r="AB580" i="7"/>
  <c r="AE577" i="7" s="1"/>
  <c r="AE355" i="44"/>
  <c r="AE364" i="44"/>
  <c r="AE6" i="42"/>
  <c r="AE350" i="44"/>
  <c r="AE81" i="42"/>
  <c r="AF149" i="42"/>
  <c r="AD70" i="42"/>
  <c r="AE100" i="38"/>
  <c r="AE87" i="42"/>
  <c r="AF158" i="42"/>
  <c r="AC62" i="42"/>
  <c r="AC10" i="42"/>
  <c r="AC70" i="42"/>
  <c r="AF114" i="38"/>
  <c r="AE346" i="44"/>
  <c r="AE349" i="44"/>
  <c r="AF156" i="42"/>
  <c r="AE353" i="44"/>
  <c r="AD116" i="42"/>
  <c r="AF152" i="42"/>
  <c r="AF160" i="42"/>
  <c r="AE348" i="44"/>
  <c r="AE13" i="42"/>
  <c r="AE7" i="42"/>
  <c r="AD119" i="42"/>
  <c r="AF109" i="38"/>
  <c r="AD67" i="42"/>
  <c r="AE82" i="42"/>
  <c r="AD69" i="42"/>
  <c r="AD86" i="42"/>
  <c r="AD63" i="42"/>
  <c r="AH554" i="7"/>
  <c r="AF157" i="42"/>
  <c r="AD66" i="42"/>
  <c r="AE9" i="42"/>
  <c r="AF111" i="38"/>
  <c r="AD83" i="42"/>
  <c r="AC7" i="42"/>
  <c r="AD68" i="42"/>
  <c r="AD114" i="42"/>
  <c r="AC67" i="42"/>
  <c r="AD118" i="42"/>
  <c r="AD113" i="42"/>
  <c r="AE83" i="42"/>
  <c r="AF154" i="42"/>
  <c r="AD62" i="42"/>
  <c r="AC71" i="42"/>
  <c r="AC12" i="42"/>
  <c r="AF107" i="38"/>
  <c r="AE31" i="38"/>
  <c r="AF100" i="38"/>
  <c r="AE136" i="38"/>
  <c r="AD136" i="38"/>
  <c r="AF153" i="38"/>
  <c r="AF44" i="38"/>
  <c r="AD153" i="38"/>
  <c r="AE153" i="38"/>
  <c r="AE21" i="38"/>
  <c r="AF148" i="42"/>
  <c r="AD85" i="42"/>
  <c r="AD87" i="42"/>
  <c r="AD82" i="42"/>
  <c r="AD64" i="42"/>
  <c r="AD99" i="42"/>
  <c r="AD101" i="42"/>
  <c r="AD97" i="42"/>
  <c r="AD103" i="42"/>
  <c r="AD98" i="42"/>
  <c r="AD100" i="42"/>
  <c r="AE8" i="42"/>
  <c r="AD96" i="42"/>
  <c r="AE12" i="42"/>
  <c r="AE11" i="42"/>
  <c r="AE10" i="42"/>
  <c r="AE177" i="42"/>
  <c r="AE173" i="42"/>
  <c r="AE169" i="42"/>
  <c r="AE179" i="42"/>
  <c r="AE175" i="42"/>
  <c r="AE171" i="42"/>
  <c r="AE167" i="42"/>
  <c r="AE178" i="42"/>
  <c r="AE174" i="42"/>
  <c r="AE170" i="42"/>
  <c r="AE172" i="42"/>
  <c r="AE168" i="42"/>
  <c r="AE176" i="42"/>
  <c r="AG158" i="42"/>
  <c r="AG160" i="42"/>
  <c r="AG156" i="42"/>
  <c r="AG152" i="42"/>
  <c r="AG148" i="42"/>
  <c r="AG159" i="42"/>
  <c r="AG155" i="42"/>
  <c r="AG151" i="42"/>
  <c r="AG149" i="42"/>
  <c r="AG150" i="42"/>
  <c r="AG154" i="42"/>
  <c r="AG157" i="42"/>
  <c r="AG153" i="42"/>
  <c r="AG177" i="42"/>
  <c r="AG173" i="42"/>
  <c r="AG169" i="42"/>
  <c r="AG179" i="42"/>
  <c r="AG175" i="42"/>
  <c r="AG171" i="42"/>
  <c r="AG167" i="42"/>
  <c r="AG178" i="42"/>
  <c r="AG174" i="42"/>
  <c r="AG170" i="42"/>
  <c r="AG176" i="42"/>
  <c r="AG168" i="42"/>
  <c r="AG172" i="42"/>
  <c r="AE158" i="42"/>
  <c r="AE160" i="42"/>
  <c r="AE156" i="42"/>
  <c r="AE152" i="42"/>
  <c r="AE148" i="42"/>
  <c r="AE159" i="42"/>
  <c r="AE155" i="42"/>
  <c r="AE151" i="42"/>
  <c r="AE153" i="42"/>
  <c r="AE154" i="42"/>
  <c r="AE149" i="42"/>
  <c r="AE157" i="42"/>
  <c r="AE150" i="42"/>
  <c r="AC438" i="7"/>
  <c r="AF430" i="7" s="1"/>
  <c r="AC455" i="7"/>
  <c r="AB472" i="7"/>
  <c r="AC472" i="7"/>
  <c r="AD487" i="7"/>
  <c r="AG479" i="7" s="1"/>
  <c r="AA564" i="7"/>
  <c r="AD560" i="7" s="1"/>
  <c r="AD563" i="7" s="1"/>
  <c r="AC423" i="7"/>
  <c r="AD423" i="7"/>
  <c r="AB423" i="7"/>
  <c r="AD438" i="7"/>
  <c r="AG430" i="7" s="1"/>
  <c r="AB455" i="7"/>
  <c r="AC487" i="7"/>
  <c r="AF479" i="7" s="1"/>
  <c r="AB564" i="7"/>
  <c r="AE560" i="7" s="1"/>
  <c r="AI554" i="7"/>
  <c r="AA554" i="7"/>
  <c r="AD550" i="7" s="1"/>
  <c r="AD552" i="7" s="1"/>
  <c r="AB554" i="7"/>
  <c r="AE550" i="7" s="1"/>
  <c r="AE553" i="7" s="1"/>
  <c r="AC554" i="7"/>
  <c r="AF550" i="7" s="1"/>
  <c r="AF552" i="7" s="1"/>
  <c r="AD455" i="7"/>
  <c r="AC406" i="7"/>
  <c r="AF395" i="7" s="1"/>
  <c r="AB438" i="7"/>
  <c r="AE430" i="7" s="1"/>
  <c r="AD406" i="7"/>
  <c r="AG395" i="7" s="1"/>
  <c r="AD472" i="7"/>
  <c r="AB406" i="7"/>
  <c r="AE395" i="7" s="1"/>
  <c r="AD498" i="7"/>
  <c r="AD499" i="7"/>
  <c r="AD513" i="7"/>
  <c r="AD515" i="7"/>
  <c r="AD500" i="7"/>
  <c r="AD514" i="7"/>
  <c r="AE503" i="7"/>
  <c r="AE499" i="7"/>
  <c r="AE495" i="7"/>
  <c r="AE498" i="7"/>
  <c r="AE497" i="7"/>
  <c r="AE496" i="7"/>
  <c r="AE502" i="7"/>
  <c r="AE501" i="7"/>
  <c r="AE500" i="7"/>
  <c r="AE504" i="7"/>
  <c r="AE522" i="7"/>
  <c r="AE518" i="7"/>
  <c r="AE514" i="7"/>
  <c r="AE513" i="7"/>
  <c r="AE512" i="7"/>
  <c r="AE517" i="7"/>
  <c r="AE516" i="7"/>
  <c r="AE515" i="7"/>
  <c r="AE521" i="7"/>
  <c r="AE520" i="7"/>
  <c r="AE519" i="7"/>
  <c r="AE523" i="7"/>
  <c r="AF498" i="7"/>
  <c r="AF499" i="7"/>
  <c r="AD502" i="7"/>
  <c r="AD503" i="7"/>
  <c r="AF513" i="7"/>
  <c r="AF514" i="7"/>
  <c r="AD517" i="7"/>
  <c r="AD518" i="7"/>
  <c r="AF532" i="7"/>
  <c r="AF533" i="7"/>
  <c r="AF501" i="7"/>
  <c r="AF497" i="7"/>
  <c r="AF495" i="7"/>
  <c r="AF496" i="7"/>
  <c r="AF520" i="7"/>
  <c r="AF516" i="7"/>
  <c r="AF512" i="7"/>
  <c r="AD532" i="7"/>
  <c r="AD534" i="7" s="1"/>
  <c r="AD533" i="7"/>
  <c r="AF540" i="7"/>
  <c r="AD501" i="7"/>
  <c r="AD497" i="7"/>
  <c r="AD495" i="7"/>
  <c r="AD496" i="7"/>
  <c r="AD520" i="7"/>
  <c r="AD516" i="7"/>
  <c r="AD512" i="7"/>
  <c r="AF521" i="7"/>
  <c r="AF522" i="7"/>
  <c r="AF523" i="7"/>
  <c r="AD540" i="7"/>
  <c r="AF502" i="7"/>
  <c r="AF503" i="7"/>
  <c r="AF504" i="7"/>
  <c r="AF517" i="7"/>
  <c r="AF518" i="7"/>
  <c r="AF519" i="7"/>
  <c r="AD521" i="7"/>
  <c r="AD522" i="7"/>
  <c r="AD523" i="7"/>
  <c r="AE540" i="7"/>
  <c r="AE533" i="7"/>
  <c r="AE531" i="7"/>
  <c r="AE532" i="7"/>
  <c r="AF589" i="7" l="1"/>
  <c r="AG431" i="7"/>
  <c r="AC112" i="44"/>
  <c r="AF112" i="44"/>
  <c r="AE112" i="44"/>
  <c r="AD112" i="44"/>
  <c r="AD120" i="44"/>
  <c r="AC120" i="44"/>
  <c r="AE120" i="44"/>
  <c r="AF120" i="44"/>
  <c r="AC115" i="44"/>
  <c r="AD115" i="44"/>
  <c r="AF115" i="44"/>
  <c r="AE115" i="44"/>
  <c r="AC113" i="44"/>
  <c r="AF113" i="44"/>
  <c r="AE113" i="44"/>
  <c r="AD113" i="44"/>
  <c r="AC119" i="44"/>
  <c r="AD119" i="44"/>
  <c r="AF119" i="44"/>
  <c r="AE119" i="44"/>
  <c r="AC114" i="44"/>
  <c r="AF114" i="44"/>
  <c r="AE114" i="44"/>
  <c r="AD114" i="44"/>
  <c r="AE121" i="44"/>
  <c r="AC121" i="44"/>
  <c r="AF121" i="44"/>
  <c r="AD121" i="44"/>
  <c r="AD116" i="44"/>
  <c r="AC116" i="44"/>
  <c r="AF116" i="44"/>
  <c r="AE116" i="44"/>
  <c r="AF118" i="44"/>
  <c r="AC118" i="44"/>
  <c r="AE118" i="44"/>
  <c r="AD118" i="44"/>
  <c r="AC111" i="44"/>
  <c r="AE111" i="44"/>
  <c r="AD111" i="44"/>
  <c r="AF111" i="44"/>
  <c r="AC122" i="44"/>
  <c r="AF122" i="44"/>
  <c r="AE122" i="44"/>
  <c r="AD122" i="44"/>
  <c r="AC117" i="44"/>
  <c r="AE117" i="44"/>
  <c r="AF117" i="44"/>
  <c r="AD117" i="44"/>
  <c r="AD60" i="38"/>
  <c r="AE120" i="38"/>
  <c r="AD120" i="42"/>
  <c r="AE120" i="42"/>
  <c r="AD88" i="42"/>
  <c r="AF161" i="42"/>
  <c r="AE534" i="7"/>
  <c r="AF534" i="7"/>
  <c r="AC368" i="44"/>
  <c r="AC369" i="44"/>
  <c r="AH524" i="44"/>
  <c r="AD387" i="44"/>
  <c r="AD75" i="38"/>
  <c r="AF524" i="44"/>
  <c r="AF453" i="44"/>
  <c r="AF496" i="44"/>
  <c r="AE372" i="44"/>
  <c r="AE13" i="44"/>
  <c r="AD350" i="44"/>
  <c r="AD351" i="44"/>
  <c r="AD347" i="44"/>
  <c r="AD346" i="44"/>
  <c r="AD352" i="44"/>
  <c r="AD353" i="44"/>
  <c r="AD355" i="44"/>
  <c r="AD354" i="44"/>
  <c r="AD349" i="44"/>
  <c r="AD348" i="44"/>
  <c r="AE203" i="44"/>
  <c r="AC218" i="44"/>
  <c r="AE387" i="44"/>
  <c r="AC372" i="44"/>
  <c r="AC387" i="44"/>
  <c r="AD339" i="44"/>
  <c r="AE339" i="44"/>
  <c r="AC356" i="44"/>
  <c r="AE356" i="44"/>
  <c r="AD372" i="44"/>
  <c r="AE265" i="44"/>
  <c r="AD218" i="44"/>
  <c r="AC173" i="44"/>
  <c r="AE38" i="44"/>
  <c r="AD203" i="44"/>
  <c r="AE173" i="44"/>
  <c r="AC203" i="44"/>
  <c r="AD188" i="44"/>
  <c r="AE218" i="44"/>
  <c r="AD173" i="44"/>
  <c r="AC38" i="44"/>
  <c r="AC57" i="44"/>
  <c r="AH95" i="44"/>
  <c r="AE158" i="44"/>
  <c r="AF158" i="44"/>
  <c r="AD48" i="44"/>
  <c r="AC82" i="44"/>
  <c r="AD158" i="44"/>
  <c r="AE82" i="44"/>
  <c r="AD38" i="44"/>
  <c r="AE57" i="44"/>
  <c r="AC27" i="44"/>
  <c r="AC68" i="44"/>
  <c r="AD27" i="44"/>
  <c r="AC13" i="44"/>
  <c r="AD68" i="44"/>
  <c r="AD13" i="44"/>
  <c r="AE180" i="42"/>
  <c r="AG161" i="42"/>
  <c r="AG180" i="42"/>
  <c r="AE161" i="42"/>
  <c r="AC120" i="42"/>
  <c r="AE88" i="42"/>
  <c r="AC53" i="42"/>
  <c r="AE53" i="42"/>
  <c r="AC104" i="42"/>
  <c r="AD72" i="42"/>
  <c r="AC72" i="42"/>
  <c r="AE72" i="42"/>
  <c r="AE39" i="42"/>
  <c r="AC14" i="42"/>
  <c r="AC39" i="42"/>
  <c r="AE14" i="42"/>
  <c r="AD505" i="7"/>
  <c r="AF505" i="7"/>
  <c r="AE505" i="7"/>
  <c r="AD100" i="38"/>
  <c r="AE44" i="38"/>
  <c r="AE90" i="38"/>
  <c r="AD90" i="38"/>
  <c r="AD102" i="42"/>
  <c r="AD104" i="42" s="1"/>
  <c r="AE75" i="38"/>
  <c r="AF21" i="38"/>
  <c r="AD31" i="38"/>
  <c r="AF136" i="38"/>
  <c r="AF75" i="38"/>
  <c r="AF90" i="38"/>
  <c r="AD21" i="38"/>
  <c r="AD44" i="38"/>
  <c r="AG467" i="7"/>
  <c r="AG483" i="7"/>
  <c r="AG399" i="7"/>
  <c r="AD120" i="38"/>
  <c r="AE99" i="42"/>
  <c r="AE102" i="42"/>
  <c r="AE103" i="42"/>
  <c r="AE96" i="42"/>
  <c r="AE100" i="42"/>
  <c r="AG396" i="7"/>
  <c r="AE101" i="42"/>
  <c r="AE97" i="42"/>
  <c r="AA572" i="7"/>
  <c r="AG405" i="7"/>
  <c r="AG454" i="7"/>
  <c r="AD561" i="7"/>
  <c r="AF120" i="38"/>
  <c r="AG462" i="7"/>
  <c r="AG398" i="7"/>
  <c r="AG432" i="7"/>
  <c r="AG452" i="7"/>
  <c r="AG461" i="7"/>
  <c r="AG435" i="7"/>
  <c r="AE461" i="7"/>
  <c r="AF444" i="7"/>
  <c r="AG453" i="7"/>
  <c r="AD7" i="42"/>
  <c r="AD9" i="42"/>
  <c r="AD12" i="42"/>
  <c r="AD11" i="42"/>
  <c r="AD6" i="42"/>
  <c r="AD13" i="42"/>
  <c r="AD10" i="42"/>
  <c r="AD8" i="42"/>
  <c r="AD562" i="7"/>
  <c r="AF412" i="7"/>
  <c r="AE552" i="7"/>
  <c r="AB572" i="7"/>
  <c r="AG403" i="7"/>
  <c r="AG434" i="7"/>
  <c r="AG486" i="7"/>
  <c r="AG433" i="7"/>
  <c r="AG469" i="7"/>
  <c r="AG579" i="7"/>
  <c r="AE551" i="7"/>
  <c r="AE554" i="7" s="1"/>
  <c r="AG421" i="7"/>
  <c r="AG447" i="7"/>
  <c r="AG485" i="7"/>
  <c r="AG468" i="7"/>
  <c r="AG484" i="7"/>
  <c r="AD551" i="7"/>
  <c r="AD553" i="7"/>
  <c r="AG412" i="7"/>
  <c r="AG402" i="7"/>
  <c r="AG416" i="7"/>
  <c r="AG418" i="7"/>
  <c r="AG401" i="7"/>
  <c r="AG463" i="7"/>
  <c r="AG464" i="7"/>
  <c r="AG445" i="7"/>
  <c r="AG482" i="7"/>
  <c r="AF551" i="7"/>
  <c r="AC572" i="7"/>
  <c r="AF553" i="7"/>
  <c r="AE444" i="7"/>
  <c r="AG415" i="7"/>
  <c r="AG419" i="7"/>
  <c r="AF461" i="7"/>
  <c r="AG413" i="7"/>
  <c r="AG450" i="7"/>
  <c r="AG451" i="7"/>
  <c r="AG436" i="7"/>
  <c r="AG449" i="7"/>
  <c r="AG470" i="7"/>
  <c r="AG480" i="7"/>
  <c r="AG400" i="7"/>
  <c r="AG444" i="7"/>
  <c r="AG404" i="7"/>
  <c r="AG414" i="7"/>
  <c r="AG420" i="7"/>
  <c r="AG397" i="7"/>
  <c r="AG417" i="7"/>
  <c r="AG446" i="7"/>
  <c r="AG466" i="7"/>
  <c r="AG448" i="7"/>
  <c r="AG437" i="7"/>
  <c r="AG465" i="7"/>
  <c r="AG481" i="7"/>
  <c r="AG471" i="7"/>
  <c r="AG578" i="7"/>
  <c r="AG580" i="7" s="1"/>
  <c r="AG422" i="7"/>
  <c r="AE412" i="7"/>
  <c r="AE403" i="7"/>
  <c r="AE579" i="7"/>
  <c r="AE452" i="7"/>
  <c r="AE482" i="7"/>
  <c r="AE421" i="7"/>
  <c r="AE420" i="7"/>
  <c r="AE415" i="7"/>
  <c r="AE404" i="7"/>
  <c r="AE398" i="7"/>
  <c r="AE578" i="7"/>
  <c r="AE580" i="7" s="1"/>
  <c r="AE471" i="7"/>
  <c r="AE485" i="7"/>
  <c r="AE445" i="7"/>
  <c r="AE486" i="7"/>
  <c r="AE448" i="7"/>
  <c r="AE451" i="7"/>
  <c r="AE481" i="7"/>
  <c r="AE466" i="7"/>
  <c r="AE446" i="7"/>
  <c r="AE417" i="7"/>
  <c r="AE397" i="7"/>
  <c r="AE431" i="7"/>
  <c r="AE414" i="7"/>
  <c r="AE399" i="7"/>
  <c r="AE467" i="7"/>
  <c r="AE465" i="7"/>
  <c r="AE437" i="7"/>
  <c r="AE436" i="7"/>
  <c r="AE447" i="7"/>
  <c r="AE470" i="7"/>
  <c r="AE462" i="7"/>
  <c r="AE413" i="7"/>
  <c r="AE396" i="7"/>
  <c r="AE418" i="7"/>
  <c r="AE402" i="7"/>
  <c r="AE435" i="7"/>
  <c r="AE400" i="7"/>
  <c r="AE422" i="7"/>
  <c r="AE484" i="7"/>
  <c r="AE453" i="7"/>
  <c r="AE464" i="7"/>
  <c r="AE483" i="7"/>
  <c r="AE469" i="7"/>
  <c r="AE454" i="7"/>
  <c r="AE434" i="7"/>
  <c r="AE405" i="7"/>
  <c r="AE419" i="7"/>
  <c r="AE416" i="7"/>
  <c r="AE432" i="7"/>
  <c r="AE480" i="7"/>
  <c r="AE449" i="7"/>
  <c r="AE433" i="7"/>
  <c r="AE463" i="7"/>
  <c r="AE468" i="7"/>
  <c r="AE450" i="7"/>
  <c r="AE401" i="7"/>
  <c r="AF524" i="7"/>
  <c r="AE543" i="7"/>
  <c r="AE542" i="7"/>
  <c r="AE541" i="7"/>
  <c r="AD542" i="7"/>
  <c r="AD541" i="7"/>
  <c r="AD543" i="7"/>
  <c r="AD524" i="7"/>
  <c r="AE524" i="7"/>
  <c r="AF542" i="7"/>
  <c r="AF543" i="7"/>
  <c r="AF541" i="7"/>
  <c r="AF579" i="7"/>
  <c r="AF578" i="7"/>
  <c r="AF486" i="7"/>
  <c r="AF482" i="7"/>
  <c r="AF469" i="7"/>
  <c r="AF463" i="7"/>
  <c r="AF451" i="7"/>
  <c r="AF447" i="7"/>
  <c r="AF435" i="7"/>
  <c r="AF431" i="7"/>
  <c r="AF481" i="7"/>
  <c r="AF480" i="7"/>
  <c r="AF468" i="7"/>
  <c r="AF467" i="7"/>
  <c r="AF466" i="7"/>
  <c r="AF462" i="7"/>
  <c r="AF454" i="7"/>
  <c r="AF450" i="7"/>
  <c r="AF446" i="7"/>
  <c r="AF485" i="7"/>
  <c r="AF484" i="7"/>
  <c r="AF483" i="7"/>
  <c r="AF471" i="7"/>
  <c r="AF470" i="7"/>
  <c r="AF465" i="7"/>
  <c r="AF453" i="7"/>
  <c r="AF449" i="7"/>
  <c r="AF464" i="7"/>
  <c r="AF452" i="7"/>
  <c r="AF448" i="7"/>
  <c r="AF436" i="7"/>
  <c r="AF432" i="7"/>
  <c r="AF419" i="7"/>
  <c r="AF415" i="7"/>
  <c r="AF403" i="7"/>
  <c r="AF399" i="7"/>
  <c r="AF434" i="7"/>
  <c r="AF422" i="7"/>
  <c r="AF421" i="7"/>
  <c r="AF420" i="7"/>
  <c r="AF398" i="7"/>
  <c r="AF397" i="7"/>
  <c r="AF396" i="7"/>
  <c r="AF402" i="7"/>
  <c r="AF401" i="7"/>
  <c r="AF400" i="7"/>
  <c r="AF445" i="7"/>
  <c r="AF414" i="7"/>
  <c r="AF413" i="7"/>
  <c r="AF405" i="7"/>
  <c r="AF404" i="7"/>
  <c r="AF437" i="7"/>
  <c r="AF433" i="7"/>
  <c r="AF418" i="7"/>
  <c r="AF417" i="7"/>
  <c r="AF416" i="7"/>
  <c r="AE589" i="7" l="1"/>
  <c r="AG589" i="7"/>
  <c r="AG118" i="44"/>
  <c r="AG116" i="44"/>
  <c r="AG117" i="44"/>
  <c r="AG111" i="44"/>
  <c r="AG114" i="44"/>
  <c r="AG113" i="44"/>
  <c r="AG115" i="44"/>
  <c r="AG112" i="44"/>
  <c r="AF554" i="7"/>
  <c r="AD356" i="44"/>
  <c r="AE104" i="42"/>
  <c r="AD14" i="42"/>
  <c r="AD39" i="42"/>
  <c r="AD564" i="7"/>
  <c r="AD554" i="7"/>
  <c r="AD544" i="7"/>
  <c r="AF544" i="7"/>
  <c r="AE544" i="7"/>
  <c r="AF423" i="7"/>
  <c r="AG438" i="7"/>
  <c r="AE423" i="7"/>
  <c r="AG423" i="7"/>
  <c r="AG487" i="7"/>
  <c r="AG406" i="7"/>
  <c r="AG455" i="7"/>
  <c r="AG472" i="7"/>
  <c r="AF438" i="7"/>
  <c r="AE438" i="7"/>
  <c r="AF455" i="7"/>
  <c r="AF406" i="7"/>
  <c r="AE472" i="7"/>
  <c r="AE455" i="7"/>
  <c r="AF472" i="7"/>
  <c r="AF487" i="7"/>
  <c r="AF580" i="7"/>
  <c r="AE487" i="7"/>
  <c r="AE406" i="7"/>
  <c r="AD822" i="41"/>
  <c r="AC822" i="41"/>
  <c r="AB822" i="41"/>
  <c r="AD821" i="41"/>
  <c r="AC821" i="41"/>
  <c r="AB821" i="41"/>
  <c r="AD820" i="41"/>
  <c r="AC820" i="41"/>
  <c r="AB820" i="41"/>
  <c r="AD819" i="41"/>
  <c r="AC819" i="41"/>
  <c r="AB819" i="41"/>
  <c r="AD818" i="41"/>
  <c r="AC818" i="41"/>
  <c r="AB818" i="41"/>
  <c r="AD817" i="41"/>
  <c r="AC817" i="41"/>
  <c r="AB817" i="41"/>
  <c r="AD816" i="41"/>
  <c r="AC816" i="41"/>
  <c r="AB816" i="41"/>
  <c r="AD815" i="41"/>
  <c r="AC815" i="41"/>
  <c r="AB815" i="41"/>
  <c r="AD814" i="41"/>
  <c r="AC814" i="41"/>
  <c r="AB814" i="41"/>
  <c r="AH807" i="41"/>
  <c r="AG807" i="41"/>
  <c r="AF807" i="41"/>
  <c r="AH806" i="41"/>
  <c r="AG806" i="41"/>
  <c r="AF806" i="41"/>
  <c r="AH805" i="41"/>
  <c r="AG805" i="41"/>
  <c r="AF805" i="41"/>
  <c r="AH804" i="41"/>
  <c r="AG804" i="41"/>
  <c r="AF804" i="41"/>
  <c r="AH803" i="41"/>
  <c r="AG803" i="41"/>
  <c r="AF803" i="41"/>
  <c r="AH802" i="41"/>
  <c r="AG802" i="41"/>
  <c r="AF802" i="41"/>
  <c r="AH801" i="41"/>
  <c r="AG801" i="41"/>
  <c r="AF801" i="41"/>
  <c r="AH800" i="41"/>
  <c r="AG800" i="41"/>
  <c r="AF800" i="41"/>
  <c r="AH799" i="41"/>
  <c r="AG799" i="41"/>
  <c r="AF799" i="41"/>
  <c r="AH798" i="41"/>
  <c r="AG798" i="41"/>
  <c r="AF798" i="41"/>
  <c r="AD740" i="41"/>
  <c r="AC740" i="41"/>
  <c r="AD739" i="41"/>
  <c r="AC739" i="41"/>
  <c r="AD737" i="41"/>
  <c r="AC737" i="41"/>
  <c r="AB737" i="41"/>
  <c r="AD736" i="41"/>
  <c r="AC736" i="41"/>
  <c r="AB736" i="41"/>
  <c r="AD735" i="41"/>
  <c r="AC735" i="41"/>
  <c r="AB735" i="41"/>
  <c r="AD734" i="41"/>
  <c r="AC734" i="41"/>
  <c r="AB734" i="41"/>
  <c r="AD733" i="41"/>
  <c r="AC733" i="41"/>
  <c r="AB733" i="41"/>
  <c r="AD728" i="41"/>
  <c r="AC728" i="41"/>
  <c r="AD727" i="41"/>
  <c r="AC727" i="41"/>
  <c r="AD725" i="41"/>
  <c r="AC725" i="41"/>
  <c r="AB725" i="41"/>
  <c r="AD724" i="41"/>
  <c r="AC724" i="41"/>
  <c r="AB724" i="41"/>
  <c r="AD723" i="41"/>
  <c r="AC723" i="41"/>
  <c r="AB723" i="41"/>
  <c r="AD722" i="41"/>
  <c r="AC722" i="41"/>
  <c r="AB722" i="41"/>
  <c r="AD721" i="41"/>
  <c r="AC721" i="41"/>
  <c r="AB721" i="41"/>
  <c r="AD714" i="41"/>
  <c r="AC714" i="41"/>
  <c r="AD713" i="41"/>
  <c r="AC713" i="41"/>
  <c r="AD711" i="41"/>
  <c r="AC711" i="41"/>
  <c r="AB711" i="41"/>
  <c r="AD710" i="41"/>
  <c r="AC710" i="41"/>
  <c r="AB710" i="41"/>
  <c r="AD709" i="41"/>
  <c r="AC709" i="41"/>
  <c r="AB709" i="41"/>
  <c r="AD708" i="41"/>
  <c r="AC708" i="41"/>
  <c r="AB708" i="41"/>
  <c r="AD707" i="41"/>
  <c r="AC707" i="41"/>
  <c r="AB707" i="41"/>
  <c r="AD700" i="41"/>
  <c r="AC700" i="41"/>
  <c r="AD699" i="41"/>
  <c r="AC699" i="41"/>
  <c r="AD697" i="41"/>
  <c r="AC697" i="41"/>
  <c r="AB697" i="41"/>
  <c r="AD696" i="41"/>
  <c r="AC696" i="41"/>
  <c r="AB696" i="41"/>
  <c r="AD695" i="41"/>
  <c r="AC695" i="41"/>
  <c r="AB695" i="41"/>
  <c r="AD694" i="41"/>
  <c r="AC694" i="41"/>
  <c r="AB694" i="41"/>
  <c r="AD693" i="41"/>
  <c r="AC693" i="41"/>
  <c r="AB693" i="41"/>
  <c r="AD686" i="41"/>
  <c r="AC686" i="41"/>
  <c r="AD685" i="41"/>
  <c r="AC685" i="41"/>
  <c r="AD683" i="41"/>
  <c r="AC683" i="41"/>
  <c r="AB683" i="41"/>
  <c r="AD682" i="41"/>
  <c r="AC682" i="41"/>
  <c r="AB682" i="41"/>
  <c r="AD681" i="41"/>
  <c r="AC681" i="41"/>
  <c r="AB681" i="41"/>
  <c r="AD680" i="41"/>
  <c r="AC680" i="41"/>
  <c r="AB680" i="41"/>
  <c r="AD679" i="41"/>
  <c r="AC679" i="41"/>
  <c r="AB679" i="41"/>
  <c r="AD674" i="41"/>
  <c r="AC674" i="41"/>
  <c r="AD673" i="41"/>
  <c r="AC673" i="41"/>
  <c r="AD671" i="41"/>
  <c r="AC671" i="41"/>
  <c r="AB671" i="41"/>
  <c r="AD670" i="41"/>
  <c r="AC670" i="41"/>
  <c r="AB670" i="41"/>
  <c r="AD669" i="41"/>
  <c r="AC669" i="41"/>
  <c r="AB669" i="41"/>
  <c r="AD668" i="41"/>
  <c r="AC668" i="41"/>
  <c r="AB668" i="41"/>
  <c r="AD667" i="41"/>
  <c r="AC667" i="41"/>
  <c r="AB667" i="41"/>
  <c r="AD659" i="41"/>
  <c r="AC659" i="41"/>
  <c r="AD657" i="41"/>
  <c r="AC657" i="41"/>
  <c r="AB657" i="41"/>
  <c r="AD656" i="41"/>
  <c r="AC656" i="41"/>
  <c r="AB656" i="41"/>
  <c r="AD654" i="41"/>
  <c r="AC654" i="41"/>
  <c r="AB654" i="41"/>
  <c r="AD653" i="41"/>
  <c r="AC653" i="41"/>
  <c r="AB653" i="41"/>
  <c r="AD645" i="41"/>
  <c r="AC645" i="41"/>
  <c r="AD643" i="41"/>
  <c r="AC643" i="41"/>
  <c r="AB643" i="41"/>
  <c r="AD642" i="41"/>
  <c r="AC642" i="41"/>
  <c r="AB642" i="41"/>
  <c r="AD641" i="41"/>
  <c r="AC641" i="41"/>
  <c r="AB641" i="41"/>
  <c r="AD640" i="41"/>
  <c r="AC640" i="41"/>
  <c r="AB640" i="41"/>
  <c r="AD639" i="41"/>
  <c r="AC639" i="41"/>
  <c r="AB639" i="41"/>
  <c r="AD631" i="41"/>
  <c r="AC631" i="41"/>
  <c r="AB631" i="41"/>
  <c r="AD630" i="41"/>
  <c r="AC630" i="41"/>
  <c r="AB630" i="41"/>
  <c r="AD629" i="41"/>
  <c r="AC629" i="41"/>
  <c r="AB629" i="41"/>
  <c r="AD628" i="41"/>
  <c r="AC628" i="41"/>
  <c r="AB628" i="41"/>
  <c r="AD627" i="41"/>
  <c r="AC627" i="41"/>
  <c r="AB627" i="41"/>
  <c r="AD626" i="41"/>
  <c r="AC626" i="41"/>
  <c r="AB626" i="41"/>
  <c r="AD619" i="41"/>
  <c r="AC619" i="41"/>
  <c r="AB619" i="41"/>
  <c r="AD618" i="41"/>
  <c r="AC618" i="41"/>
  <c r="AB618" i="41"/>
  <c r="AD617" i="41"/>
  <c r="AC617" i="41"/>
  <c r="AB617" i="41"/>
  <c r="AD616" i="41"/>
  <c r="AC616" i="41"/>
  <c r="AB616" i="41"/>
  <c r="AD615" i="41"/>
  <c r="AC615" i="41"/>
  <c r="AB615" i="41"/>
  <c r="AD614" i="41"/>
  <c r="AC614" i="41"/>
  <c r="AB614" i="41"/>
  <c r="AD613" i="41"/>
  <c r="AC613" i="41"/>
  <c r="AB613" i="41"/>
  <c r="AD612" i="41"/>
  <c r="AC612" i="41"/>
  <c r="AB612" i="41"/>
  <c r="AD611" i="41"/>
  <c r="AC611" i="41"/>
  <c r="AB611" i="41"/>
  <c r="AD605" i="41"/>
  <c r="AC605" i="41"/>
  <c r="AD595" i="41"/>
  <c r="AC595" i="41"/>
  <c r="AB595" i="41"/>
  <c r="AD589" i="41"/>
  <c r="AC589" i="41"/>
  <c r="AD588" i="41"/>
  <c r="AC588" i="41"/>
  <c r="AD587" i="41"/>
  <c r="AC587" i="41"/>
  <c r="AD585" i="41"/>
  <c r="AC585" i="41"/>
  <c r="AB585" i="41"/>
  <c r="AD584" i="41"/>
  <c r="AC584" i="41"/>
  <c r="AB584" i="41"/>
  <c r="AD583" i="41"/>
  <c r="AC583" i="41"/>
  <c r="AB583" i="41"/>
  <c r="AD582" i="41"/>
  <c r="AC582" i="41"/>
  <c r="AB582" i="41"/>
  <c r="AD581" i="41"/>
  <c r="AC581" i="41"/>
  <c r="AB581" i="41"/>
  <c r="AD580" i="41"/>
  <c r="AC580" i="41"/>
  <c r="AB580" i="41"/>
  <c r="AD579" i="41"/>
  <c r="AC579" i="41"/>
  <c r="AB579" i="41"/>
  <c r="AD578" i="41"/>
  <c r="AC578" i="41"/>
  <c r="AB578" i="41"/>
  <c r="AD577" i="41"/>
  <c r="AC577" i="41"/>
  <c r="AB577" i="41"/>
  <c r="AD576" i="41"/>
  <c r="AC576" i="41"/>
  <c r="AB576" i="41"/>
  <c r="AE678" i="41" l="1"/>
  <c r="AE785" i="41"/>
  <c r="AE774" i="41"/>
  <c r="AE760" i="41"/>
  <c r="AE746" i="41"/>
  <c r="AF678" i="41"/>
  <c r="AF774" i="41"/>
  <c r="AF760" i="41"/>
  <c r="AF746" i="41"/>
  <c r="AF785" i="41"/>
  <c r="AG706" i="41"/>
  <c r="AG774" i="41"/>
  <c r="AG760" i="41"/>
  <c r="AG746" i="41"/>
  <c r="AG785" i="41"/>
  <c r="AF706" i="41"/>
  <c r="AG732" i="41"/>
  <c r="AE706" i="41"/>
  <c r="AE708" i="41" s="1"/>
  <c r="AF732" i="41"/>
  <c r="AF737" i="41" s="1"/>
  <c r="AG692" i="41"/>
  <c r="AG697" i="41" s="1"/>
  <c r="AE732" i="41"/>
  <c r="AF692" i="41"/>
  <c r="AG720" i="41"/>
  <c r="AG725" i="41" s="1"/>
  <c r="AE692" i="41"/>
  <c r="AE697" i="41" s="1"/>
  <c r="AF720" i="41"/>
  <c r="AF725" i="41" s="1"/>
  <c r="AG678" i="41"/>
  <c r="AG682" i="41" s="1"/>
  <c r="AE720" i="41"/>
  <c r="AE725" i="41" s="1"/>
  <c r="AD738" i="41"/>
  <c r="AC738" i="41"/>
  <c r="AB738" i="41"/>
  <c r="AD726" i="41"/>
  <c r="AC726" i="41"/>
  <c r="AB726" i="41"/>
  <c r="AD712" i="41"/>
  <c r="AC712" i="41"/>
  <c r="AB712" i="41"/>
  <c r="AD698" i="41"/>
  <c r="AC698" i="41"/>
  <c r="AB698" i="41"/>
  <c r="AD684" i="41"/>
  <c r="AC684" i="41"/>
  <c r="AB684" i="41"/>
  <c r="AE683" i="41"/>
  <c r="AD672" i="41"/>
  <c r="AC672" i="41"/>
  <c r="AB672" i="41"/>
  <c r="AG666" i="41"/>
  <c r="AF666" i="41"/>
  <c r="AF671" i="41" s="1"/>
  <c r="AE666" i="41"/>
  <c r="AE671" i="41" s="1"/>
  <c r="AD658" i="41"/>
  <c r="AC658" i="41"/>
  <c r="AB658" i="41"/>
  <c r="AG652" i="41"/>
  <c r="AF652" i="41"/>
  <c r="AE652" i="41"/>
  <c r="AD644" i="41"/>
  <c r="AC644" i="41"/>
  <c r="AB644" i="41"/>
  <c r="AG638" i="41"/>
  <c r="AG643" i="41" s="1"/>
  <c r="AF638" i="41"/>
  <c r="AE638" i="41"/>
  <c r="AE643" i="41" s="1"/>
  <c r="AD632" i="41"/>
  <c r="AC632" i="41"/>
  <c r="AB632" i="41"/>
  <c r="J738" i="41"/>
  <c r="I738" i="41"/>
  <c r="H738" i="41"/>
  <c r="G738" i="41"/>
  <c r="F738" i="41"/>
  <c r="P732" i="41"/>
  <c r="O732" i="41"/>
  <c r="N732" i="41"/>
  <c r="M732" i="41"/>
  <c r="M737" i="41" s="1"/>
  <c r="L732" i="41"/>
  <c r="P720" i="41"/>
  <c r="P725" i="41" s="1"/>
  <c r="O720" i="41"/>
  <c r="N720" i="41"/>
  <c r="M720" i="41"/>
  <c r="M725" i="41" s="1"/>
  <c r="L720" i="41"/>
  <c r="L725" i="41" s="1"/>
  <c r="P706" i="41"/>
  <c r="O706" i="41"/>
  <c r="N706" i="41"/>
  <c r="N711" i="41" s="1"/>
  <c r="M706" i="41"/>
  <c r="M711" i="41" s="1"/>
  <c r="L706" i="41"/>
  <c r="P692" i="41"/>
  <c r="O692" i="41"/>
  <c r="N692" i="41"/>
  <c r="M692" i="41"/>
  <c r="L692" i="41"/>
  <c r="J684" i="41"/>
  <c r="I684" i="41"/>
  <c r="H684" i="41"/>
  <c r="G684" i="41"/>
  <c r="F684" i="41"/>
  <c r="P678" i="41"/>
  <c r="O678" i="41"/>
  <c r="O683" i="41" s="1"/>
  <c r="N678" i="41"/>
  <c r="N683" i="41" s="1"/>
  <c r="M678" i="41"/>
  <c r="L678" i="41"/>
  <c r="P666" i="41"/>
  <c r="P671" i="41" s="1"/>
  <c r="O666" i="41"/>
  <c r="O671" i="41" s="1"/>
  <c r="N666" i="41"/>
  <c r="M666" i="41"/>
  <c r="L666" i="41"/>
  <c r="L671" i="41" s="1"/>
  <c r="P652" i="41"/>
  <c r="O652" i="41"/>
  <c r="N652" i="41"/>
  <c r="M652" i="41"/>
  <c r="L652" i="41"/>
  <c r="P638" i="41"/>
  <c r="P641" i="41" s="1"/>
  <c r="O638" i="41"/>
  <c r="O643" i="41" s="1"/>
  <c r="N638" i="41"/>
  <c r="N643" i="41" s="1"/>
  <c r="M638" i="41"/>
  <c r="L638" i="41"/>
  <c r="L643" i="41" s="1"/>
  <c r="AD604" i="41"/>
  <c r="AC604" i="41"/>
  <c r="AB604" i="41"/>
  <c r="J604" i="41"/>
  <c r="I604" i="41"/>
  <c r="H604" i="41"/>
  <c r="G604" i="41"/>
  <c r="F604" i="41"/>
  <c r="AF762" i="41" l="1"/>
  <c r="AF761" i="41"/>
  <c r="AF764" i="41"/>
  <c r="AF763" i="41"/>
  <c r="AF765" i="41"/>
  <c r="AG750" i="41"/>
  <c r="AG748" i="41"/>
  <c r="AG749" i="41"/>
  <c r="AG751" i="41"/>
  <c r="AG747" i="41"/>
  <c r="AG765" i="41"/>
  <c r="AG762" i="41"/>
  <c r="AG764" i="41"/>
  <c r="AG761" i="41"/>
  <c r="AG763" i="41"/>
  <c r="AE748" i="41"/>
  <c r="AE749" i="41"/>
  <c r="AE750" i="41"/>
  <c r="AE751" i="41"/>
  <c r="AE747" i="41"/>
  <c r="AG775" i="41"/>
  <c r="AG779" i="41"/>
  <c r="AG778" i="41"/>
  <c r="AG776" i="41"/>
  <c r="AG777" i="41"/>
  <c r="AE765" i="41"/>
  <c r="AE763" i="41"/>
  <c r="AE764" i="41"/>
  <c r="AE762" i="41"/>
  <c r="AE761" i="41"/>
  <c r="AE776" i="41"/>
  <c r="AE779" i="41"/>
  <c r="AE775" i="41"/>
  <c r="AE778" i="41"/>
  <c r="AE777" i="41"/>
  <c r="AG789" i="41"/>
  <c r="AG787" i="41"/>
  <c r="AG790" i="41"/>
  <c r="AG788" i="41"/>
  <c r="AG786" i="41"/>
  <c r="AF789" i="41"/>
  <c r="AF786" i="41"/>
  <c r="AF790" i="41"/>
  <c r="AF788" i="41"/>
  <c r="AF787" i="41"/>
  <c r="AE787" i="41"/>
  <c r="AE790" i="41"/>
  <c r="AE788" i="41"/>
  <c r="AE786" i="41"/>
  <c r="AE789" i="41"/>
  <c r="AF776" i="41"/>
  <c r="AF775" i="41"/>
  <c r="AF779" i="41"/>
  <c r="AF777" i="41"/>
  <c r="AF778" i="41"/>
  <c r="AF750" i="41"/>
  <c r="AF747" i="41"/>
  <c r="AF748" i="41"/>
  <c r="AF751" i="41"/>
  <c r="AF749" i="41"/>
  <c r="N657" i="41"/>
  <c r="N655" i="41"/>
  <c r="M657" i="41"/>
  <c r="M655" i="41"/>
  <c r="AE657" i="41"/>
  <c r="AE655" i="41"/>
  <c r="O655" i="41"/>
  <c r="AF655" i="41"/>
  <c r="P655" i="41"/>
  <c r="L657" i="41"/>
  <c r="L655" i="41"/>
  <c r="AG655" i="41"/>
  <c r="M733" i="41"/>
  <c r="L734" i="41"/>
  <c r="P734" i="41"/>
  <c r="O735" i="41"/>
  <c r="N736" i="41"/>
  <c r="N737" i="41"/>
  <c r="AG639" i="41"/>
  <c r="AE641" i="41"/>
  <c r="AF668" i="41"/>
  <c r="AE680" i="41"/>
  <c r="AF683" i="41"/>
  <c r="AE693" i="41"/>
  <c r="AG694" i="41"/>
  <c r="AF721" i="41"/>
  <c r="AE723" i="41"/>
  <c r="N733" i="41"/>
  <c r="M734" i="41"/>
  <c r="L735" i="41"/>
  <c r="P735" i="41"/>
  <c r="O736" i="41"/>
  <c r="O737" i="41"/>
  <c r="AE640" i="41"/>
  <c r="AF641" i="41"/>
  <c r="AF669" i="41"/>
  <c r="AF670" i="41"/>
  <c r="AG683" i="41"/>
  <c r="AF693" i="41"/>
  <c r="AE695" i="41"/>
  <c r="AG721" i="41"/>
  <c r="AF723" i="41"/>
  <c r="O733" i="41"/>
  <c r="N734" i="41"/>
  <c r="M735" i="41"/>
  <c r="L736" i="41"/>
  <c r="P736" i="41"/>
  <c r="L737" i="41"/>
  <c r="P737" i="41"/>
  <c r="AE642" i="41"/>
  <c r="AE679" i="41"/>
  <c r="AG693" i="41"/>
  <c r="AG695" i="41"/>
  <c r="AG723" i="41"/>
  <c r="AF734" i="41"/>
  <c r="L733" i="41"/>
  <c r="P733" i="41"/>
  <c r="O734" i="41"/>
  <c r="N735" i="41"/>
  <c r="M736" i="41"/>
  <c r="AE639" i="41"/>
  <c r="AG640" i="41"/>
  <c r="AG641" i="41"/>
  <c r="AF657" i="41"/>
  <c r="AF667" i="41"/>
  <c r="AE694" i="41"/>
  <c r="AE721" i="41"/>
  <c r="AF722" i="41"/>
  <c r="AF639" i="41"/>
  <c r="AF653" i="41"/>
  <c r="AF654" i="41"/>
  <c r="AG656" i="41"/>
  <c r="AG670" i="41"/>
  <c r="AG671" i="41"/>
  <c r="AF707" i="41"/>
  <c r="AF710" i="41"/>
  <c r="AF709" i="41"/>
  <c r="AF640" i="41"/>
  <c r="AG642" i="41"/>
  <c r="AG654" i="41"/>
  <c r="AE656" i="41"/>
  <c r="AG669" i="41"/>
  <c r="AE670" i="41"/>
  <c r="AE681" i="41"/>
  <c r="AG681" i="41"/>
  <c r="AG679" i="41"/>
  <c r="AG680" i="41"/>
  <c r="AE682" i="41"/>
  <c r="AE653" i="41"/>
  <c r="AG653" i="41"/>
  <c r="AE654" i="41"/>
  <c r="AE668" i="41"/>
  <c r="AG668" i="41"/>
  <c r="AG667" i="41"/>
  <c r="AE669" i="41"/>
  <c r="AE710" i="41"/>
  <c r="AE709" i="41"/>
  <c r="AE707" i="41"/>
  <c r="AG711" i="41"/>
  <c r="AG710" i="41"/>
  <c r="AG709" i="41"/>
  <c r="AG707" i="41"/>
  <c r="AE711" i="41"/>
  <c r="AF642" i="41"/>
  <c r="AF643" i="41"/>
  <c r="AE667" i="41"/>
  <c r="AF679" i="41"/>
  <c r="AF680" i="41"/>
  <c r="AF681" i="41"/>
  <c r="AF682" i="41"/>
  <c r="AF697" i="41"/>
  <c r="AF696" i="41"/>
  <c r="AF694" i="41"/>
  <c r="AF695" i="41"/>
  <c r="AF708" i="41"/>
  <c r="AF711" i="41"/>
  <c r="AF656" i="41"/>
  <c r="AG657" i="41"/>
  <c r="AG708" i="41"/>
  <c r="AE696" i="41"/>
  <c r="AG696" i="41"/>
  <c r="AE722" i="41"/>
  <c r="AG722" i="41"/>
  <c r="AF724" i="41"/>
  <c r="AF733" i="41"/>
  <c r="AE735" i="41"/>
  <c r="AG735" i="41"/>
  <c r="AE736" i="41"/>
  <c r="AG736" i="41"/>
  <c r="AE737" i="41"/>
  <c r="AG737" i="41"/>
  <c r="AE724" i="41"/>
  <c r="AG724" i="41"/>
  <c r="AE733" i="41"/>
  <c r="AG733" i="41"/>
  <c r="AF735" i="41"/>
  <c r="AE734" i="41"/>
  <c r="AG734" i="41"/>
  <c r="AF736" i="41"/>
  <c r="P667" i="41"/>
  <c r="N640" i="41"/>
  <c r="L669" i="41"/>
  <c r="P656" i="41"/>
  <c r="N694" i="41"/>
  <c r="P643" i="41"/>
  <c r="M654" i="41"/>
  <c r="L642" i="41"/>
  <c r="L668" i="41"/>
  <c r="L670" i="41"/>
  <c r="N641" i="41"/>
  <c r="O681" i="41"/>
  <c r="N696" i="41"/>
  <c r="N642" i="41"/>
  <c r="P709" i="41"/>
  <c r="P654" i="41"/>
  <c r="N669" i="41"/>
  <c r="L639" i="41"/>
  <c r="M653" i="41"/>
  <c r="L656" i="41"/>
  <c r="O669" i="41"/>
  <c r="P670" i="41"/>
  <c r="P696" i="41"/>
  <c r="N697" i="41"/>
  <c r="N708" i="41"/>
  <c r="N639" i="41"/>
  <c r="L654" i="41"/>
  <c r="M656" i="41"/>
  <c r="L667" i="41"/>
  <c r="P668" i="41"/>
  <c r="P669" i="41"/>
  <c r="O680" i="41"/>
  <c r="N695" i="41"/>
  <c r="L709" i="41"/>
  <c r="L722" i="41"/>
  <c r="O723" i="41"/>
  <c r="L696" i="41"/>
  <c r="N707" i="41"/>
  <c r="N709" i="41"/>
  <c r="N710" i="41"/>
  <c r="M722" i="41"/>
  <c r="M708" i="41"/>
  <c r="P722" i="41"/>
  <c r="O668" i="41"/>
  <c r="O679" i="41"/>
  <c r="M695" i="41"/>
  <c r="M721" i="41"/>
  <c r="M723" i="41"/>
  <c r="M643" i="41"/>
  <c r="M639" i="41"/>
  <c r="M640" i="41"/>
  <c r="M641" i="41"/>
  <c r="M642" i="41"/>
  <c r="N654" i="41"/>
  <c r="N656" i="41"/>
  <c r="N653" i="41"/>
  <c r="O642" i="41"/>
  <c r="O641" i="41"/>
  <c r="O639" i="41"/>
  <c r="O640" i="41"/>
  <c r="O657" i="41"/>
  <c r="O654" i="41"/>
  <c r="O653" i="41"/>
  <c r="O656" i="41"/>
  <c r="M668" i="41"/>
  <c r="M667" i="41"/>
  <c r="M671" i="41"/>
  <c r="M670" i="41"/>
  <c r="M669" i="41"/>
  <c r="L640" i="41"/>
  <c r="P640" i="41"/>
  <c r="P639" i="41"/>
  <c r="L641" i="41"/>
  <c r="P642" i="41"/>
  <c r="P657" i="41"/>
  <c r="N667" i="41"/>
  <c r="L653" i="41"/>
  <c r="P653" i="41"/>
  <c r="O667" i="41"/>
  <c r="N668" i="41"/>
  <c r="N679" i="41"/>
  <c r="M680" i="41"/>
  <c r="L681" i="41"/>
  <c r="P681" i="41"/>
  <c r="O682" i="41"/>
  <c r="N693" i="41"/>
  <c r="M694" i="41"/>
  <c r="L695" i="41"/>
  <c r="P695" i="41"/>
  <c r="O696" i="41"/>
  <c r="O697" i="41"/>
  <c r="M707" i="41"/>
  <c r="L708" i="41"/>
  <c r="P708" i="41"/>
  <c r="O709" i="41"/>
  <c r="O710" i="41"/>
  <c r="L721" i="41"/>
  <c r="P721" i="41"/>
  <c r="O722" i="41"/>
  <c r="N723" i="41"/>
  <c r="M724" i="41"/>
  <c r="N670" i="41"/>
  <c r="N680" i="41"/>
  <c r="M681" i="41"/>
  <c r="L682" i="41"/>
  <c r="P682" i="41"/>
  <c r="L683" i="41"/>
  <c r="P683" i="41"/>
  <c r="O693" i="41"/>
  <c r="L697" i="41"/>
  <c r="P697" i="41"/>
  <c r="L710" i="41"/>
  <c r="P710" i="41"/>
  <c r="O711" i="41"/>
  <c r="N724" i="41"/>
  <c r="N725" i="41"/>
  <c r="O670" i="41"/>
  <c r="N671" i="41"/>
  <c r="L679" i="41"/>
  <c r="P679" i="41"/>
  <c r="N681" i="41"/>
  <c r="M682" i="41"/>
  <c r="M683" i="41"/>
  <c r="P693" i="41"/>
  <c r="O694" i="41"/>
  <c r="M696" i="41"/>
  <c r="M697" i="41"/>
  <c r="O707" i="41"/>
  <c r="M709" i="41"/>
  <c r="M710" i="41"/>
  <c r="L711" i="41"/>
  <c r="P711" i="41"/>
  <c r="N721" i="41"/>
  <c r="L723" i="41"/>
  <c r="P723" i="41"/>
  <c r="O724" i="41"/>
  <c r="O725" i="41"/>
  <c r="M679" i="41"/>
  <c r="L680" i="41"/>
  <c r="P680" i="41"/>
  <c r="N682" i="41"/>
  <c r="M693" i="41"/>
  <c r="L694" i="41"/>
  <c r="P694" i="41"/>
  <c r="O695" i="41"/>
  <c r="L707" i="41"/>
  <c r="P707" i="41"/>
  <c r="O708" i="41"/>
  <c r="O721" i="41"/>
  <c r="N722" i="41"/>
  <c r="L724" i="41"/>
  <c r="P724" i="41"/>
  <c r="AE766" i="41" l="1"/>
  <c r="AG791" i="41"/>
  <c r="AG766" i="41"/>
  <c r="AG780" i="41"/>
  <c r="AF780" i="41"/>
  <c r="AE752" i="41"/>
  <c r="AF791" i="41"/>
  <c r="AG752" i="41"/>
  <c r="AF766" i="41"/>
  <c r="AF752" i="41"/>
  <c r="AE791" i="41"/>
  <c r="AE780" i="41"/>
  <c r="AG658" i="41"/>
  <c r="AG672" i="41"/>
  <c r="AG684" i="41"/>
  <c r="AG726" i="41"/>
  <c r="AE712" i="41"/>
  <c r="AG738" i="41"/>
  <c r="AG644" i="41"/>
  <c r="AG712" i="41"/>
  <c r="AE672" i="41"/>
  <c r="P684" i="41"/>
  <c r="P738" i="41"/>
  <c r="AG698" i="41"/>
  <c r="L738" i="41"/>
  <c r="AE684" i="41"/>
  <c r="AF738" i="41"/>
  <c r="AF726" i="41"/>
  <c r="N684" i="41"/>
  <c r="AE658" i="41"/>
  <c r="AE726" i="41"/>
  <c r="AE644" i="41"/>
  <c r="AF698" i="41"/>
  <c r="O684" i="41"/>
  <c r="AE738" i="41"/>
  <c r="AF684" i="41"/>
  <c r="O738" i="41"/>
  <c r="M684" i="41"/>
  <c r="L684" i="41"/>
  <c r="AF658" i="41"/>
  <c r="N738" i="41"/>
  <c r="AE698" i="41"/>
  <c r="AF712" i="41"/>
  <c r="M738" i="41"/>
  <c r="AF644" i="41"/>
  <c r="AF672" i="41"/>
  <c r="X854" i="26"/>
  <c r="W854" i="26"/>
  <c r="V854" i="26"/>
  <c r="AD569" i="41" l="1"/>
  <c r="AC569" i="41"/>
  <c r="AD567" i="41"/>
  <c r="AC567" i="41"/>
  <c r="AB567" i="41"/>
  <c r="AD566" i="41"/>
  <c r="AC566" i="41"/>
  <c r="AB566" i="41"/>
  <c r="AD565" i="41"/>
  <c r="AC565" i="41"/>
  <c r="AB565" i="41"/>
  <c r="AD564" i="41"/>
  <c r="AC564" i="41"/>
  <c r="AB564" i="41"/>
  <c r="AD563" i="41"/>
  <c r="AC563" i="41"/>
  <c r="AB563" i="41"/>
  <c r="AD562" i="41"/>
  <c r="AC562" i="41"/>
  <c r="AB562" i="41"/>
  <c r="AD556" i="41"/>
  <c r="AC556" i="41"/>
  <c r="AD555" i="41"/>
  <c r="AC555" i="41"/>
  <c r="AD553" i="41"/>
  <c r="AC553" i="41"/>
  <c r="AB553" i="41"/>
  <c r="AD552" i="41"/>
  <c r="AC552" i="41"/>
  <c r="AB552" i="41"/>
  <c r="AD551" i="41"/>
  <c r="AC551" i="41"/>
  <c r="AB551" i="41"/>
  <c r="AD550" i="41"/>
  <c r="AC550" i="41"/>
  <c r="AB550" i="41"/>
  <c r="AD549" i="41"/>
  <c r="AC549" i="41"/>
  <c r="AB549" i="41"/>
  <c r="AD548" i="41"/>
  <c r="AC548" i="41"/>
  <c r="AB548" i="41"/>
  <c r="AD547" i="41"/>
  <c r="AC547" i="41"/>
  <c r="AB547" i="41"/>
  <c r="AD546" i="41"/>
  <c r="AC546" i="41"/>
  <c r="AB546" i="41"/>
  <c r="AD545" i="41"/>
  <c r="AC545" i="41"/>
  <c r="AB545" i="41"/>
  <c r="AD544" i="41"/>
  <c r="AC544" i="41"/>
  <c r="AB544" i="41"/>
  <c r="AD539" i="41"/>
  <c r="AC539" i="41"/>
  <c r="AD538" i="41"/>
  <c r="AC538" i="41"/>
  <c r="AD537" i="41"/>
  <c r="AC537" i="41"/>
  <c r="AD535" i="41"/>
  <c r="AC535" i="41"/>
  <c r="AB535" i="41"/>
  <c r="AD534" i="41"/>
  <c r="AC534" i="41"/>
  <c r="AB534" i="41"/>
  <c r="AD533" i="41"/>
  <c r="AC533" i="41"/>
  <c r="AB533" i="41"/>
  <c r="AD532" i="41"/>
  <c r="AC532" i="41"/>
  <c r="AB532" i="41"/>
  <c r="AD531" i="41"/>
  <c r="AC531" i="41"/>
  <c r="AB531" i="41"/>
  <c r="AD530" i="41"/>
  <c r="AC530" i="41"/>
  <c r="AB530" i="41"/>
  <c r="AD529" i="41"/>
  <c r="AC529" i="41"/>
  <c r="AB529" i="41"/>
  <c r="AD528" i="41"/>
  <c r="AC528" i="41"/>
  <c r="AB528" i="41"/>
  <c r="AD527" i="41"/>
  <c r="AC527" i="41"/>
  <c r="AB527" i="41"/>
  <c r="AD526" i="41"/>
  <c r="AC526" i="41"/>
  <c r="AB526" i="41"/>
  <c r="AD520" i="41"/>
  <c r="AC520" i="41"/>
  <c r="AD519" i="41"/>
  <c r="AC519" i="41"/>
  <c r="AD517" i="41"/>
  <c r="AC517" i="41"/>
  <c r="AB517" i="41"/>
  <c r="AD516" i="41"/>
  <c r="AC516" i="41"/>
  <c r="AB516" i="41"/>
  <c r="AD515" i="41"/>
  <c r="AC515" i="41"/>
  <c r="AB515" i="41"/>
  <c r="AD514" i="41"/>
  <c r="AC514" i="41"/>
  <c r="AB514" i="41"/>
  <c r="AD513" i="41"/>
  <c r="AC513" i="41"/>
  <c r="AB513" i="41"/>
  <c r="AD512" i="41"/>
  <c r="AC512" i="41"/>
  <c r="AB512" i="41"/>
  <c r="AI505" i="41"/>
  <c r="AH505" i="41"/>
  <c r="AI504" i="41"/>
  <c r="AH504" i="41"/>
  <c r="AI503" i="41"/>
  <c r="AH503" i="41"/>
  <c r="AI502" i="41"/>
  <c r="AH502" i="41"/>
  <c r="AI501" i="41"/>
  <c r="AH501" i="41"/>
  <c r="AI500" i="41"/>
  <c r="AH500" i="41"/>
  <c r="AI499" i="41"/>
  <c r="AH499" i="41"/>
  <c r="AI498" i="41"/>
  <c r="AH498" i="41"/>
  <c r="AI497" i="41"/>
  <c r="AH497" i="41"/>
  <c r="AI496" i="41"/>
  <c r="AH496" i="41"/>
  <c r="AF495" i="41"/>
  <c r="AE495" i="41"/>
  <c r="AC505" i="41"/>
  <c r="AB505" i="41"/>
  <c r="AA505" i="41"/>
  <c r="AD505" i="41" s="1"/>
  <c r="AC504" i="41"/>
  <c r="AF504" i="41" s="1"/>
  <c r="AB504" i="41"/>
  <c r="AA504" i="41"/>
  <c r="AD504" i="41" s="1"/>
  <c r="AC503" i="41"/>
  <c r="AF503" i="41" s="1"/>
  <c r="AB503" i="41"/>
  <c r="AA503" i="41"/>
  <c r="AC502" i="41"/>
  <c r="AB502" i="41"/>
  <c r="AA502" i="41"/>
  <c r="AD502" i="41" s="1"/>
  <c r="AC501" i="41"/>
  <c r="AB501" i="41"/>
  <c r="AA501" i="41"/>
  <c r="AD501" i="41" s="1"/>
  <c r="AC500" i="41"/>
  <c r="AB500" i="41"/>
  <c r="AA500" i="41"/>
  <c r="AD500" i="41" s="1"/>
  <c r="AC499" i="41"/>
  <c r="AF499" i="41" s="1"/>
  <c r="AB499" i="41"/>
  <c r="AE499" i="41" s="1"/>
  <c r="AA499" i="41"/>
  <c r="AC498" i="41"/>
  <c r="AB498" i="41"/>
  <c r="AA498" i="41"/>
  <c r="AC497" i="41"/>
  <c r="AB497" i="41"/>
  <c r="AA497" i="41"/>
  <c r="AD497" i="41" s="1"/>
  <c r="AC496" i="41"/>
  <c r="AF496" i="41" s="1"/>
  <c r="AB496" i="41"/>
  <c r="AA496" i="41"/>
  <c r="AD496" i="41" s="1"/>
  <c r="AD219" i="41"/>
  <c r="AC219" i="41"/>
  <c r="AB219" i="41"/>
  <c r="AD218" i="41"/>
  <c r="AC218" i="41"/>
  <c r="AB218" i="41"/>
  <c r="AD217" i="41"/>
  <c r="AC217" i="41"/>
  <c r="AB217" i="41"/>
  <c r="AD216" i="41"/>
  <c r="AC216" i="41"/>
  <c r="AB216" i="41"/>
  <c r="AI194" i="41"/>
  <c r="AH194" i="41"/>
  <c r="AI193" i="41"/>
  <c r="AH193" i="41"/>
  <c r="AI192" i="41"/>
  <c r="AH192" i="41"/>
  <c r="AI191" i="41"/>
  <c r="AH191" i="41"/>
  <c r="AI190" i="41"/>
  <c r="AH190" i="41"/>
  <c r="AI189" i="41"/>
  <c r="AH189" i="41"/>
  <c r="AI188" i="41"/>
  <c r="AH188" i="41"/>
  <c r="AC194" i="41"/>
  <c r="AB194" i="41"/>
  <c r="AA194" i="41"/>
  <c r="AC193" i="41"/>
  <c r="AB193" i="41"/>
  <c r="AA193" i="41"/>
  <c r="AC192" i="41"/>
  <c r="AB192" i="41"/>
  <c r="AA192" i="41"/>
  <c r="AC191" i="41"/>
  <c r="AB191" i="41"/>
  <c r="AA191" i="41"/>
  <c r="AC190" i="41"/>
  <c r="AB190" i="41"/>
  <c r="AA190" i="41"/>
  <c r="AC189" i="41"/>
  <c r="AB189" i="41"/>
  <c r="AA189" i="41"/>
  <c r="AC188" i="41"/>
  <c r="AB188" i="41"/>
  <c r="AA188" i="41"/>
  <c r="AD182" i="41"/>
  <c r="AC182" i="41"/>
  <c r="AD180" i="41"/>
  <c r="AC180" i="41"/>
  <c r="AB180" i="41"/>
  <c r="AD179" i="41"/>
  <c r="AC179" i="41"/>
  <c r="AB179" i="41"/>
  <c r="AD178" i="41"/>
  <c r="AC178" i="41"/>
  <c r="AB178" i="41"/>
  <c r="AD177" i="41"/>
  <c r="AC177" i="41"/>
  <c r="AB177" i="41"/>
  <c r="AD176" i="41"/>
  <c r="AC176" i="41"/>
  <c r="AB176" i="41"/>
  <c r="AD175" i="41"/>
  <c r="AC175" i="41"/>
  <c r="AB175" i="41"/>
  <c r="AD174" i="41"/>
  <c r="AC174" i="41"/>
  <c r="AB174" i="41"/>
  <c r="AD173" i="41"/>
  <c r="AC173" i="41"/>
  <c r="AB173" i="41"/>
  <c r="AD167" i="41"/>
  <c r="AC167" i="41"/>
  <c r="AD165" i="41"/>
  <c r="AC165" i="41"/>
  <c r="AB165" i="41"/>
  <c r="AD164" i="41"/>
  <c r="AC164" i="41"/>
  <c r="AB164" i="41"/>
  <c r="AD163" i="41"/>
  <c r="AC163" i="41"/>
  <c r="AB163" i="41"/>
  <c r="AD162" i="41"/>
  <c r="AC162" i="41"/>
  <c r="AB162" i="41"/>
  <c r="AD161" i="41"/>
  <c r="AC161" i="41"/>
  <c r="AB161" i="41"/>
  <c r="AD160" i="41"/>
  <c r="AC160" i="41"/>
  <c r="AB160" i="41"/>
  <c r="AD159" i="41"/>
  <c r="AC159" i="41"/>
  <c r="AB159" i="41"/>
  <c r="AD158" i="41"/>
  <c r="AC158" i="41"/>
  <c r="AB158" i="41"/>
  <c r="AD136" i="41"/>
  <c r="AD149" i="41" s="1"/>
  <c r="AC136" i="41"/>
  <c r="AD134" i="41"/>
  <c r="AD147" i="41" s="1"/>
  <c r="AC134" i="41"/>
  <c r="AC147" i="41" s="1"/>
  <c r="AB134" i="41"/>
  <c r="AB147" i="41" s="1"/>
  <c r="AD133" i="41"/>
  <c r="AC133" i="41"/>
  <c r="AB133" i="41"/>
  <c r="AD132" i="41"/>
  <c r="AC132" i="41"/>
  <c r="AB132" i="41"/>
  <c r="AD131" i="41"/>
  <c r="AC131" i="41"/>
  <c r="AB131" i="41"/>
  <c r="AD130" i="41"/>
  <c r="AC130" i="41"/>
  <c r="AB130" i="41"/>
  <c r="AD129" i="41"/>
  <c r="AC129" i="41"/>
  <c r="AB129" i="41"/>
  <c r="AD128" i="41"/>
  <c r="AC128" i="41"/>
  <c r="AB128" i="41"/>
  <c r="AD127" i="41"/>
  <c r="AC127" i="41"/>
  <c r="AB127" i="41"/>
  <c r="AD126" i="41"/>
  <c r="AC126" i="41"/>
  <c r="AB126" i="41"/>
  <c r="AD125" i="41"/>
  <c r="AC125" i="41"/>
  <c r="AB125" i="41"/>
  <c r="AD124" i="41"/>
  <c r="AC124" i="41"/>
  <c r="AB124" i="41"/>
  <c r="AD102" i="41"/>
  <c r="AD115" i="41" s="1"/>
  <c r="AC102" i="41"/>
  <c r="AC115" i="41" s="1"/>
  <c r="AD100" i="41"/>
  <c r="AC100" i="41"/>
  <c r="AB100" i="41"/>
  <c r="AB113" i="41" s="1"/>
  <c r="AD99" i="41"/>
  <c r="AC99" i="41"/>
  <c r="AB99" i="41"/>
  <c r="AD98" i="41"/>
  <c r="AC98" i="41"/>
  <c r="AB98" i="41"/>
  <c r="AD97" i="41"/>
  <c r="AC97" i="41"/>
  <c r="AB97" i="41"/>
  <c r="AD96" i="41"/>
  <c r="AC96" i="41"/>
  <c r="AB96" i="41"/>
  <c r="AD95" i="41"/>
  <c r="AC95" i="41"/>
  <c r="AB95" i="41"/>
  <c r="AD94" i="41"/>
  <c r="AC94" i="41"/>
  <c r="AB94" i="41"/>
  <c r="AD93" i="41"/>
  <c r="AC93" i="41"/>
  <c r="AB93" i="41"/>
  <c r="AD92" i="41"/>
  <c r="AC92" i="41"/>
  <c r="AB92" i="41"/>
  <c r="AD91" i="41"/>
  <c r="AC91" i="41"/>
  <c r="AB91" i="41"/>
  <c r="AD90" i="41"/>
  <c r="AC90" i="41"/>
  <c r="AB90" i="41"/>
  <c r="AI83" i="41"/>
  <c r="AH83" i="41"/>
  <c r="AI82" i="41"/>
  <c r="AH82" i="41"/>
  <c r="AI81" i="41"/>
  <c r="AH81" i="41"/>
  <c r="AI80" i="41"/>
  <c r="AH80" i="41"/>
  <c r="AI79" i="41"/>
  <c r="AH79" i="41"/>
  <c r="AI78" i="41"/>
  <c r="AH78" i="41"/>
  <c r="AI77" i="41"/>
  <c r="AH77" i="41"/>
  <c r="AI76" i="41"/>
  <c r="AH76" i="41"/>
  <c r="AI75" i="41"/>
  <c r="AH75" i="41"/>
  <c r="AF73" i="41"/>
  <c r="AE73" i="41"/>
  <c r="AC83" i="41"/>
  <c r="AB83" i="41"/>
  <c r="AA83" i="41"/>
  <c r="AC82" i="41"/>
  <c r="AB82" i="41"/>
  <c r="AA82" i="41"/>
  <c r="AC81" i="41"/>
  <c r="AB81" i="41"/>
  <c r="AA81" i="41"/>
  <c r="AC80" i="41"/>
  <c r="AB80" i="41"/>
  <c r="AA80" i="41"/>
  <c r="AC79" i="41"/>
  <c r="AB79" i="41"/>
  <c r="AA79" i="41"/>
  <c r="AC78" i="41"/>
  <c r="AB78" i="41"/>
  <c r="AA78" i="41"/>
  <c r="AC77" i="41"/>
  <c r="AB77" i="41"/>
  <c r="AA77" i="41"/>
  <c r="AC76" i="41"/>
  <c r="AB76" i="41"/>
  <c r="AA76" i="41"/>
  <c r="AC75" i="41"/>
  <c r="AB75" i="41"/>
  <c r="AA75" i="41"/>
  <c r="AI67" i="41"/>
  <c r="AH67" i="41"/>
  <c r="AI66" i="41"/>
  <c r="AH66" i="41"/>
  <c r="AI65" i="41"/>
  <c r="AH65" i="41"/>
  <c r="AI64" i="41"/>
  <c r="AH64" i="41"/>
  <c r="AI63" i="41"/>
  <c r="AH63" i="41"/>
  <c r="AI62" i="41"/>
  <c r="AH62" i="41"/>
  <c r="AI61" i="41"/>
  <c r="AH61" i="41"/>
  <c r="AF59" i="41"/>
  <c r="AE59" i="41"/>
  <c r="AC67" i="41"/>
  <c r="AB67" i="41"/>
  <c r="AA67" i="41"/>
  <c r="AC66" i="41"/>
  <c r="AB66" i="41"/>
  <c r="AA66" i="41"/>
  <c r="AC65" i="41"/>
  <c r="AB65" i="41"/>
  <c r="AA65" i="41"/>
  <c r="AC64" i="41"/>
  <c r="AB64" i="41"/>
  <c r="AA64" i="41"/>
  <c r="AC63" i="41"/>
  <c r="AB63" i="41"/>
  <c r="AA63" i="41"/>
  <c r="AC62" i="41"/>
  <c r="AB62" i="41"/>
  <c r="AA62" i="41"/>
  <c r="AC61" i="41"/>
  <c r="AB61" i="41"/>
  <c r="AA61" i="41"/>
  <c r="AD54" i="41"/>
  <c r="AC54" i="41"/>
  <c r="AD53" i="41"/>
  <c r="AC53" i="41"/>
  <c r="AD52" i="41"/>
  <c r="AC52" i="41"/>
  <c r="AD44" i="41"/>
  <c r="AC44" i="41"/>
  <c r="AB44" i="41"/>
  <c r="AD38" i="41"/>
  <c r="AC38" i="41"/>
  <c r="AD37" i="41"/>
  <c r="AC37" i="41"/>
  <c r="AD36" i="41"/>
  <c r="AC36" i="41"/>
  <c r="AD34" i="41"/>
  <c r="AC34" i="41"/>
  <c r="AB34" i="41"/>
  <c r="AD33" i="41"/>
  <c r="AC33" i="41"/>
  <c r="AB33" i="41"/>
  <c r="AD32" i="41"/>
  <c r="AC32" i="41"/>
  <c r="AB32" i="41"/>
  <c r="AD31" i="41"/>
  <c r="AC31" i="41"/>
  <c r="AB31" i="41"/>
  <c r="AD30" i="41"/>
  <c r="AC30" i="41"/>
  <c r="AB30" i="41"/>
  <c r="AD29" i="41"/>
  <c r="AC29" i="41"/>
  <c r="AB29" i="41"/>
  <c r="AD28" i="41"/>
  <c r="AC28" i="41"/>
  <c r="AB28" i="41"/>
  <c r="AD27" i="41"/>
  <c r="AC27" i="41"/>
  <c r="AB27" i="41"/>
  <c r="AD26" i="41"/>
  <c r="AC26" i="41"/>
  <c r="AB26" i="41"/>
  <c r="AD25" i="41"/>
  <c r="AC25" i="41"/>
  <c r="AB25" i="41"/>
  <c r="AD19" i="41"/>
  <c r="AC19" i="41"/>
  <c r="AD18" i="41"/>
  <c r="AC18" i="41"/>
  <c r="AD17" i="41"/>
  <c r="AC17" i="41"/>
  <c r="AD15" i="41"/>
  <c r="AC15" i="41"/>
  <c r="AB15" i="41"/>
  <c r="AD14" i="41"/>
  <c r="AC14" i="41"/>
  <c r="AB14" i="41"/>
  <c r="AD13" i="41"/>
  <c r="AC13" i="41"/>
  <c r="AB13" i="41"/>
  <c r="AD12" i="41"/>
  <c r="AC12" i="41"/>
  <c r="AB12" i="41"/>
  <c r="AD11" i="41"/>
  <c r="AC11" i="41"/>
  <c r="AB11" i="41"/>
  <c r="AD10" i="41"/>
  <c r="AC10" i="41"/>
  <c r="AB10" i="41"/>
  <c r="AD9" i="41"/>
  <c r="AC9" i="41"/>
  <c r="AB9" i="41"/>
  <c r="AD8" i="41"/>
  <c r="AC8" i="41"/>
  <c r="AB8" i="41"/>
  <c r="AD7" i="41"/>
  <c r="AC7" i="41"/>
  <c r="AB7" i="41"/>
  <c r="AD6" i="41"/>
  <c r="AC6" i="41"/>
  <c r="AB6" i="41"/>
  <c r="AD823" i="41"/>
  <c r="AC823" i="41"/>
  <c r="AB823" i="41"/>
  <c r="AH808" i="41"/>
  <c r="AG808" i="41"/>
  <c r="AF808" i="41"/>
  <c r="AD620" i="41"/>
  <c r="AC620" i="41"/>
  <c r="AB620" i="41"/>
  <c r="AD586" i="41"/>
  <c r="AC586" i="41"/>
  <c r="AB586" i="41"/>
  <c r="AI797" i="41" s="1"/>
  <c r="AI506" i="41"/>
  <c r="AG506" i="41"/>
  <c r="AF505" i="41"/>
  <c r="AE504" i="41"/>
  <c r="AE503" i="41"/>
  <c r="AD503" i="41"/>
  <c r="AF502" i="41"/>
  <c r="AF501" i="41"/>
  <c r="AF500" i="41"/>
  <c r="AE500" i="41"/>
  <c r="AD499" i="41"/>
  <c r="AD498" i="41"/>
  <c r="AF497" i="41"/>
  <c r="AE497" i="41"/>
  <c r="AE496" i="41"/>
  <c r="AG195" i="41"/>
  <c r="AC149" i="41"/>
  <c r="AB149" i="41"/>
  <c r="AB145" i="41"/>
  <c r="AC144" i="41"/>
  <c r="AB115" i="41"/>
  <c r="AD113" i="41"/>
  <c r="AC113" i="41"/>
  <c r="AG84" i="41"/>
  <c r="AH68" i="41"/>
  <c r="AG68" i="41"/>
  <c r="AB259" i="34"/>
  <c r="AA259" i="34"/>
  <c r="Z259" i="34"/>
  <c r="AB258" i="34"/>
  <c r="AA258" i="34"/>
  <c r="Z258" i="34"/>
  <c r="AB257" i="34"/>
  <c r="AA257" i="34"/>
  <c r="Z257" i="34"/>
  <c r="AB250" i="34"/>
  <c r="AA250" i="34"/>
  <c r="Z250" i="34"/>
  <c r="AB249" i="34"/>
  <c r="AA249" i="34"/>
  <c r="Z249" i="34"/>
  <c r="AB248" i="34"/>
  <c r="AA248" i="34"/>
  <c r="Z248" i="34"/>
  <c r="AB242" i="34"/>
  <c r="AA242" i="34"/>
  <c r="AB241" i="34"/>
  <c r="AA241" i="34"/>
  <c r="AB240" i="34"/>
  <c r="AA240" i="34"/>
  <c r="AB238" i="34"/>
  <c r="AA238" i="34"/>
  <c r="Z238" i="34"/>
  <c r="AB237" i="34"/>
  <c r="AA237" i="34"/>
  <c r="Z237" i="34"/>
  <c r="AB236" i="34"/>
  <c r="AA236" i="34"/>
  <c r="Z236" i="34"/>
  <c r="AB235" i="34"/>
  <c r="AA235" i="34"/>
  <c r="Z235" i="34"/>
  <c r="AB234" i="34"/>
  <c r="AA234" i="34"/>
  <c r="Z234" i="34"/>
  <c r="AB233" i="34"/>
  <c r="AA233" i="34"/>
  <c r="Z233" i="34"/>
  <c r="AB232" i="34"/>
  <c r="AA232" i="34"/>
  <c r="Z232" i="34"/>
  <c r="AB231" i="34"/>
  <c r="AA231" i="34"/>
  <c r="Z231" i="34"/>
  <c r="AB230" i="34"/>
  <c r="AA230" i="34"/>
  <c r="Z230" i="34"/>
  <c r="AB224" i="34"/>
  <c r="AA224" i="34"/>
  <c r="AB223" i="34"/>
  <c r="AA223" i="34"/>
  <c r="AB222" i="34"/>
  <c r="AA222" i="34"/>
  <c r="AB220" i="34"/>
  <c r="AA220" i="34"/>
  <c r="Z220" i="34"/>
  <c r="AB219" i="34"/>
  <c r="AA219" i="34"/>
  <c r="Z219" i="34"/>
  <c r="AB218" i="34"/>
  <c r="AA218" i="34"/>
  <c r="Z218" i="34"/>
  <c r="AB217" i="34"/>
  <c r="AA217" i="34"/>
  <c r="Z217" i="34"/>
  <c r="AB216" i="34"/>
  <c r="AA216" i="34"/>
  <c r="Z216" i="34"/>
  <c r="AB215" i="34"/>
  <c r="AA215" i="34"/>
  <c r="Z215" i="34"/>
  <c r="AB214" i="34"/>
  <c r="AA214" i="34"/>
  <c r="Z214" i="34"/>
  <c r="AB213" i="34"/>
  <c r="AA213" i="34"/>
  <c r="Z213" i="34"/>
  <c r="AB212" i="34"/>
  <c r="AA212" i="34"/>
  <c r="Z212" i="34"/>
  <c r="AB206" i="34"/>
  <c r="AA206" i="34"/>
  <c r="AB205" i="34"/>
  <c r="AA205" i="34"/>
  <c r="AB204" i="34"/>
  <c r="AA204" i="34"/>
  <c r="AB202" i="34"/>
  <c r="AA202" i="34"/>
  <c r="Z202" i="34"/>
  <c r="AB201" i="34"/>
  <c r="AA201" i="34"/>
  <c r="Z201" i="34"/>
  <c r="AB200" i="34"/>
  <c r="AA200" i="34"/>
  <c r="Z200" i="34"/>
  <c r="AB199" i="34"/>
  <c r="AA199" i="34"/>
  <c r="Z199" i="34"/>
  <c r="AB198" i="34"/>
  <c r="AA198" i="34"/>
  <c r="Z198" i="34"/>
  <c r="AB197" i="34"/>
  <c r="AA197" i="34"/>
  <c r="Z197" i="34"/>
  <c r="AB196" i="34"/>
  <c r="AA196" i="34"/>
  <c r="Z196" i="34"/>
  <c r="AB195" i="34"/>
  <c r="AA195" i="34"/>
  <c r="Z195" i="34"/>
  <c r="AB194" i="34"/>
  <c r="AA194" i="34"/>
  <c r="Z194" i="34"/>
  <c r="AB188" i="34"/>
  <c r="AA188" i="34"/>
  <c r="AB187" i="34"/>
  <c r="AA187" i="34"/>
  <c r="AB186" i="34"/>
  <c r="AA186" i="34"/>
  <c r="AB184" i="34"/>
  <c r="AA184" i="34"/>
  <c r="Z184" i="34"/>
  <c r="AB183" i="34"/>
  <c r="AA183" i="34"/>
  <c r="Z183" i="34"/>
  <c r="AB182" i="34"/>
  <c r="AA182" i="34"/>
  <c r="Z182" i="34"/>
  <c r="AB181" i="34"/>
  <c r="AA181" i="34"/>
  <c r="Z181" i="34"/>
  <c r="AB180" i="34"/>
  <c r="AA180" i="34"/>
  <c r="Z180" i="34"/>
  <c r="AB179" i="34"/>
  <c r="AA179" i="34"/>
  <c r="Z179" i="34"/>
  <c r="AB178" i="34"/>
  <c r="AA178" i="34"/>
  <c r="Z178" i="34"/>
  <c r="AB177" i="34"/>
  <c r="AA177" i="34"/>
  <c r="Z177" i="34"/>
  <c r="AB176" i="34"/>
  <c r="AA176" i="34"/>
  <c r="Z176" i="34"/>
  <c r="AE169" i="34"/>
  <c r="AD169" i="34"/>
  <c r="AC169" i="34"/>
  <c r="AE168" i="34"/>
  <c r="AD168" i="34"/>
  <c r="AC168" i="34"/>
  <c r="AE167" i="34"/>
  <c r="AD167" i="34"/>
  <c r="AC167" i="34"/>
  <c r="AE166" i="34"/>
  <c r="AD166" i="34"/>
  <c r="AC166" i="34"/>
  <c r="AE158" i="34"/>
  <c r="AD158" i="34"/>
  <c r="AC158" i="34"/>
  <c r="AE157" i="34"/>
  <c r="AD157" i="34"/>
  <c r="AC157" i="34"/>
  <c r="AE156" i="34"/>
  <c r="AD156" i="34"/>
  <c r="AC156" i="34"/>
  <c r="AE155" i="34"/>
  <c r="AD155" i="34"/>
  <c r="AC155" i="34"/>
  <c r="AE154" i="34"/>
  <c r="AD154" i="34"/>
  <c r="AC154" i="34"/>
  <c r="AE153" i="34"/>
  <c r="AD153" i="34"/>
  <c r="AC153" i="34"/>
  <c r="AE152" i="34"/>
  <c r="AD152" i="34"/>
  <c r="AC152" i="34"/>
  <c r="AE144" i="34"/>
  <c r="AD144" i="34"/>
  <c r="AC144" i="34"/>
  <c r="AE143" i="34"/>
  <c r="AD143" i="34"/>
  <c r="AC143" i="34"/>
  <c r="AE142" i="34"/>
  <c r="AD142" i="34"/>
  <c r="AC142" i="34"/>
  <c r="AE141" i="34"/>
  <c r="AD141" i="34"/>
  <c r="AC141" i="34"/>
  <c r="AE140" i="34"/>
  <c r="AD140" i="34"/>
  <c r="AC140" i="34"/>
  <c r="AB134" i="34"/>
  <c r="AA134" i="34"/>
  <c r="AB132" i="34"/>
  <c r="AA132" i="34"/>
  <c r="Z132" i="34"/>
  <c r="AB131" i="34"/>
  <c r="AA131" i="34"/>
  <c r="Z131" i="34"/>
  <c r="AB130" i="34"/>
  <c r="AA130" i="34"/>
  <c r="Z130" i="34"/>
  <c r="AB129" i="34"/>
  <c r="AA129" i="34"/>
  <c r="Z129" i="34"/>
  <c r="AB128" i="34"/>
  <c r="AA128" i="34"/>
  <c r="Z128" i="34"/>
  <c r="AB127" i="34"/>
  <c r="AA127" i="34"/>
  <c r="Z127" i="34"/>
  <c r="AB126" i="34"/>
  <c r="AA126" i="34"/>
  <c r="Z126" i="34"/>
  <c r="AB88" i="34"/>
  <c r="AA88" i="34"/>
  <c r="AB87" i="34"/>
  <c r="AA87" i="34"/>
  <c r="AB85" i="34"/>
  <c r="AA85" i="34"/>
  <c r="Z85" i="34"/>
  <c r="AB84" i="34"/>
  <c r="AA84" i="34"/>
  <c r="Z84" i="34"/>
  <c r="AB83" i="34"/>
  <c r="AA83" i="34"/>
  <c r="Z83" i="34"/>
  <c r="AB82" i="34"/>
  <c r="AA82" i="34"/>
  <c r="Z82" i="34"/>
  <c r="AB81" i="34"/>
  <c r="AA81" i="34"/>
  <c r="Z81" i="34"/>
  <c r="AB80" i="34"/>
  <c r="AA80" i="34"/>
  <c r="Z80" i="34"/>
  <c r="AB79" i="34"/>
  <c r="AA79" i="34"/>
  <c r="Z79" i="34"/>
  <c r="AB78" i="34"/>
  <c r="AA78" i="34"/>
  <c r="Z78" i="34"/>
  <c r="AB77" i="34"/>
  <c r="AA77" i="34"/>
  <c r="Z77" i="34"/>
  <c r="AB72" i="34"/>
  <c r="AA72" i="34"/>
  <c r="AB71" i="34"/>
  <c r="AA71" i="34"/>
  <c r="AB69" i="34"/>
  <c r="AA69" i="34"/>
  <c r="Z69" i="34"/>
  <c r="AB68" i="34"/>
  <c r="AA68" i="34"/>
  <c r="Z68" i="34"/>
  <c r="AB67" i="34"/>
  <c r="AA67" i="34"/>
  <c r="Z67" i="34"/>
  <c r="AB66" i="34"/>
  <c r="AA66" i="34"/>
  <c r="Z66" i="34"/>
  <c r="AB65" i="34"/>
  <c r="AA65" i="34"/>
  <c r="Z65" i="34"/>
  <c r="AB64" i="34"/>
  <c r="AA64" i="34"/>
  <c r="Z64" i="34"/>
  <c r="AB63" i="34"/>
  <c r="AA63" i="34"/>
  <c r="Z63" i="34"/>
  <c r="AB62" i="34"/>
  <c r="AA62" i="34"/>
  <c r="Z62" i="34"/>
  <c r="AB61" i="34"/>
  <c r="AA61" i="34"/>
  <c r="Z61" i="34"/>
  <c r="AB55" i="34"/>
  <c r="AA55" i="34"/>
  <c r="AB35" i="34"/>
  <c r="AA35" i="34"/>
  <c r="AB34" i="34"/>
  <c r="AA34" i="34"/>
  <c r="AB53" i="34"/>
  <c r="AA53" i="34"/>
  <c r="Z53" i="34"/>
  <c r="AB52" i="34"/>
  <c r="AA52" i="34"/>
  <c r="Z52" i="34"/>
  <c r="AB51" i="34"/>
  <c r="AA51" i="34"/>
  <c r="Z51" i="34"/>
  <c r="AB50" i="34"/>
  <c r="AA50" i="34"/>
  <c r="Z50" i="34"/>
  <c r="AB49" i="34"/>
  <c r="AA49" i="34"/>
  <c r="Z49" i="34"/>
  <c r="AB48" i="34"/>
  <c r="AA48" i="34"/>
  <c r="Z48" i="34"/>
  <c r="AB47" i="34"/>
  <c r="AA47" i="34"/>
  <c r="Z47" i="34"/>
  <c r="AB46" i="34"/>
  <c r="AA46" i="34"/>
  <c r="Z46" i="34"/>
  <c r="AB45" i="34"/>
  <c r="AA45" i="34"/>
  <c r="Z45" i="34"/>
  <c r="AB44" i="34"/>
  <c r="AA44" i="34"/>
  <c r="Z44" i="34"/>
  <c r="AB43" i="34"/>
  <c r="AA43" i="34"/>
  <c r="Z43" i="34"/>
  <c r="AB42" i="34"/>
  <c r="AA42" i="34"/>
  <c r="Z42" i="34"/>
  <c r="AB32" i="34"/>
  <c r="AA32" i="34"/>
  <c r="Z32" i="34"/>
  <c r="AB31" i="34"/>
  <c r="AA31" i="34"/>
  <c r="Z31" i="34"/>
  <c r="AB30" i="34"/>
  <c r="AA30" i="34"/>
  <c r="Z30" i="34"/>
  <c r="AB29" i="34"/>
  <c r="AA29" i="34"/>
  <c r="Z29" i="34"/>
  <c r="AB28" i="34"/>
  <c r="AA28" i="34"/>
  <c r="Z28" i="34"/>
  <c r="AB27" i="34"/>
  <c r="AA27" i="34"/>
  <c r="Z27" i="34"/>
  <c r="AB26" i="34"/>
  <c r="AA26" i="34"/>
  <c r="Z26" i="34"/>
  <c r="AB25" i="34"/>
  <c r="AA25" i="34"/>
  <c r="Z25" i="34"/>
  <c r="AB24" i="34"/>
  <c r="AA24" i="34"/>
  <c r="Z24" i="34"/>
  <c r="AB23" i="34"/>
  <c r="AA23" i="34"/>
  <c r="Z23" i="34"/>
  <c r="AB18" i="34"/>
  <c r="AA18" i="34"/>
  <c r="AB17" i="34"/>
  <c r="AA17" i="34"/>
  <c r="AB15" i="34"/>
  <c r="AA15" i="34"/>
  <c r="Z15" i="34"/>
  <c r="AB14" i="34"/>
  <c r="AA14" i="34"/>
  <c r="Z14" i="34"/>
  <c r="AB13" i="34"/>
  <c r="AA13" i="34"/>
  <c r="Z13" i="34"/>
  <c r="AB12" i="34"/>
  <c r="AA12" i="34"/>
  <c r="Z12" i="34"/>
  <c r="AB11" i="34"/>
  <c r="AA11" i="34"/>
  <c r="Z11" i="34"/>
  <c r="AB10" i="34"/>
  <c r="AA10" i="34"/>
  <c r="Z10" i="34"/>
  <c r="AB9" i="34"/>
  <c r="AA9" i="34"/>
  <c r="Z9" i="34"/>
  <c r="AB8" i="34"/>
  <c r="AA8" i="34"/>
  <c r="Z8" i="34"/>
  <c r="AB7" i="34"/>
  <c r="AA7" i="34"/>
  <c r="Z7" i="34"/>
  <c r="AB6" i="34"/>
  <c r="AA6" i="34"/>
  <c r="Z6" i="34"/>
  <c r="AB568" i="41" l="1"/>
  <c r="AD536" i="41"/>
  <c r="AA506" i="41"/>
  <c r="AF625" i="41"/>
  <c r="AJ797" i="41"/>
  <c r="AG625" i="41"/>
  <c r="AK797" i="41"/>
  <c r="AE594" i="41"/>
  <c r="AE625" i="41"/>
  <c r="AE501" i="41"/>
  <c r="AF498" i="41"/>
  <c r="AF506" i="41" s="1"/>
  <c r="AE505" i="41"/>
  <c r="AF813" i="41"/>
  <c r="AF594" i="41"/>
  <c r="AG575" i="41"/>
  <c r="AG579" i="41" s="1"/>
  <c r="AG594" i="41"/>
  <c r="AB195" i="41"/>
  <c r="AE187" i="41" s="1"/>
  <c r="AE191" i="41" s="1"/>
  <c r="AH506" i="41"/>
  <c r="AD518" i="41"/>
  <c r="AB518" i="41"/>
  <c r="AC518" i="41"/>
  <c r="AB536" i="41"/>
  <c r="AC536" i="41"/>
  <c r="AB554" i="41"/>
  <c r="AC554" i="41"/>
  <c r="AD554" i="41"/>
  <c r="AD568" i="41"/>
  <c r="AC568" i="41"/>
  <c r="AC506" i="41"/>
  <c r="AE498" i="41"/>
  <c r="AE502" i="41"/>
  <c r="AB506" i="41"/>
  <c r="AD103" i="41"/>
  <c r="AD116" i="41" s="1"/>
  <c r="AA84" i="41"/>
  <c r="AD74" i="41" s="1"/>
  <c r="AD82" i="41" s="1"/>
  <c r="AD111" i="41"/>
  <c r="AC145" i="41"/>
  <c r="AB68" i="41"/>
  <c r="AE60" i="41" s="1"/>
  <c r="AE65" i="41" s="1"/>
  <c r="AI84" i="41"/>
  <c r="AB144" i="41"/>
  <c r="AB166" i="41"/>
  <c r="AI195" i="41"/>
  <c r="AD220" i="41"/>
  <c r="AB220" i="41"/>
  <c r="AC220" i="41"/>
  <c r="AB35" i="41"/>
  <c r="AB51" i="41"/>
  <c r="AI68" i="41"/>
  <c r="AB103" i="41"/>
  <c r="AB116" i="41" s="1"/>
  <c r="AC101" i="41"/>
  <c r="AD101" i="41"/>
  <c r="AB111" i="41"/>
  <c r="AC111" i="41"/>
  <c r="AB112" i="41"/>
  <c r="AC112" i="41"/>
  <c r="AD112" i="41"/>
  <c r="AD135" i="41"/>
  <c r="AG123" i="41" s="1"/>
  <c r="AG131" i="41" s="1"/>
  <c r="AB135" i="41"/>
  <c r="AE123" i="41" s="1"/>
  <c r="AE131" i="41" s="1"/>
  <c r="AC135" i="41"/>
  <c r="AF123" i="41" s="1"/>
  <c r="AF132" i="41" s="1"/>
  <c r="AD145" i="41"/>
  <c r="AC181" i="41"/>
  <c r="AD181" i="41"/>
  <c r="AB181" i="41"/>
  <c r="AC195" i="41"/>
  <c r="AF187" i="41" s="1"/>
  <c r="AF192" i="41" s="1"/>
  <c r="AD110" i="41"/>
  <c r="AD144" i="41"/>
  <c r="AH195" i="41"/>
  <c r="AA195" i="41"/>
  <c r="AD187" i="41" s="1"/>
  <c r="AD192" i="41" s="1"/>
  <c r="AC166" i="41"/>
  <c r="AD166" i="41"/>
  <c r="AB146" i="41"/>
  <c r="AC146" i="41"/>
  <c r="AB110" i="41"/>
  <c r="AD146" i="41"/>
  <c r="AC110" i="41"/>
  <c r="AB101" i="41"/>
  <c r="AC35" i="41"/>
  <c r="AD35" i="41"/>
  <c r="AC51" i="41"/>
  <c r="AD51" i="41"/>
  <c r="AC68" i="41"/>
  <c r="AF60" i="41" s="1"/>
  <c r="AF64" i="41" s="1"/>
  <c r="AA68" i="41"/>
  <c r="AD60" i="41" s="1"/>
  <c r="AD64" i="41" s="1"/>
  <c r="AC103" i="41"/>
  <c r="AC116" i="41" s="1"/>
  <c r="AC84" i="41"/>
  <c r="AF74" i="41" s="1"/>
  <c r="AF82" i="41" s="1"/>
  <c r="AB137" i="41"/>
  <c r="AB150" i="41" s="1"/>
  <c r="AD137" i="41"/>
  <c r="AD150" i="41" s="1"/>
  <c r="AH84" i="41"/>
  <c r="AB84" i="41"/>
  <c r="AE74" i="41" s="1"/>
  <c r="AE80" i="41" s="1"/>
  <c r="AC137" i="41"/>
  <c r="AC150" i="41" s="1"/>
  <c r="AC16" i="41"/>
  <c r="AB16" i="41"/>
  <c r="AD16" i="41"/>
  <c r="AG583" i="41"/>
  <c r="AF610" i="41"/>
  <c r="AE189" i="41"/>
  <c r="AD506" i="41"/>
  <c r="AE813" i="41"/>
  <c r="AE610" i="41"/>
  <c r="AG813" i="41"/>
  <c r="AG610" i="41"/>
  <c r="AE575" i="41"/>
  <c r="AF575" i="41"/>
  <c r="AG603" i="41" l="1"/>
  <c r="AG598" i="41"/>
  <c r="AG600" i="41"/>
  <c r="AG596" i="41"/>
  <c r="AG602" i="41"/>
  <c r="AG597" i="41"/>
  <c r="AG601" i="41"/>
  <c r="AG599" i="41"/>
  <c r="AE598" i="41"/>
  <c r="AE602" i="41"/>
  <c r="AE603" i="41"/>
  <c r="AE597" i="41"/>
  <c r="AE596" i="41"/>
  <c r="AE599" i="41"/>
  <c r="AE600" i="41"/>
  <c r="AE601" i="41"/>
  <c r="AF599" i="41"/>
  <c r="AF598" i="41"/>
  <c r="AF597" i="41"/>
  <c r="AF601" i="41"/>
  <c r="AF596" i="41"/>
  <c r="AF603" i="41"/>
  <c r="AF602" i="41"/>
  <c r="AF600" i="41"/>
  <c r="AF200" i="41"/>
  <c r="AG200" i="41"/>
  <c r="AE200" i="41"/>
  <c r="AG585" i="41"/>
  <c r="AK804" i="41"/>
  <c r="AK805" i="41"/>
  <c r="AK806" i="41"/>
  <c r="AG582" i="41"/>
  <c r="AK801" i="41"/>
  <c r="AK807" i="41"/>
  <c r="AE133" i="41"/>
  <c r="AK799" i="41"/>
  <c r="AG584" i="41"/>
  <c r="AG576" i="41"/>
  <c r="AK800" i="41"/>
  <c r="AG580" i="41"/>
  <c r="AE506" i="41"/>
  <c r="AE595" i="41"/>
  <c r="AK802" i="41"/>
  <c r="AG577" i="41"/>
  <c r="AK803" i="41"/>
  <c r="AG578" i="41"/>
  <c r="AG581" i="41"/>
  <c r="AK798" i="41"/>
  <c r="AG629" i="41"/>
  <c r="AG628" i="41"/>
  <c r="AG631" i="41"/>
  <c r="AG627" i="41"/>
  <c r="AG630" i="41"/>
  <c r="AG626" i="41"/>
  <c r="AF631" i="41"/>
  <c r="AF627" i="41"/>
  <c r="AF630" i="41"/>
  <c r="AF626" i="41"/>
  <c r="AF629" i="41"/>
  <c r="AF628" i="41"/>
  <c r="AE629" i="41"/>
  <c r="AE628" i="41"/>
  <c r="AE631" i="41"/>
  <c r="AE627" i="41"/>
  <c r="AE630" i="41"/>
  <c r="AE626" i="41"/>
  <c r="AE192" i="41"/>
  <c r="AE193" i="41"/>
  <c r="AE190" i="41"/>
  <c r="AG595" i="41"/>
  <c r="AF595" i="41"/>
  <c r="AE194" i="41"/>
  <c r="AE188" i="41"/>
  <c r="AG24" i="41"/>
  <c r="AE24" i="41"/>
  <c r="AF43" i="41"/>
  <c r="AF189" i="41"/>
  <c r="AD80" i="41"/>
  <c r="AD81" i="41"/>
  <c r="AD83" i="41"/>
  <c r="AD78" i="41"/>
  <c r="AF125" i="41"/>
  <c r="AE66" i="41"/>
  <c r="AE126" i="41"/>
  <c r="AE61" i="41"/>
  <c r="AE67" i="41"/>
  <c r="AE62" i="41"/>
  <c r="AE125" i="41"/>
  <c r="AF190" i="41"/>
  <c r="AG125" i="41"/>
  <c r="AE129" i="41"/>
  <c r="AG124" i="41"/>
  <c r="AF188" i="41"/>
  <c r="AF194" i="41"/>
  <c r="AE127" i="41"/>
  <c r="AG133" i="41"/>
  <c r="AG129" i="41"/>
  <c r="AB148" i="41"/>
  <c r="AE143" i="41" s="1"/>
  <c r="AE147" i="41" s="1"/>
  <c r="AF124" i="41"/>
  <c r="AD77" i="41"/>
  <c r="AE130" i="41"/>
  <c r="AE132" i="41"/>
  <c r="AD76" i="41"/>
  <c r="AG134" i="41"/>
  <c r="AC148" i="41"/>
  <c r="AF143" i="41" s="1"/>
  <c r="AF146" i="41" s="1"/>
  <c r="AE63" i="41"/>
  <c r="AF126" i="41"/>
  <c r="AD193" i="41"/>
  <c r="AE64" i="41"/>
  <c r="AF131" i="41"/>
  <c r="AD79" i="41"/>
  <c r="AG130" i="41"/>
  <c r="AG132" i="41"/>
  <c r="AD114" i="41"/>
  <c r="AG109" i="41" s="1"/>
  <c r="AG113" i="41" s="1"/>
  <c r="AF128" i="41"/>
  <c r="AF129" i="41"/>
  <c r="AF130" i="41"/>
  <c r="AD63" i="41"/>
  <c r="AF820" i="41"/>
  <c r="AF191" i="41"/>
  <c r="AF193" i="41"/>
  <c r="AF134" i="41"/>
  <c r="AF127" i="41"/>
  <c r="AF133" i="41"/>
  <c r="AD75" i="41"/>
  <c r="AB114" i="41"/>
  <c r="AE109" i="41" s="1"/>
  <c r="AE111" i="41" s="1"/>
  <c r="AF616" i="41"/>
  <c r="AG127" i="41"/>
  <c r="AE75" i="41"/>
  <c r="AG128" i="41"/>
  <c r="AE128" i="41"/>
  <c r="AD62" i="41"/>
  <c r="AE134" i="41"/>
  <c r="AE124" i="41"/>
  <c r="AG126" i="41"/>
  <c r="AC114" i="41"/>
  <c r="AF109" i="41" s="1"/>
  <c r="AF113" i="41" s="1"/>
  <c r="AD148" i="41"/>
  <c r="AG143" i="41" s="1"/>
  <c r="AG147" i="41" s="1"/>
  <c r="AD191" i="41"/>
  <c r="AD190" i="41"/>
  <c r="AD188" i="41"/>
  <c r="AD189" i="41"/>
  <c r="AD194" i="41"/>
  <c r="AE543" i="41"/>
  <c r="AD65" i="41"/>
  <c r="AF157" i="41"/>
  <c r="AF215" i="41"/>
  <c r="AF219" i="41" s="1"/>
  <c r="AD66" i="41"/>
  <c r="AF89" i="41"/>
  <c r="AF97" i="41" s="1"/>
  <c r="AD61" i="41"/>
  <c r="AD67" i="41"/>
  <c r="AF561" i="41"/>
  <c r="AF63" i="41"/>
  <c r="AE82" i="41"/>
  <c r="AE76" i="41"/>
  <c r="AE79" i="41"/>
  <c r="AE78" i="41"/>
  <c r="AE77" i="41"/>
  <c r="AF62" i="41"/>
  <c r="AF76" i="41"/>
  <c r="AF65" i="41"/>
  <c r="AF615" i="41"/>
  <c r="AF618" i="41"/>
  <c r="AF821" i="41"/>
  <c r="AE83" i="41"/>
  <c r="AF77" i="41"/>
  <c r="AE81" i="41"/>
  <c r="AF75" i="41"/>
  <c r="AF67" i="41"/>
  <c r="AF80" i="41"/>
  <c r="AF814" i="41"/>
  <c r="AF816" i="41"/>
  <c r="AF78" i="41"/>
  <c r="AF81" i="41"/>
  <c r="AF79" i="41"/>
  <c r="AE43" i="41"/>
  <c r="AF66" i="41"/>
  <c r="AF61" i="41"/>
  <c r="AF83" i="41"/>
  <c r="AF511" i="41"/>
  <c r="AF517" i="41" s="1"/>
  <c r="AF5" i="41"/>
  <c r="AF33" i="41" s="1"/>
  <c r="AF817" i="41"/>
  <c r="AF172" i="41"/>
  <c r="AG543" i="41"/>
  <c r="AF619" i="41"/>
  <c r="AG89" i="41"/>
  <c r="AG99" i="41" s="1"/>
  <c r="AF525" i="41"/>
  <c r="AF543" i="41"/>
  <c r="AG215" i="41"/>
  <c r="AG217" i="41" s="1"/>
  <c r="AF613" i="41"/>
  <c r="AF818" i="41"/>
  <c r="AF815" i="41"/>
  <c r="AG511" i="41"/>
  <c r="AG516" i="41" s="1"/>
  <c r="AE215" i="41"/>
  <c r="AE216" i="41" s="1"/>
  <c r="AF617" i="41"/>
  <c r="AF612" i="41"/>
  <c r="AF822" i="41"/>
  <c r="AF819" i="41"/>
  <c r="AF614" i="41"/>
  <c r="AG525" i="41"/>
  <c r="AE561" i="41"/>
  <c r="AF611" i="41"/>
  <c r="AF24" i="41"/>
  <c r="AE89" i="41"/>
  <c r="AE99" i="41" s="1"/>
  <c r="AE525" i="41"/>
  <c r="AE511" i="41"/>
  <c r="AE517" i="41" s="1"/>
  <c r="AG43" i="41"/>
  <c r="AG172" i="41"/>
  <c r="AE157" i="41"/>
  <c r="AE172" i="41"/>
  <c r="AG157" i="41"/>
  <c r="AG561" i="41"/>
  <c r="AE5" i="41"/>
  <c r="AE13" i="41" s="1"/>
  <c r="AG5" i="41"/>
  <c r="AG32" i="41" s="1"/>
  <c r="AE822" i="41"/>
  <c r="AE818" i="41"/>
  <c r="AE814" i="41"/>
  <c r="AE821" i="41"/>
  <c r="AE817" i="41"/>
  <c r="AE819" i="41"/>
  <c r="AE815" i="41"/>
  <c r="AE816" i="41"/>
  <c r="AE618" i="41"/>
  <c r="AE614" i="41"/>
  <c r="AE820" i="41"/>
  <c r="AE619" i="41"/>
  <c r="AE615" i="41"/>
  <c r="AE611" i="41"/>
  <c r="AE617" i="41"/>
  <c r="AE612" i="41"/>
  <c r="AE613" i="41"/>
  <c r="AE616" i="41"/>
  <c r="AG822" i="41"/>
  <c r="AG818" i="41"/>
  <c r="AG814" i="41"/>
  <c r="AG821" i="41"/>
  <c r="AG817" i="41"/>
  <c r="AG819" i="41"/>
  <c r="AG815" i="41"/>
  <c r="AG618" i="41"/>
  <c r="AG614" i="41"/>
  <c r="AG820" i="41"/>
  <c r="AG816" i="41"/>
  <c r="AG619" i="41"/>
  <c r="AG615" i="41"/>
  <c r="AG611" i="41"/>
  <c r="AG613" i="41"/>
  <c r="AG616" i="41"/>
  <c r="AG617" i="41"/>
  <c r="AG612" i="41"/>
  <c r="AJ806" i="41"/>
  <c r="AJ802" i="41"/>
  <c r="AJ798" i="41"/>
  <c r="AJ805" i="41"/>
  <c r="AJ804" i="41"/>
  <c r="AJ803" i="41"/>
  <c r="AJ807" i="41"/>
  <c r="AJ801" i="41"/>
  <c r="AJ800" i="41"/>
  <c r="AJ799" i="41"/>
  <c r="AF583" i="41"/>
  <c r="AF579" i="41"/>
  <c r="AF582" i="41"/>
  <c r="AF581" i="41"/>
  <c r="AF580" i="41"/>
  <c r="AF584" i="41"/>
  <c r="AF585" i="41"/>
  <c r="AF578" i="41"/>
  <c r="AF577" i="41"/>
  <c r="AF576" i="41"/>
  <c r="AI804" i="41"/>
  <c r="AI800" i="41"/>
  <c r="AI799" i="41"/>
  <c r="AI798" i="41"/>
  <c r="AI803" i="41"/>
  <c r="AI802" i="41"/>
  <c r="AI801" i="41"/>
  <c r="AI807" i="41"/>
  <c r="AI806" i="41"/>
  <c r="AI805" i="41"/>
  <c r="AE585" i="41"/>
  <c r="AE581" i="41"/>
  <c r="AE577" i="41"/>
  <c r="AE576" i="41"/>
  <c r="AE580" i="41"/>
  <c r="AE579" i="41"/>
  <c r="AE578" i="41"/>
  <c r="AE584" i="41"/>
  <c r="AE583" i="41"/>
  <c r="AE582" i="41"/>
  <c r="AF178" i="41"/>
  <c r="AF180" i="41"/>
  <c r="AE146" i="41"/>
  <c r="AF99" i="41" l="1"/>
  <c r="AG201" i="41"/>
  <c r="AG203" i="41"/>
  <c r="AG206" i="41"/>
  <c r="AG202" i="41"/>
  <c r="AG205" i="41"/>
  <c r="AG204" i="41"/>
  <c r="AG207" i="41"/>
  <c r="AG208" i="41"/>
  <c r="AE207" i="41"/>
  <c r="AE206" i="41"/>
  <c r="AE201" i="41"/>
  <c r="AE203" i="41"/>
  <c r="AE202" i="41"/>
  <c r="AE205" i="41"/>
  <c r="AE208" i="41"/>
  <c r="AE204" i="41"/>
  <c r="AF201" i="41"/>
  <c r="AF208" i="41"/>
  <c r="AF203" i="41"/>
  <c r="AF207" i="41"/>
  <c r="AF204" i="41"/>
  <c r="AF202" i="41"/>
  <c r="AF205" i="41"/>
  <c r="AF206" i="41"/>
  <c r="AE50" i="41"/>
  <c r="AE47" i="41"/>
  <c r="AE46" i="41"/>
  <c r="AE45" i="41"/>
  <c r="AE48" i="41"/>
  <c r="AE49" i="41"/>
  <c r="AF162" i="41"/>
  <c r="AG160" i="41"/>
  <c r="AG45" i="41"/>
  <c r="AG49" i="41"/>
  <c r="AG47" i="41"/>
  <c r="AG50" i="41"/>
  <c r="AG46" i="41"/>
  <c r="AG48" i="41"/>
  <c r="AF48" i="41"/>
  <c r="AF46" i="41"/>
  <c r="AF49" i="41"/>
  <c r="AF45" i="41"/>
  <c r="AF47" i="41"/>
  <c r="AF50" i="41"/>
  <c r="AE164" i="41"/>
  <c r="AE620" i="41"/>
  <c r="AF620" i="41"/>
  <c r="AG823" i="41"/>
  <c r="AE604" i="41"/>
  <c r="AF823" i="41"/>
  <c r="AK808" i="41"/>
  <c r="AG586" i="41"/>
  <c r="AJ808" i="41"/>
  <c r="AE823" i="41"/>
  <c r="AG604" i="41"/>
  <c r="AG632" i="41"/>
  <c r="AF604" i="41"/>
  <c r="AE586" i="41"/>
  <c r="AG620" i="41"/>
  <c r="AF586" i="41"/>
  <c r="AI808" i="41"/>
  <c r="AE632" i="41"/>
  <c r="AF632" i="41"/>
  <c r="AF514" i="41"/>
  <c r="AF100" i="41"/>
  <c r="AF90" i="41"/>
  <c r="AF91" i="41"/>
  <c r="AF95" i="41"/>
  <c r="AE195" i="41"/>
  <c r="AD195" i="41"/>
  <c r="AF195" i="41"/>
  <c r="AF135" i="41"/>
  <c r="AG135" i="41"/>
  <c r="AE135" i="41"/>
  <c r="AE84" i="41"/>
  <c r="AF84" i="41"/>
  <c r="AD84" i="41"/>
  <c r="AD68" i="41"/>
  <c r="AE68" i="41"/>
  <c r="AF68" i="41"/>
  <c r="AF173" i="41"/>
  <c r="AG111" i="41"/>
  <c r="AG165" i="41"/>
  <c r="AE145" i="41"/>
  <c r="AE144" i="41"/>
  <c r="AF44" i="41"/>
  <c r="AF93" i="41"/>
  <c r="AF94" i="41"/>
  <c r="AF96" i="41"/>
  <c r="AF216" i="41"/>
  <c r="AF516" i="41"/>
  <c r="AF147" i="41"/>
  <c r="AF145" i="41"/>
  <c r="AF144" i="41"/>
  <c r="AE551" i="41"/>
  <c r="AG145" i="41"/>
  <c r="AG144" i="41"/>
  <c r="AG550" i="41"/>
  <c r="AF562" i="41"/>
  <c r="AG146" i="41"/>
  <c r="AG176" i="41"/>
  <c r="AF164" i="41"/>
  <c r="AF159" i="41"/>
  <c r="AF177" i="41"/>
  <c r="AF160" i="41"/>
  <c r="AF163" i="41"/>
  <c r="AF158" i="41"/>
  <c r="AF165" i="41"/>
  <c r="AF175" i="41"/>
  <c r="AF174" i="41"/>
  <c r="AF513" i="41"/>
  <c r="AF98" i="41"/>
  <c r="AF92" i="41"/>
  <c r="AG161" i="41"/>
  <c r="AF161" i="41"/>
  <c r="AF176" i="41"/>
  <c r="AF179" i="41"/>
  <c r="AE92" i="41"/>
  <c r="AG112" i="41"/>
  <c r="AE113" i="41"/>
  <c r="AE110" i="41"/>
  <c r="AG175" i="41"/>
  <c r="AE112" i="41"/>
  <c r="AG110" i="41"/>
  <c r="AF512" i="41"/>
  <c r="AF515" i="41"/>
  <c r="AE44" i="41"/>
  <c r="AF217" i="41"/>
  <c r="AF8" i="41"/>
  <c r="AF218" i="41"/>
  <c r="AF112" i="41"/>
  <c r="AF13" i="41"/>
  <c r="AF111" i="41"/>
  <c r="AF110" i="41"/>
  <c r="AG218" i="41"/>
  <c r="AG158" i="41"/>
  <c r="AG179" i="41"/>
  <c r="AE219" i="41"/>
  <c r="AE163" i="41"/>
  <c r="AG159" i="41"/>
  <c r="AG178" i="41"/>
  <c r="AG180" i="41"/>
  <c r="AG90" i="41"/>
  <c r="AF29" i="41"/>
  <c r="AE565" i="41"/>
  <c r="AG174" i="41"/>
  <c r="AG173" i="41"/>
  <c r="AG164" i="41"/>
  <c r="AE93" i="41"/>
  <c r="AG564" i="41"/>
  <c r="AG563" i="41"/>
  <c r="AG96" i="41"/>
  <c r="AF14" i="41"/>
  <c r="AF15" i="41"/>
  <c r="AF31" i="41"/>
  <c r="AG532" i="41"/>
  <c r="AF26" i="41"/>
  <c r="AF27" i="41"/>
  <c r="AE97" i="41"/>
  <c r="AG91" i="41"/>
  <c r="AF32" i="41"/>
  <c r="AF11" i="41"/>
  <c r="AE91" i="41"/>
  <c r="AG92" i="41"/>
  <c r="AG95" i="41"/>
  <c r="AF566" i="41"/>
  <c r="AF28" i="41"/>
  <c r="AF9" i="41"/>
  <c r="AE98" i="41"/>
  <c r="AE218" i="41"/>
  <c r="AG97" i="41"/>
  <c r="AG14" i="41"/>
  <c r="AF10" i="41"/>
  <c r="AF30" i="41"/>
  <c r="AF12" i="41"/>
  <c r="AF7" i="41"/>
  <c r="AE514" i="41"/>
  <c r="AG527" i="41"/>
  <c r="AG566" i="41"/>
  <c r="AG526" i="41"/>
  <c r="AE512" i="41"/>
  <c r="AG531" i="41"/>
  <c r="AG529" i="41"/>
  <c r="AG549" i="41"/>
  <c r="AE516" i="41"/>
  <c r="AG545" i="41"/>
  <c r="AG562" i="41"/>
  <c r="AG547" i="41"/>
  <c r="AF527" i="41"/>
  <c r="AE217" i="41"/>
  <c r="AG93" i="41"/>
  <c r="AG98" i="41"/>
  <c r="AF34" i="41"/>
  <c r="AF6" i="41"/>
  <c r="AF25" i="41"/>
  <c r="AG100" i="41"/>
  <c r="AG94" i="41"/>
  <c r="AG517" i="41"/>
  <c r="AF534" i="41"/>
  <c r="AF544" i="41"/>
  <c r="AG514" i="41"/>
  <c r="AF533" i="41"/>
  <c r="AF546" i="41"/>
  <c r="AG515" i="41"/>
  <c r="AF530" i="41"/>
  <c r="AF532" i="41"/>
  <c r="AG546" i="41"/>
  <c r="AG533" i="41"/>
  <c r="AG548" i="41"/>
  <c r="AG512" i="41"/>
  <c r="AF564" i="41"/>
  <c r="AF535" i="41"/>
  <c r="AF549" i="41"/>
  <c r="AE165" i="41"/>
  <c r="AG219" i="41"/>
  <c r="AE531" i="41"/>
  <c r="AE530" i="41"/>
  <c r="AE513" i="41"/>
  <c r="AG544" i="41"/>
  <c r="AG565" i="41"/>
  <c r="AG552" i="41"/>
  <c r="AG534" i="41"/>
  <c r="AG551" i="41"/>
  <c r="AG513" i="41"/>
  <c r="AF563" i="41"/>
  <c r="AF551" i="41"/>
  <c r="AF528" i="41"/>
  <c r="AF553" i="41"/>
  <c r="AE175" i="41"/>
  <c r="AG216" i="41"/>
  <c r="AE550" i="41"/>
  <c r="AE562" i="41"/>
  <c r="AE176" i="41"/>
  <c r="AE545" i="41"/>
  <c r="AE564" i="41"/>
  <c r="AF526" i="41"/>
  <c r="AF552" i="41"/>
  <c r="AF547" i="41"/>
  <c r="AF545" i="41"/>
  <c r="AE515" i="41"/>
  <c r="AG535" i="41"/>
  <c r="AG528" i="41"/>
  <c r="AG567" i="41"/>
  <c r="AG553" i="41"/>
  <c r="AG530" i="41"/>
  <c r="AG44" i="41"/>
  <c r="AF529" i="41"/>
  <c r="AF565" i="41"/>
  <c r="AF550" i="41"/>
  <c r="AF531" i="41"/>
  <c r="AF548" i="41"/>
  <c r="AF567" i="41"/>
  <c r="AG27" i="41"/>
  <c r="AE162" i="41"/>
  <c r="AE179" i="41"/>
  <c r="AE535" i="41"/>
  <c r="AE528" i="41"/>
  <c r="AE566" i="41"/>
  <c r="AE534" i="41"/>
  <c r="AE158" i="41"/>
  <c r="AE529" i="41"/>
  <c r="AE547" i="41"/>
  <c r="AE96" i="41"/>
  <c r="AE90" i="41"/>
  <c r="AE95" i="41"/>
  <c r="AG34" i="41"/>
  <c r="AE173" i="41"/>
  <c r="AE180" i="41"/>
  <c r="AE546" i="41"/>
  <c r="AE563" i="41"/>
  <c r="AE159" i="41"/>
  <c r="AE177" i="41"/>
  <c r="AE160" i="41"/>
  <c r="AE548" i="41"/>
  <c r="AE532" i="41"/>
  <c r="AE567" i="41"/>
  <c r="AE552" i="41"/>
  <c r="AE174" i="41"/>
  <c r="AE161" i="41"/>
  <c r="AE178" i="41"/>
  <c r="AE527" i="41"/>
  <c r="AE549" i="41"/>
  <c r="AE544" i="41"/>
  <c r="AE533" i="41"/>
  <c r="AE526" i="41"/>
  <c r="AE553" i="41"/>
  <c r="AG162" i="41"/>
  <c r="AG163" i="41"/>
  <c r="AG177" i="41"/>
  <c r="AE100" i="41"/>
  <c r="AE94" i="41"/>
  <c r="AG15" i="41"/>
  <c r="AG12" i="41"/>
  <c r="AG10" i="41"/>
  <c r="AG7" i="41"/>
  <c r="AG8" i="41"/>
  <c r="AG9" i="41"/>
  <c r="AG26" i="41"/>
  <c r="AG6" i="41"/>
  <c r="AE12" i="41"/>
  <c r="AE30" i="41"/>
  <c r="AE26" i="41"/>
  <c r="AE11" i="41"/>
  <c r="AE10" i="41"/>
  <c r="AE32" i="41"/>
  <c r="AE31" i="41"/>
  <c r="AE6" i="41"/>
  <c r="AE33" i="41"/>
  <c r="AE27" i="41"/>
  <c r="AE34" i="41"/>
  <c r="AE9" i="41"/>
  <c r="AE14" i="41"/>
  <c r="AE15" i="41"/>
  <c r="AE8" i="41"/>
  <c r="AE28" i="41"/>
  <c r="AE7" i="41"/>
  <c r="AE25" i="41"/>
  <c r="AE29" i="41"/>
  <c r="AG25" i="41"/>
  <c r="AG31" i="41"/>
  <c r="AG28" i="41"/>
  <c r="AG11" i="41"/>
  <c r="AG13" i="41"/>
  <c r="AG33" i="41"/>
  <c r="AG29" i="41"/>
  <c r="AG30" i="41"/>
  <c r="AE209" i="41" l="1"/>
  <c r="AG209" i="41"/>
  <c r="AF209" i="41"/>
  <c r="AG220" i="41"/>
  <c r="AE181" i="41"/>
  <c r="AF536" i="41"/>
  <c r="AF518" i="41"/>
  <c r="AE16" i="41"/>
  <c r="AE554" i="41"/>
  <c r="AE220" i="41"/>
  <c r="AG51" i="41"/>
  <c r="AF114" i="41"/>
  <c r="AG148" i="41"/>
  <c r="AF148" i="41"/>
  <c r="AE148" i="41"/>
  <c r="AE114" i="41"/>
  <c r="AF101" i="41"/>
  <c r="AG114" i="41"/>
  <c r="AE51" i="41"/>
  <c r="AG35" i="41"/>
  <c r="AF35" i="41"/>
  <c r="AF16" i="41"/>
  <c r="AE568" i="41"/>
  <c r="AG568" i="41"/>
  <c r="AG536" i="41"/>
  <c r="AG166" i="41"/>
  <c r="AF568" i="41"/>
  <c r="AF51" i="41"/>
  <c r="AG181" i="41"/>
  <c r="AG101" i="41"/>
  <c r="AF181" i="41"/>
  <c r="AE536" i="41"/>
  <c r="AG554" i="41"/>
  <c r="AE518" i="41"/>
  <c r="AF166" i="41"/>
  <c r="AF220" i="41"/>
  <c r="AE35" i="41"/>
  <c r="AG16" i="41"/>
  <c r="AE101" i="41"/>
  <c r="AE166" i="41"/>
  <c r="AG518" i="41"/>
  <c r="AF554" i="41"/>
  <c r="AB260" i="34"/>
  <c r="AA260" i="34"/>
  <c r="Z260" i="34"/>
  <c r="AB251" i="34"/>
  <c r="AA251" i="34"/>
  <c r="Z251" i="34"/>
  <c r="AB239" i="34"/>
  <c r="AA239" i="34"/>
  <c r="Z239" i="34"/>
  <c r="AB221" i="34"/>
  <c r="AA221" i="34"/>
  <c r="Z221" i="34"/>
  <c r="AB203" i="34"/>
  <c r="AA203" i="34"/>
  <c r="Z203" i="34"/>
  <c r="AB185" i="34"/>
  <c r="AA185" i="34"/>
  <c r="Z185" i="34"/>
  <c r="AE170" i="34"/>
  <c r="AD170" i="34"/>
  <c r="AC170" i="34"/>
  <c r="AH165" i="34"/>
  <c r="AH167" i="34" s="1"/>
  <c r="AG165" i="34"/>
  <c r="AG169" i="34" s="1"/>
  <c r="AF165" i="34"/>
  <c r="AF167" i="34" s="1"/>
  <c r="AE159" i="34"/>
  <c r="AD159" i="34"/>
  <c r="AC159" i="34"/>
  <c r="AH151" i="34"/>
  <c r="AH155" i="34" s="1"/>
  <c r="AG151" i="34"/>
  <c r="AG157" i="34" s="1"/>
  <c r="AF151" i="34"/>
  <c r="AF158" i="34" s="1"/>
  <c r="AE145" i="34"/>
  <c r="AD145" i="34"/>
  <c r="AC145" i="34"/>
  <c r="AB133" i="34"/>
  <c r="AA133" i="34"/>
  <c r="Z133" i="34"/>
  <c r="AB86" i="34"/>
  <c r="AA86" i="34"/>
  <c r="Z86" i="34"/>
  <c r="AB70" i="34"/>
  <c r="AA70" i="34"/>
  <c r="Z70" i="34"/>
  <c r="AB54" i="34"/>
  <c r="AA54" i="34"/>
  <c r="Z54" i="34"/>
  <c r="AB33" i="34"/>
  <c r="AA33" i="34"/>
  <c r="Z33" i="34"/>
  <c r="AB16" i="34"/>
  <c r="AE110" i="34" s="1"/>
  <c r="AA16" i="34"/>
  <c r="AD110" i="34" s="1"/>
  <c r="Z16" i="34"/>
  <c r="AC110" i="34" s="1"/>
  <c r="X917" i="26"/>
  <c r="W917" i="26"/>
  <c r="X916" i="26"/>
  <c r="W916" i="26"/>
  <c r="X914" i="26"/>
  <c r="W914" i="26"/>
  <c r="V914" i="26"/>
  <c r="X913" i="26"/>
  <c r="W913" i="26"/>
  <c r="V913" i="26"/>
  <c r="X912" i="26"/>
  <c r="W912" i="26"/>
  <c r="V912" i="26"/>
  <c r="X911" i="26"/>
  <c r="W911" i="26"/>
  <c r="V911" i="26"/>
  <c r="X910" i="26"/>
  <c r="W910" i="26"/>
  <c r="V910" i="26"/>
  <c r="X909" i="26"/>
  <c r="W909" i="26"/>
  <c r="V909" i="26"/>
  <c r="X908" i="26"/>
  <c r="W908" i="26"/>
  <c r="V908" i="26"/>
  <c r="X907" i="26"/>
  <c r="W907" i="26"/>
  <c r="V907" i="26"/>
  <c r="X900" i="26"/>
  <c r="W900" i="26"/>
  <c r="X899" i="26"/>
  <c r="W899" i="26"/>
  <c r="X897" i="26"/>
  <c r="W897" i="26"/>
  <c r="V897" i="26"/>
  <c r="X896" i="26"/>
  <c r="W896" i="26"/>
  <c r="V896" i="26"/>
  <c r="X895" i="26"/>
  <c r="W895" i="26"/>
  <c r="V895" i="26"/>
  <c r="X894" i="26"/>
  <c r="W894" i="26"/>
  <c r="V894" i="26"/>
  <c r="X893" i="26"/>
  <c r="W893" i="26"/>
  <c r="V893" i="26"/>
  <c r="X892" i="26"/>
  <c r="W892" i="26"/>
  <c r="V892" i="26"/>
  <c r="X891" i="26"/>
  <c r="W891" i="26"/>
  <c r="V891" i="26"/>
  <c r="X883" i="26"/>
  <c r="W883" i="26"/>
  <c r="X882" i="26"/>
  <c r="W882" i="26"/>
  <c r="X881" i="26"/>
  <c r="W881" i="26"/>
  <c r="X880" i="26"/>
  <c r="W880" i="26"/>
  <c r="X878" i="26"/>
  <c r="W878" i="26"/>
  <c r="V878" i="26"/>
  <c r="X877" i="26"/>
  <c r="W877" i="26"/>
  <c r="V877" i="26"/>
  <c r="X876" i="26"/>
  <c r="W876" i="26"/>
  <c r="V876" i="26"/>
  <c r="X875" i="26"/>
  <c r="W875" i="26"/>
  <c r="V875" i="26"/>
  <c r="X874" i="26"/>
  <c r="W874" i="26"/>
  <c r="V874" i="26"/>
  <c r="X873" i="26"/>
  <c r="W873" i="26"/>
  <c r="V873" i="26"/>
  <c r="X872" i="26"/>
  <c r="W872" i="26"/>
  <c r="V872" i="26"/>
  <c r="X871" i="26"/>
  <c r="W871" i="26"/>
  <c r="V871" i="26"/>
  <c r="X870" i="26"/>
  <c r="W870" i="26"/>
  <c r="V870" i="26"/>
  <c r="X863" i="26"/>
  <c r="W863" i="26"/>
  <c r="X862" i="26"/>
  <c r="W862" i="26"/>
  <c r="X860" i="26"/>
  <c r="W860" i="26"/>
  <c r="X859" i="26"/>
  <c r="W859" i="26"/>
  <c r="X858" i="26"/>
  <c r="W858" i="26"/>
  <c r="X856" i="26"/>
  <c r="W856" i="26"/>
  <c r="V856" i="26"/>
  <c r="X855" i="26"/>
  <c r="W855" i="26"/>
  <c r="V855" i="26"/>
  <c r="X853" i="26"/>
  <c r="W853" i="26"/>
  <c r="V853" i="26"/>
  <c r="X852" i="26"/>
  <c r="W852" i="26"/>
  <c r="V852" i="26"/>
  <c r="X851" i="26"/>
  <c r="W851" i="26"/>
  <c r="V851" i="26"/>
  <c r="X844" i="26"/>
  <c r="W844" i="26"/>
  <c r="X843" i="26"/>
  <c r="W843" i="26"/>
  <c r="X841" i="26"/>
  <c r="W841" i="26"/>
  <c r="X840" i="26"/>
  <c r="W840" i="26"/>
  <c r="X839" i="26"/>
  <c r="W839" i="26"/>
  <c r="X837" i="26"/>
  <c r="W837" i="26"/>
  <c r="V837" i="26"/>
  <c r="X836" i="26"/>
  <c r="W836" i="26"/>
  <c r="V836" i="26"/>
  <c r="X835" i="26"/>
  <c r="W835" i="26"/>
  <c r="V835" i="26"/>
  <c r="X834" i="26"/>
  <c r="W834" i="26"/>
  <c r="V834" i="26"/>
  <c r="X833" i="26"/>
  <c r="W833" i="26"/>
  <c r="V833" i="26"/>
  <c r="X832" i="26"/>
  <c r="W832" i="26"/>
  <c r="V832" i="26"/>
  <c r="X831" i="26"/>
  <c r="W831" i="26"/>
  <c r="V831" i="26"/>
  <c r="X830" i="26"/>
  <c r="W830" i="26"/>
  <c r="V830" i="26"/>
  <c r="X829" i="26"/>
  <c r="W829" i="26"/>
  <c r="V829" i="26"/>
  <c r="X762" i="26"/>
  <c r="W762" i="26"/>
  <c r="X761" i="26"/>
  <c r="W761" i="26"/>
  <c r="X760" i="26"/>
  <c r="W760" i="26"/>
  <c r="X759" i="26"/>
  <c r="W759" i="26"/>
  <c r="X757" i="26"/>
  <c r="W757" i="26"/>
  <c r="V757" i="26"/>
  <c r="X756" i="26"/>
  <c r="W756" i="26"/>
  <c r="V756" i="26"/>
  <c r="X755" i="26"/>
  <c r="W755" i="26"/>
  <c r="V755" i="26"/>
  <c r="X754" i="26"/>
  <c r="W754" i="26"/>
  <c r="V754" i="26"/>
  <c r="X753" i="26"/>
  <c r="W753" i="26"/>
  <c r="V753" i="26"/>
  <c r="X752" i="26"/>
  <c r="W752" i="26"/>
  <c r="V752" i="26"/>
  <c r="X751" i="26"/>
  <c r="W751" i="26"/>
  <c r="V751" i="26"/>
  <c r="X750" i="26"/>
  <c r="W750" i="26"/>
  <c r="V750" i="26"/>
  <c r="X749" i="26"/>
  <c r="W749" i="26"/>
  <c r="V749" i="26"/>
  <c r="X742" i="26"/>
  <c r="W742" i="26"/>
  <c r="X741" i="26"/>
  <c r="W741" i="26"/>
  <c r="X740" i="26"/>
  <c r="W740" i="26"/>
  <c r="X739" i="26"/>
  <c r="W739" i="26"/>
  <c r="X737" i="26"/>
  <c r="W737" i="26"/>
  <c r="V737" i="26"/>
  <c r="X736" i="26"/>
  <c r="W736" i="26"/>
  <c r="V736" i="26"/>
  <c r="X735" i="26"/>
  <c r="W735" i="26"/>
  <c r="V735" i="26"/>
  <c r="X734" i="26"/>
  <c r="W734" i="26"/>
  <c r="V734" i="26"/>
  <c r="X733" i="26"/>
  <c r="W733" i="26"/>
  <c r="V733" i="26"/>
  <c r="X732" i="26"/>
  <c r="W732" i="26"/>
  <c r="V732" i="26"/>
  <c r="X731" i="26"/>
  <c r="W731" i="26"/>
  <c r="V731" i="26"/>
  <c r="X730" i="26"/>
  <c r="W730" i="26"/>
  <c r="V730" i="26"/>
  <c r="X729" i="26"/>
  <c r="W729" i="26"/>
  <c r="V729" i="26"/>
  <c r="X722" i="26"/>
  <c r="W722" i="26"/>
  <c r="X721" i="26"/>
  <c r="W721" i="26"/>
  <c r="X720" i="26"/>
  <c r="W720" i="26"/>
  <c r="X719" i="26"/>
  <c r="W719" i="26"/>
  <c r="X717" i="26"/>
  <c r="W717" i="26"/>
  <c r="V717" i="26"/>
  <c r="X716" i="26"/>
  <c r="W716" i="26"/>
  <c r="V716" i="26"/>
  <c r="X715" i="26"/>
  <c r="W715" i="26"/>
  <c r="V715" i="26"/>
  <c r="X714" i="26"/>
  <c r="W714" i="26"/>
  <c r="V714" i="26"/>
  <c r="X713" i="26"/>
  <c r="W713" i="26"/>
  <c r="V713" i="26"/>
  <c r="X712" i="26"/>
  <c r="W712" i="26"/>
  <c r="V712" i="26"/>
  <c r="X711" i="26"/>
  <c r="W711" i="26"/>
  <c r="V711" i="26"/>
  <c r="X710" i="26"/>
  <c r="W710" i="26"/>
  <c r="V710" i="26"/>
  <c r="X709" i="26"/>
  <c r="W709" i="26"/>
  <c r="V709" i="26"/>
  <c r="X702" i="26"/>
  <c r="W702" i="26"/>
  <c r="X701" i="26"/>
  <c r="W701" i="26"/>
  <c r="X700" i="26"/>
  <c r="W700" i="26"/>
  <c r="X699" i="26"/>
  <c r="W699" i="26"/>
  <c r="X697" i="26"/>
  <c r="W697" i="26"/>
  <c r="V697" i="26"/>
  <c r="X696" i="26"/>
  <c r="W696" i="26"/>
  <c r="V696" i="26"/>
  <c r="X695" i="26"/>
  <c r="W695" i="26"/>
  <c r="V695" i="26"/>
  <c r="X694" i="26"/>
  <c r="W694" i="26"/>
  <c r="V694" i="26"/>
  <c r="X693" i="26"/>
  <c r="W693" i="26"/>
  <c r="V693" i="26"/>
  <c r="X692" i="26"/>
  <c r="W692" i="26"/>
  <c r="V692" i="26"/>
  <c r="X691" i="26"/>
  <c r="W691" i="26"/>
  <c r="V691" i="26"/>
  <c r="X690" i="26"/>
  <c r="W690" i="26"/>
  <c r="V690" i="26"/>
  <c r="X689" i="26"/>
  <c r="W689" i="26"/>
  <c r="V689" i="26"/>
  <c r="X688" i="26"/>
  <c r="W688" i="26"/>
  <c r="V688" i="26"/>
  <c r="X687" i="26"/>
  <c r="W687" i="26"/>
  <c r="V687" i="26"/>
  <c r="X680" i="26"/>
  <c r="W680" i="26"/>
  <c r="X679" i="26"/>
  <c r="W679" i="26"/>
  <c r="X678" i="26"/>
  <c r="W678" i="26"/>
  <c r="X677" i="26"/>
  <c r="W677" i="26"/>
  <c r="X675" i="26"/>
  <c r="W675" i="26"/>
  <c r="V675" i="26"/>
  <c r="X674" i="26"/>
  <c r="W674" i="26"/>
  <c r="V674" i="26"/>
  <c r="X673" i="26"/>
  <c r="W673" i="26"/>
  <c r="V673" i="26"/>
  <c r="X672" i="26"/>
  <c r="W672" i="26"/>
  <c r="V672" i="26"/>
  <c r="X671" i="26"/>
  <c r="W671" i="26"/>
  <c r="V671" i="26"/>
  <c r="X670" i="26"/>
  <c r="W670" i="26"/>
  <c r="V670" i="26"/>
  <c r="X669" i="26"/>
  <c r="W669" i="26"/>
  <c r="V669" i="26"/>
  <c r="X668" i="26"/>
  <c r="W668" i="26"/>
  <c r="V668" i="26"/>
  <c r="X667" i="26"/>
  <c r="W667" i="26"/>
  <c r="V667" i="26"/>
  <c r="X661" i="26"/>
  <c r="W661" i="26"/>
  <c r="X660" i="26"/>
  <c r="W660" i="26"/>
  <c r="X659" i="26"/>
  <c r="W659" i="26"/>
  <c r="X658" i="26"/>
  <c r="W658" i="26"/>
  <c r="X656" i="26"/>
  <c r="W656" i="26"/>
  <c r="V656" i="26"/>
  <c r="X655" i="26"/>
  <c r="W655" i="26"/>
  <c r="V655" i="26"/>
  <c r="X654" i="26"/>
  <c r="W654" i="26"/>
  <c r="V654" i="26"/>
  <c r="X653" i="26"/>
  <c r="W653" i="26"/>
  <c r="V653" i="26"/>
  <c r="X652" i="26"/>
  <c r="W652" i="26"/>
  <c r="V652" i="26"/>
  <c r="X651" i="26"/>
  <c r="W651" i="26"/>
  <c r="V651" i="26"/>
  <c r="X650" i="26"/>
  <c r="W650" i="26"/>
  <c r="V650" i="26"/>
  <c r="X649" i="26"/>
  <c r="W649" i="26"/>
  <c r="V649" i="26"/>
  <c r="X822" i="26"/>
  <c r="W822" i="26"/>
  <c r="X821" i="26"/>
  <c r="W821" i="26"/>
  <c r="X820" i="26"/>
  <c r="W820" i="26"/>
  <c r="X819" i="26"/>
  <c r="W819" i="26"/>
  <c r="X817" i="26"/>
  <c r="W817" i="26"/>
  <c r="V817" i="26"/>
  <c r="X816" i="26"/>
  <c r="W816" i="26"/>
  <c r="V816" i="26"/>
  <c r="X815" i="26"/>
  <c r="W815" i="26"/>
  <c r="V815" i="26"/>
  <c r="X814" i="26"/>
  <c r="W814" i="26"/>
  <c r="V814" i="26"/>
  <c r="X813" i="26"/>
  <c r="W813" i="26"/>
  <c r="V813" i="26"/>
  <c r="X812" i="26"/>
  <c r="W812" i="26"/>
  <c r="V812" i="26"/>
  <c r="X811" i="26"/>
  <c r="W811" i="26"/>
  <c r="V811" i="26"/>
  <c r="X810" i="26"/>
  <c r="W810" i="26"/>
  <c r="V810" i="26"/>
  <c r="X809" i="26"/>
  <c r="W809" i="26"/>
  <c r="V809" i="26"/>
  <c r="X808" i="26"/>
  <c r="W808" i="26"/>
  <c r="V808" i="26"/>
  <c r="X807" i="26"/>
  <c r="W807" i="26"/>
  <c r="V807" i="26"/>
  <c r="X801" i="26"/>
  <c r="W801" i="26"/>
  <c r="X800" i="26"/>
  <c r="W800" i="26"/>
  <c r="X799" i="26"/>
  <c r="W799" i="26"/>
  <c r="X797" i="26"/>
  <c r="W797" i="26"/>
  <c r="V797" i="26"/>
  <c r="X796" i="26"/>
  <c r="W796" i="26"/>
  <c r="V796" i="26"/>
  <c r="X795" i="26"/>
  <c r="W795" i="26"/>
  <c r="V795" i="26"/>
  <c r="X794" i="26"/>
  <c r="W794" i="26"/>
  <c r="V794" i="26"/>
  <c r="X793" i="26"/>
  <c r="W793" i="26"/>
  <c r="V793" i="26"/>
  <c r="X792" i="26"/>
  <c r="W792" i="26"/>
  <c r="V792" i="26"/>
  <c r="X791" i="26"/>
  <c r="W791" i="26"/>
  <c r="V791" i="26"/>
  <c r="X790" i="26"/>
  <c r="W790" i="26"/>
  <c r="V790" i="26"/>
  <c r="X784" i="26"/>
  <c r="W784" i="26"/>
  <c r="X783" i="26"/>
  <c r="W783" i="26"/>
  <c r="X782" i="26"/>
  <c r="W782" i="26"/>
  <c r="X781" i="26"/>
  <c r="W781" i="26"/>
  <c r="X779" i="26"/>
  <c r="W779" i="26"/>
  <c r="V779" i="26"/>
  <c r="X778" i="26"/>
  <c r="W778" i="26"/>
  <c r="V778" i="26"/>
  <c r="X777" i="26"/>
  <c r="W777" i="26"/>
  <c r="V777" i="26"/>
  <c r="X776" i="26"/>
  <c r="W776" i="26"/>
  <c r="V776" i="26"/>
  <c r="X775" i="26"/>
  <c r="W775" i="26"/>
  <c r="V775" i="26"/>
  <c r="X774" i="26"/>
  <c r="W774" i="26"/>
  <c r="V774" i="26"/>
  <c r="X773" i="26"/>
  <c r="W773" i="26"/>
  <c r="V773" i="26"/>
  <c r="X772" i="26"/>
  <c r="W772" i="26"/>
  <c r="V772" i="26"/>
  <c r="X771" i="26"/>
  <c r="W771" i="26"/>
  <c r="V771" i="26"/>
  <c r="X770" i="26"/>
  <c r="W770" i="26"/>
  <c r="V770" i="26"/>
  <c r="X769" i="26"/>
  <c r="W769" i="26"/>
  <c r="V769" i="26"/>
  <c r="X643" i="26"/>
  <c r="W643" i="26"/>
  <c r="X642" i="26"/>
  <c r="W642" i="26"/>
  <c r="X641" i="26"/>
  <c r="W641" i="26"/>
  <c r="X640" i="26"/>
  <c r="W640" i="26"/>
  <c r="X638" i="26"/>
  <c r="W638" i="26"/>
  <c r="V638" i="26"/>
  <c r="X637" i="26"/>
  <c r="W637" i="26"/>
  <c r="V637" i="26"/>
  <c r="X636" i="26"/>
  <c r="W636" i="26"/>
  <c r="V636" i="26"/>
  <c r="X635" i="26"/>
  <c r="W635" i="26"/>
  <c r="V635" i="26"/>
  <c r="X634" i="26"/>
  <c r="W634" i="26"/>
  <c r="V634" i="26"/>
  <c r="X633" i="26"/>
  <c r="W633" i="26"/>
  <c r="V633" i="26"/>
  <c r="X632" i="26"/>
  <c r="W632" i="26"/>
  <c r="V632" i="26"/>
  <c r="X631" i="26"/>
  <c r="W631" i="26"/>
  <c r="V631" i="26"/>
  <c r="X630" i="26"/>
  <c r="W630" i="26"/>
  <c r="V630" i="26"/>
  <c r="X629" i="26"/>
  <c r="W629" i="26"/>
  <c r="V629" i="26"/>
  <c r="X623" i="26"/>
  <c r="W623" i="26"/>
  <c r="X622" i="26"/>
  <c r="W622" i="26"/>
  <c r="X621" i="26"/>
  <c r="W621" i="26"/>
  <c r="X619" i="26"/>
  <c r="W619" i="26"/>
  <c r="V619" i="26"/>
  <c r="X618" i="26"/>
  <c r="W618" i="26"/>
  <c r="V618" i="26"/>
  <c r="X617" i="26"/>
  <c r="W617" i="26"/>
  <c r="V617" i="26"/>
  <c r="X616" i="26"/>
  <c r="W616" i="26"/>
  <c r="V616" i="26"/>
  <c r="X615" i="26"/>
  <c r="W615" i="26"/>
  <c r="V615" i="26"/>
  <c r="X614" i="26"/>
  <c r="W614" i="26"/>
  <c r="V614" i="26"/>
  <c r="Y607" i="26"/>
  <c r="X607" i="26"/>
  <c r="W607" i="26"/>
  <c r="Y606" i="26"/>
  <c r="X606" i="26"/>
  <c r="W606" i="26"/>
  <c r="Y605" i="26"/>
  <c r="X605" i="26"/>
  <c r="W605" i="26"/>
  <c r="Y604" i="26"/>
  <c r="X604" i="26"/>
  <c r="W604" i="26"/>
  <c r="Y603" i="26"/>
  <c r="X603" i="26"/>
  <c r="W603" i="26"/>
  <c r="Y602" i="26"/>
  <c r="X602" i="26"/>
  <c r="W602" i="26"/>
  <c r="Y601" i="26"/>
  <c r="X601" i="26"/>
  <c r="W601" i="26"/>
  <c r="AC116" i="34" l="1"/>
  <c r="AC115" i="34"/>
  <c r="AC114" i="34"/>
  <c r="AC112" i="34"/>
  <c r="AC111" i="34"/>
  <c r="AC113" i="34"/>
  <c r="AD115" i="34"/>
  <c r="AD111" i="34"/>
  <c r="AD114" i="34"/>
  <c r="AD116" i="34"/>
  <c r="AD113" i="34"/>
  <c r="AD112" i="34"/>
  <c r="AE112" i="34"/>
  <c r="AE111" i="34"/>
  <c r="AE114" i="34"/>
  <c r="AE113" i="34"/>
  <c r="AE115" i="34"/>
  <c r="AE116" i="34"/>
  <c r="AC41" i="34"/>
  <c r="AC51" i="34" s="1"/>
  <c r="AC93" i="34"/>
  <c r="AD229" i="34"/>
  <c r="AD233" i="34" s="1"/>
  <c r="AD93" i="34"/>
  <c r="AE41" i="34"/>
  <c r="AE47" i="34" s="1"/>
  <c r="AE93" i="34"/>
  <c r="AD5" i="34"/>
  <c r="AD26" i="34" s="1"/>
  <c r="AC5" i="34"/>
  <c r="AC32" i="34" s="1"/>
  <c r="AE5" i="34"/>
  <c r="AE13" i="34" s="1"/>
  <c r="AD22" i="34"/>
  <c r="AD60" i="34"/>
  <c r="AD67" i="34" s="1"/>
  <c r="AH152" i="34"/>
  <c r="AG154" i="34"/>
  <c r="AG158" i="34"/>
  <c r="AG166" i="34"/>
  <c r="AD76" i="34"/>
  <c r="AH154" i="34"/>
  <c r="AH158" i="34"/>
  <c r="AG167" i="34"/>
  <c r="AD41" i="34"/>
  <c r="AD42" i="34" s="1"/>
  <c r="AD125" i="34"/>
  <c r="AD127" i="34" s="1"/>
  <c r="AF152" i="34"/>
  <c r="AG153" i="34"/>
  <c r="AH156" i="34"/>
  <c r="AG168" i="34"/>
  <c r="AG152" i="34"/>
  <c r="AF154" i="34"/>
  <c r="AH157" i="34"/>
  <c r="AD234" i="34"/>
  <c r="AC53" i="34"/>
  <c r="AC256" i="34"/>
  <c r="AC247" i="34"/>
  <c r="AC211" i="34"/>
  <c r="AC175" i="34"/>
  <c r="AC229" i="34"/>
  <c r="AC193" i="34"/>
  <c r="AC125" i="34"/>
  <c r="AC76" i="34"/>
  <c r="AC60" i="34"/>
  <c r="AC22" i="34"/>
  <c r="AE256" i="34"/>
  <c r="AE247" i="34"/>
  <c r="AE211" i="34"/>
  <c r="AE175" i="34"/>
  <c r="AE229" i="34"/>
  <c r="AE193" i="34"/>
  <c r="AE125" i="34"/>
  <c r="AE76" i="34"/>
  <c r="AE60" i="34"/>
  <c r="AE22" i="34"/>
  <c r="AC44" i="34"/>
  <c r="AF153" i="34"/>
  <c r="AH153" i="34"/>
  <c r="AG155" i="34"/>
  <c r="AG156" i="34"/>
  <c r="AF166" i="34"/>
  <c r="AD256" i="34"/>
  <c r="AD175" i="34"/>
  <c r="AD211" i="34"/>
  <c r="AD247" i="34"/>
  <c r="AF155" i="34"/>
  <c r="AF156" i="34"/>
  <c r="AF157" i="34"/>
  <c r="AH168" i="34"/>
  <c r="AH169" i="34"/>
  <c r="AH166" i="34"/>
  <c r="AF168" i="34"/>
  <c r="AF169" i="34"/>
  <c r="AD193" i="34"/>
  <c r="Z345" i="26"/>
  <c r="Y345" i="26"/>
  <c r="X345" i="26"/>
  <c r="Z344" i="26"/>
  <c r="Y344" i="26"/>
  <c r="X344" i="26"/>
  <c r="Z343" i="26"/>
  <c r="Y343" i="26"/>
  <c r="X343" i="26"/>
  <c r="Z342" i="26"/>
  <c r="Y342" i="26"/>
  <c r="X342" i="26"/>
  <c r="Z341" i="26"/>
  <c r="Y341" i="26"/>
  <c r="X341" i="26"/>
  <c r="Z340" i="26"/>
  <c r="Y340" i="26"/>
  <c r="X340" i="26"/>
  <c r="Z339" i="26"/>
  <c r="Y339" i="26"/>
  <c r="X339" i="26"/>
  <c r="Z338" i="26"/>
  <c r="Y338" i="26"/>
  <c r="X338" i="26"/>
  <c r="Z337" i="26"/>
  <c r="Y337" i="26"/>
  <c r="X337" i="26"/>
  <c r="Z336" i="26"/>
  <c r="Y336" i="26"/>
  <c r="X336" i="26"/>
  <c r="Z335" i="26"/>
  <c r="Y335" i="26"/>
  <c r="X335" i="26"/>
  <c r="Z334" i="26"/>
  <c r="Y334" i="26"/>
  <c r="X334" i="26"/>
  <c r="X169" i="26"/>
  <c r="W169" i="26"/>
  <c r="V169" i="26"/>
  <c r="X168" i="26"/>
  <c r="W168" i="26"/>
  <c r="V168" i="26"/>
  <c r="X167" i="26"/>
  <c r="W167" i="26"/>
  <c r="V167" i="26"/>
  <c r="X166" i="26"/>
  <c r="W166" i="26"/>
  <c r="V166" i="26"/>
  <c r="AA185" i="26"/>
  <c r="Z185" i="26"/>
  <c r="Y185" i="26"/>
  <c r="X185" i="26"/>
  <c r="AA184" i="26"/>
  <c r="Z184" i="26"/>
  <c r="Y184" i="26"/>
  <c r="X184" i="26"/>
  <c r="AA183" i="26"/>
  <c r="Z183" i="26"/>
  <c r="Y183" i="26"/>
  <c r="X183" i="26"/>
  <c r="AA182" i="26"/>
  <c r="Z182" i="26"/>
  <c r="Y182" i="26"/>
  <c r="X182" i="26"/>
  <c r="AA181" i="26"/>
  <c r="Z181" i="26"/>
  <c r="Y181" i="26"/>
  <c r="X181" i="26"/>
  <c r="AA180" i="26"/>
  <c r="Z180" i="26"/>
  <c r="Y180" i="26"/>
  <c r="X180" i="26"/>
  <c r="AA179" i="26"/>
  <c r="Z179" i="26"/>
  <c r="Y179" i="26"/>
  <c r="X179" i="26"/>
  <c r="AA178" i="26"/>
  <c r="Z178" i="26"/>
  <c r="Y178" i="26"/>
  <c r="X178" i="26"/>
  <c r="AA177" i="26"/>
  <c r="Z177" i="26"/>
  <c r="Y177" i="26"/>
  <c r="X177" i="26"/>
  <c r="AA176" i="26"/>
  <c r="Z176" i="26"/>
  <c r="Y176" i="26"/>
  <c r="X176" i="26"/>
  <c r="AA175" i="26"/>
  <c r="Z175" i="26"/>
  <c r="Y175" i="26"/>
  <c r="X175" i="26"/>
  <c r="Y174" i="26"/>
  <c r="Z174" i="26"/>
  <c r="AA174" i="26"/>
  <c r="X174" i="26"/>
  <c r="X160" i="26"/>
  <c r="W160" i="26"/>
  <c r="X159" i="26"/>
  <c r="W159" i="26"/>
  <c r="X157" i="26"/>
  <c r="W157" i="26"/>
  <c r="V157" i="26"/>
  <c r="X156" i="26"/>
  <c r="W156" i="26"/>
  <c r="V156" i="26"/>
  <c r="X155" i="26"/>
  <c r="W155" i="26"/>
  <c r="V155" i="26"/>
  <c r="X154" i="26"/>
  <c r="W154" i="26"/>
  <c r="V154" i="26"/>
  <c r="X153" i="26"/>
  <c r="W153" i="26"/>
  <c r="V153" i="26"/>
  <c r="X152" i="26"/>
  <c r="W152" i="26"/>
  <c r="V152" i="26"/>
  <c r="X146" i="26"/>
  <c r="W146" i="26"/>
  <c r="X145" i="26"/>
  <c r="W145" i="26"/>
  <c r="X144" i="26"/>
  <c r="W144" i="26"/>
  <c r="X142" i="26"/>
  <c r="W142" i="26"/>
  <c r="V142" i="26"/>
  <c r="X141" i="26"/>
  <c r="W141" i="26"/>
  <c r="V141" i="26"/>
  <c r="X140" i="26"/>
  <c r="W140" i="26"/>
  <c r="V140" i="26"/>
  <c r="X139" i="26"/>
  <c r="W139" i="26"/>
  <c r="V139" i="26"/>
  <c r="X138" i="26"/>
  <c r="W138" i="26"/>
  <c r="V138" i="26"/>
  <c r="X137" i="26"/>
  <c r="W137" i="26"/>
  <c r="V137" i="26"/>
  <c r="X136" i="26"/>
  <c r="W136" i="26"/>
  <c r="V136" i="26"/>
  <c r="X135" i="26"/>
  <c r="W135" i="26"/>
  <c r="V135" i="26"/>
  <c r="X134" i="26"/>
  <c r="W134" i="26"/>
  <c r="V134" i="26"/>
  <c r="X133" i="26"/>
  <c r="W133" i="26"/>
  <c r="V133" i="26"/>
  <c r="X127" i="26"/>
  <c r="W127" i="26"/>
  <c r="X126" i="26"/>
  <c r="W126" i="26"/>
  <c r="X125" i="26"/>
  <c r="W125" i="26"/>
  <c r="X123" i="26"/>
  <c r="W123" i="26"/>
  <c r="V123" i="26"/>
  <c r="X122" i="26"/>
  <c r="W122" i="26"/>
  <c r="V122" i="26"/>
  <c r="X121" i="26"/>
  <c r="W121" i="26"/>
  <c r="V121" i="26"/>
  <c r="X120" i="26"/>
  <c r="W120" i="26"/>
  <c r="V120" i="26"/>
  <c r="X119" i="26"/>
  <c r="W119" i="26"/>
  <c r="V119" i="26"/>
  <c r="X118" i="26"/>
  <c r="W118" i="26"/>
  <c r="V118" i="26"/>
  <c r="X117" i="26"/>
  <c r="W117" i="26"/>
  <c r="V117" i="26"/>
  <c r="X116" i="26"/>
  <c r="W116" i="26"/>
  <c r="V116" i="26"/>
  <c r="X115" i="26"/>
  <c r="W115" i="26"/>
  <c r="V115" i="26"/>
  <c r="X114" i="26"/>
  <c r="W114" i="26"/>
  <c r="V114" i="26"/>
  <c r="AH139" i="34" l="1"/>
  <c r="AC96" i="34"/>
  <c r="AC100" i="34"/>
  <c r="AC102" i="34"/>
  <c r="AC94" i="34"/>
  <c r="AC99" i="34"/>
  <c r="AC95" i="34"/>
  <c r="AC97" i="34"/>
  <c r="AC98" i="34"/>
  <c r="AC101" i="34"/>
  <c r="AE42" i="34"/>
  <c r="AD236" i="34"/>
  <c r="AE45" i="34"/>
  <c r="AD237" i="34"/>
  <c r="AG170" i="34"/>
  <c r="AD94" i="34"/>
  <c r="AD101" i="34"/>
  <c r="AD97" i="34"/>
  <c r="AD99" i="34"/>
  <c r="AD96" i="34"/>
  <c r="AD100" i="34"/>
  <c r="AD95" i="34"/>
  <c r="AD102" i="34"/>
  <c r="AD98" i="34"/>
  <c r="AE51" i="34"/>
  <c r="AD230" i="34"/>
  <c r="AE101" i="34"/>
  <c r="AE94" i="34"/>
  <c r="AE97" i="34"/>
  <c r="AE100" i="34"/>
  <c r="AE96" i="34"/>
  <c r="AE98" i="34"/>
  <c r="AE99" i="34"/>
  <c r="AE102" i="34"/>
  <c r="AE95" i="34"/>
  <c r="AD82" i="34"/>
  <c r="AD232" i="34"/>
  <c r="AD63" i="34"/>
  <c r="AC14" i="34"/>
  <c r="AD238" i="34"/>
  <c r="AC23" i="34"/>
  <c r="AD235" i="34"/>
  <c r="AD61" i="34"/>
  <c r="AD231" i="34"/>
  <c r="AC52" i="34"/>
  <c r="AC49" i="34"/>
  <c r="AE50" i="34"/>
  <c r="AD83" i="34"/>
  <c r="AF139" i="34"/>
  <c r="AF144" i="34" s="1"/>
  <c r="AE6" i="34"/>
  <c r="AE43" i="34"/>
  <c r="AE46" i="34"/>
  <c r="AE49" i="34"/>
  <c r="AC48" i="34"/>
  <c r="AC27" i="34"/>
  <c r="AE23" i="34"/>
  <c r="AE53" i="34"/>
  <c r="AE14" i="34"/>
  <c r="AE44" i="34"/>
  <c r="AD31" i="34"/>
  <c r="AD12" i="34"/>
  <c r="AE15" i="34"/>
  <c r="AE7" i="34"/>
  <c r="AC47" i="34"/>
  <c r="AC50" i="34"/>
  <c r="AC46" i="34"/>
  <c r="AC43" i="34"/>
  <c r="AE26" i="34"/>
  <c r="AE48" i="34"/>
  <c r="AC25" i="34"/>
  <c r="AG139" i="34"/>
  <c r="AG141" i="34" s="1"/>
  <c r="AC6" i="34"/>
  <c r="AC13" i="34"/>
  <c r="AE31" i="34"/>
  <c r="AC45" i="34"/>
  <c r="AE10" i="34"/>
  <c r="AC31" i="34"/>
  <c r="AC42" i="34"/>
  <c r="AE30" i="34"/>
  <c r="AE52" i="34"/>
  <c r="AC24" i="34"/>
  <c r="AD69" i="34"/>
  <c r="AC10" i="34"/>
  <c r="AE8" i="34"/>
  <c r="AC8" i="34"/>
  <c r="AE29" i="34"/>
  <c r="AE28" i="34"/>
  <c r="AE27" i="34"/>
  <c r="AC26" i="34"/>
  <c r="AC15" i="34"/>
  <c r="AC29" i="34"/>
  <c r="AE12" i="34"/>
  <c r="AE11" i="34"/>
  <c r="AD46" i="34"/>
  <c r="AD50" i="34"/>
  <c r="AC28" i="34"/>
  <c r="AE25" i="34"/>
  <c r="AE24" i="34"/>
  <c r="AF159" i="34"/>
  <c r="AG159" i="34"/>
  <c r="AH170" i="34"/>
  <c r="AF170" i="34"/>
  <c r="AH159" i="34"/>
  <c r="AD239" i="34"/>
  <c r="AE9" i="34"/>
  <c r="AD15" i="34"/>
  <c r="AD14" i="34"/>
  <c r="AC9" i="34"/>
  <c r="AC30" i="34"/>
  <c r="AC12" i="34"/>
  <c r="AC11" i="34"/>
  <c r="AD62" i="34"/>
  <c r="AD80" i="34"/>
  <c r="AD30" i="34"/>
  <c r="AD7" i="34"/>
  <c r="AD24" i="34"/>
  <c r="AD68" i="34"/>
  <c r="AD10" i="34"/>
  <c r="AD11" i="34"/>
  <c r="AD27" i="34"/>
  <c r="AD131" i="34"/>
  <c r="AD79" i="34"/>
  <c r="AD85" i="34"/>
  <c r="AD66" i="34"/>
  <c r="AD84" i="34"/>
  <c r="AD65" i="34"/>
  <c r="AD29" i="34"/>
  <c r="AD6" i="34"/>
  <c r="AD28" i="34"/>
  <c r="AD9" i="34"/>
  <c r="AD77" i="34"/>
  <c r="AD78" i="34"/>
  <c r="AD64" i="34"/>
  <c r="AD8" i="34"/>
  <c r="AD32" i="34"/>
  <c r="AD81" i="34"/>
  <c r="AD25" i="34"/>
  <c r="AD23" i="34"/>
  <c r="AD13" i="34"/>
  <c r="AC7" i="34"/>
  <c r="AE32" i="34"/>
  <c r="AD53" i="34"/>
  <c r="AD48" i="34"/>
  <c r="AD45" i="34"/>
  <c r="AD52" i="34"/>
  <c r="AD47" i="34"/>
  <c r="AD51" i="34"/>
  <c r="AD44" i="34"/>
  <c r="AD49" i="34"/>
  <c r="AD43" i="34"/>
  <c r="AD129" i="34"/>
  <c r="AD132" i="34"/>
  <c r="AD130" i="34"/>
  <c r="AD128" i="34"/>
  <c r="AD126" i="34"/>
  <c r="AD202" i="34"/>
  <c r="AD198" i="34"/>
  <c r="AD194" i="34"/>
  <c r="AD197" i="34"/>
  <c r="AD196" i="34"/>
  <c r="AD195" i="34"/>
  <c r="AD201" i="34"/>
  <c r="AD200" i="34"/>
  <c r="AD199" i="34"/>
  <c r="AD248" i="34"/>
  <c r="AD250" i="34"/>
  <c r="AD249" i="34"/>
  <c r="AD220" i="34"/>
  <c r="AD216" i="34"/>
  <c r="AD212" i="34"/>
  <c r="AD219" i="34"/>
  <c r="AD218" i="34"/>
  <c r="AD217" i="34"/>
  <c r="AD215" i="34"/>
  <c r="AD214" i="34"/>
  <c r="AD213" i="34"/>
  <c r="AE82" i="34"/>
  <c r="AE78" i="34"/>
  <c r="AE84" i="34"/>
  <c r="AE80" i="34"/>
  <c r="AE68" i="34"/>
  <c r="AE64" i="34"/>
  <c r="AE85" i="34"/>
  <c r="AE77" i="34"/>
  <c r="AE63" i="34"/>
  <c r="AE62" i="34"/>
  <c r="AE61" i="34"/>
  <c r="AE83" i="34"/>
  <c r="AE67" i="34"/>
  <c r="AE66" i="34"/>
  <c r="AE65" i="34"/>
  <c r="AE81" i="34"/>
  <c r="AE69" i="34"/>
  <c r="AE79" i="34"/>
  <c r="AE236" i="34"/>
  <c r="AE232" i="34"/>
  <c r="AE235" i="34"/>
  <c r="AE234" i="34"/>
  <c r="AE233" i="34"/>
  <c r="AE238" i="34"/>
  <c r="AE237" i="34"/>
  <c r="AE231" i="34"/>
  <c r="AE230" i="34"/>
  <c r="AE257" i="34"/>
  <c r="AE259" i="34"/>
  <c r="AE258" i="34"/>
  <c r="AC132" i="34"/>
  <c r="AC131" i="34"/>
  <c r="AC127" i="34"/>
  <c r="AC129" i="34"/>
  <c r="AC126" i="34"/>
  <c r="AC130" i="34"/>
  <c r="AC128" i="34"/>
  <c r="AC218" i="34"/>
  <c r="AC214" i="34"/>
  <c r="AC213" i="34"/>
  <c r="AC212" i="34"/>
  <c r="AC217" i="34"/>
  <c r="AC216" i="34"/>
  <c r="AC215" i="34"/>
  <c r="AC220" i="34"/>
  <c r="AC219" i="34"/>
  <c r="AG142" i="34"/>
  <c r="AF142" i="34"/>
  <c r="AD184" i="34"/>
  <c r="AD180" i="34"/>
  <c r="AD176" i="34"/>
  <c r="AD183" i="34"/>
  <c r="AD182" i="34"/>
  <c r="AD181" i="34"/>
  <c r="AD179" i="34"/>
  <c r="AD178" i="34"/>
  <c r="AD177" i="34"/>
  <c r="AE182" i="34"/>
  <c r="AE178" i="34"/>
  <c r="AE177" i="34"/>
  <c r="AE176" i="34"/>
  <c r="AE181" i="34"/>
  <c r="AE180" i="34"/>
  <c r="AE179" i="34"/>
  <c r="AE184" i="34"/>
  <c r="AE183" i="34"/>
  <c r="AC200" i="34"/>
  <c r="AC196" i="34"/>
  <c r="AC202" i="34"/>
  <c r="AC201" i="34"/>
  <c r="AC195" i="34"/>
  <c r="AC194" i="34"/>
  <c r="AC199" i="34"/>
  <c r="AC198" i="34"/>
  <c r="AC197" i="34"/>
  <c r="AC250" i="34"/>
  <c r="AC249" i="34"/>
  <c r="AC248" i="34"/>
  <c r="AD259" i="34"/>
  <c r="AD258" i="34"/>
  <c r="AD257" i="34"/>
  <c r="AH144" i="34"/>
  <c r="AH140" i="34"/>
  <c r="AH143" i="34"/>
  <c r="AH142" i="34"/>
  <c r="AH141" i="34"/>
  <c r="AE132" i="34"/>
  <c r="AE131" i="34"/>
  <c r="AE127" i="34"/>
  <c r="AE129" i="34"/>
  <c r="AE130" i="34"/>
  <c r="AE128" i="34"/>
  <c r="AE126" i="34"/>
  <c r="AE218" i="34"/>
  <c r="AE214" i="34"/>
  <c r="AE213" i="34"/>
  <c r="AE212" i="34"/>
  <c r="AE217" i="34"/>
  <c r="AE216" i="34"/>
  <c r="AE215" i="34"/>
  <c r="AE220" i="34"/>
  <c r="AE219" i="34"/>
  <c r="AC82" i="34"/>
  <c r="AC78" i="34"/>
  <c r="AC84" i="34"/>
  <c r="AC80" i="34"/>
  <c r="AC68" i="34"/>
  <c r="AC64" i="34"/>
  <c r="AC81" i="34"/>
  <c r="AC67" i="34"/>
  <c r="AC66" i="34"/>
  <c r="AC65" i="34"/>
  <c r="AC79" i="34"/>
  <c r="AC69" i="34"/>
  <c r="AC85" i="34"/>
  <c r="AC77" i="34"/>
  <c r="AC83" i="34"/>
  <c r="AC63" i="34"/>
  <c r="AC62" i="34"/>
  <c r="AC61" i="34"/>
  <c r="AC236" i="34"/>
  <c r="AC232" i="34"/>
  <c r="AC238" i="34"/>
  <c r="AC237" i="34"/>
  <c r="AC231" i="34"/>
  <c r="AC230" i="34"/>
  <c r="AC235" i="34"/>
  <c r="AC234" i="34"/>
  <c r="AC233" i="34"/>
  <c r="AC257" i="34"/>
  <c r="AC259" i="34"/>
  <c r="AC258" i="34"/>
  <c r="AE200" i="34"/>
  <c r="AE196" i="34"/>
  <c r="AE199" i="34"/>
  <c r="AE198" i="34"/>
  <c r="AE197" i="34"/>
  <c r="AE202" i="34"/>
  <c r="AE201" i="34"/>
  <c r="AE195" i="34"/>
  <c r="AE194" i="34"/>
  <c r="AE250" i="34"/>
  <c r="AE249" i="34"/>
  <c r="AE248" i="34"/>
  <c r="AC182" i="34"/>
  <c r="AC178" i="34"/>
  <c r="AC177" i="34"/>
  <c r="AC176" i="34"/>
  <c r="AC181" i="34"/>
  <c r="AC180" i="34"/>
  <c r="AC179" i="34"/>
  <c r="AC184" i="34"/>
  <c r="AC183" i="34"/>
  <c r="X75" i="26"/>
  <c r="W75" i="26"/>
  <c r="V75" i="26"/>
  <c r="X74" i="26"/>
  <c r="W74" i="26"/>
  <c r="V74" i="26"/>
  <c r="X73" i="26"/>
  <c r="W73" i="26"/>
  <c r="V73" i="26"/>
  <c r="X72" i="26"/>
  <c r="W72" i="26"/>
  <c r="V72" i="26"/>
  <c r="X65" i="26"/>
  <c r="W65" i="26"/>
  <c r="V65" i="26"/>
  <c r="X64" i="26"/>
  <c r="W64" i="26"/>
  <c r="V64" i="26"/>
  <c r="X63" i="26"/>
  <c r="W63" i="26"/>
  <c r="V63" i="26"/>
  <c r="X62" i="26"/>
  <c r="W62" i="26"/>
  <c r="V62" i="26"/>
  <c r="X61" i="26"/>
  <c r="W61" i="26"/>
  <c r="V61" i="26"/>
  <c r="X60" i="26"/>
  <c r="W60" i="26"/>
  <c r="V60" i="26"/>
  <c r="X54" i="26"/>
  <c r="W54" i="26"/>
  <c r="X51" i="26"/>
  <c r="W51" i="26"/>
  <c r="V51" i="26"/>
  <c r="X50" i="26"/>
  <c r="W50" i="26"/>
  <c r="V50" i="26"/>
  <c r="X49" i="26"/>
  <c r="W49" i="26"/>
  <c r="V49" i="26"/>
  <c r="X48" i="26"/>
  <c r="W48" i="26"/>
  <c r="V48" i="26"/>
  <c r="X47" i="26"/>
  <c r="W47" i="26"/>
  <c r="V47" i="26"/>
  <c r="X46" i="26"/>
  <c r="W46" i="26"/>
  <c r="V46" i="26"/>
  <c r="X45" i="26"/>
  <c r="W45" i="26"/>
  <c r="V45" i="26"/>
  <c r="X44" i="26"/>
  <c r="W44" i="26"/>
  <c r="V44" i="26"/>
  <c r="X36" i="26"/>
  <c r="W36" i="26"/>
  <c r="V36" i="26"/>
  <c r="X35" i="26"/>
  <c r="W35" i="26"/>
  <c r="V35" i="26"/>
  <c r="X34" i="26"/>
  <c r="W34" i="26"/>
  <c r="V34" i="26"/>
  <c r="X33" i="26"/>
  <c r="W33" i="26"/>
  <c r="V33" i="26"/>
  <c r="X32" i="26"/>
  <c r="W32" i="26"/>
  <c r="V32" i="26"/>
  <c r="X31" i="26"/>
  <c r="W31" i="26"/>
  <c r="V31" i="26"/>
  <c r="X24" i="26"/>
  <c r="W24" i="26"/>
  <c r="V24" i="26"/>
  <c r="X23" i="26"/>
  <c r="W23" i="26"/>
  <c r="V23" i="26"/>
  <c r="X22" i="26"/>
  <c r="W22" i="26"/>
  <c r="V22" i="26"/>
  <c r="X21" i="26"/>
  <c r="W21" i="26"/>
  <c r="V21" i="26"/>
  <c r="X20" i="26"/>
  <c r="W20" i="26"/>
  <c r="V20" i="26"/>
  <c r="X19" i="26"/>
  <c r="W19" i="26"/>
  <c r="V19" i="26"/>
  <c r="X12" i="26"/>
  <c r="W12" i="26"/>
  <c r="V12" i="26"/>
  <c r="X11" i="26"/>
  <c r="W11" i="26"/>
  <c r="V11" i="26"/>
  <c r="X10" i="26"/>
  <c r="W10" i="26"/>
  <c r="V10" i="26"/>
  <c r="X9" i="26"/>
  <c r="W9" i="26"/>
  <c r="V9" i="26"/>
  <c r="X8" i="26"/>
  <c r="W8" i="26"/>
  <c r="V8" i="26"/>
  <c r="X7" i="26"/>
  <c r="W7" i="26"/>
  <c r="V7" i="26"/>
  <c r="X6" i="26"/>
  <c r="W6" i="26"/>
  <c r="V6" i="26"/>
  <c r="X915" i="26"/>
  <c r="W915" i="26"/>
  <c r="V915" i="26"/>
  <c r="X898" i="26"/>
  <c r="W898" i="26"/>
  <c r="V898" i="26"/>
  <c r="X879" i="26"/>
  <c r="AA869" i="26" s="1"/>
  <c r="AA875" i="26" s="1"/>
  <c r="W879" i="26"/>
  <c r="Z869" i="26" s="1"/>
  <c r="V879" i="26"/>
  <c r="Y869" i="26" s="1"/>
  <c r="X857" i="26"/>
  <c r="W857" i="26"/>
  <c r="V857" i="26"/>
  <c r="X838" i="26"/>
  <c r="W838" i="26"/>
  <c r="V838" i="26"/>
  <c r="X758" i="26"/>
  <c r="W758" i="26"/>
  <c r="V758" i="26"/>
  <c r="X738" i="26"/>
  <c r="W738" i="26"/>
  <c r="V738" i="26"/>
  <c r="X718" i="26"/>
  <c r="W718" i="26"/>
  <c r="V718" i="26"/>
  <c r="X698" i="26"/>
  <c r="W698" i="26"/>
  <c r="V698" i="26"/>
  <c r="X676" i="26"/>
  <c r="W676" i="26"/>
  <c r="V676" i="26"/>
  <c r="X657" i="26"/>
  <c r="W657" i="26"/>
  <c r="V657" i="26"/>
  <c r="X818" i="26"/>
  <c r="W818" i="26"/>
  <c r="V818" i="26"/>
  <c r="X798" i="26"/>
  <c r="W798" i="26"/>
  <c r="V798" i="26"/>
  <c r="X780" i="26"/>
  <c r="W780" i="26"/>
  <c r="V780" i="26"/>
  <c r="X639" i="26"/>
  <c r="AA768" i="26" s="1"/>
  <c r="AA773" i="26" s="1"/>
  <c r="W639" i="26"/>
  <c r="Z768" i="26" s="1"/>
  <c r="Z771" i="26" s="1"/>
  <c r="V639" i="26"/>
  <c r="Y768" i="26" s="1"/>
  <c r="Y777" i="26" s="1"/>
  <c r="X620" i="26"/>
  <c r="W620" i="26"/>
  <c r="V620" i="26"/>
  <c r="Y608" i="26"/>
  <c r="X608" i="26"/>
  <c r="W608" i="26"/>
  <c r="W505" i="26"/>
  <c r="W504" i="26"/>
  <c r="W503" i="26"/>
  <c r="W502" i="26"/>
  <c r="W501" i="26"/>
  <c r="AA500" i="26"/>
  <c r="AA499" i="26"/>
  <c r="AA498" i="26"/>
  <c r="AA497" i="26"/>
  <c r="AA496" i="26"/>
  <c r="AA345" i="26"/>
  <c r="W357" i="26" s="1"/>
  <c r="AA344" i="26"/>
  <c r="W356" i="26" s="1"/>
  <c r="AA343" i="26"/>
  <c r="W355" i="26" s="1"/>
  <c r="AA342" i="26"/>
  <c r="W354" i="26" s="1"/>
  <c r="AA341" i="26"/>
  <c r="W353" i="26" s="1"/>
  <c r="AA340" i="26"/>
  <c r="W352" i="26" s="1"/>
  <c r="AA339" i="26"/>
  <c r="W351" i="26" s="1"/>
  <c r="AA338" i="26"/>
  <c r="W350" i="26" s="1"/>
  <c r="AA337" i="26"/>
  <c r="W349" i="26" s="1"/>
  <c r="AA336" i="26"/>
  <c r="W348" i="26" s="1"/>
  <c r="AA335" i="26"/>
  <c r="W347" i="26" s="1"/>
  <c r="AA334" i="26"/>
  <c r="W346" i="26" s="1"/>
  <c r="X170" i="26"/>
  <c r="W170" i="26"/>
  <c r="V170" i="26"/>
  <c r="AB185" i="26"/>
  <c r="AB184" i="26"/>
  <c r="AB183" i="26"/>
  <c r="AB182" i="26"/>
  <c r="AB181" i="26"/>
  <c r="AB180" i="26"/>
  <c r="AB179" i="26"/>
  <c r="AB178" i="26"/>
  <c r="AB177" i="26"/>
  <c r="AB176" i="26"/>
  <c r="AB175" i="26"/>
  <c r="AB174" i="26"/>
  <c r="X158" i="26"/>
  <c r="W158" i="26"/>
  <c r="V158" i="26"/>
  <c r="X143" i="26"/>
  <c r="W143" i="26"/>
  <c r="V143" i="26"/>
  <c r="X124" i="26"/>
  <c r="W124" i="26"/>
  <c r="V124" i="26"/>
  <c r="AC54" i="34" l="1"/>
  <c r="AF141" i="34"/>
  <c r="AE117" i="34"/>
  <c r="AC117" i="34"/>
  <c r="AF143" i="34"/>
  <c r="AF140" i="34"/>
  <c r="AD117" i="34"/>
  <c r="AE54" i="34"/>
  <c r="AG143" i="34"/>
  <c r="AG140" i="34"/>
  <c r="AC103" i="34"/>
  <c r="AG144" i="34"/>
  <c r="AD103" i="34"/>
  <c r="AE103" i="34"/>
  <c r="X66" i="26"/>
  <c r="V25" i="26"/>
  <c r="W53" i="26"/>
  <c r="V53" i="26"/>
  <c r="X53" i="26"/>
  <c r="X76" i="26"/>
  <c r="W25" i="26"/>
  <c r="X25" i="26"/>
  <c r="AE16" i="34"/>
  <c r="AC33" i="34"/>
  <c r="AC16" i="34"/>
  <c r="AE33" i="34"/>
  <c r="AC239" i="34"/>
  <c r="AC251" i="34"/>
  <c r="AD86" i="34"/>
  <c r="AD70" i="34"/>
  <c r="AD54" i="34"/>
  <c r="AD203" i="34"/>
  <c r="AE203" i="34"/>
  <c r="AE133" i="34"/>
  <c r="AE185" i="34"/>
  <c r="AD251" i="34"/>
  <c r="AC185" i="34"/>
  <c r="AC86" i="34"/>
  <c r="AE260" i="34"/>
  <c r="AH145" i="34"/>
  <c r="AD185" i="34"/>
  <c r="AC133" i="34"/>
  <c r="AE239" i="34"/>
  <c r="AE70" i="34"/>
  <c r="AD133" i="34"/>
  <c r="AC260" i="34"/>
  <c r="AD221" i="34"/>
  <c r="AD33" i="34"/>
  <c r="AE221" i="34"/>
  <c r="AD260" i="34"/>
  <c r="AC221" i="34"/>
  <c r="AE251" i="34"/>
  <c r="AC70" i="34"/>
  <c r="AC203" i="34"/>
  <c r="AE86" i="34"/>
  <c r="AD16" i="34"/>
  <c r="W37" i="26"/>
  <c r="X503" i="26"/>
  <c r="Z503" i="26"/>
  <c r="Y503" i="26"/>
  <c r="V76" i="26"/>
  <c r="Y504" i="26"/>
  <c r="X504" i="26"/>
  <c r="Z504" i="26"/>
  <c r="Z501" i="26"/>
  <c r="Y501" i="26"/>
  <c r="X501" i="26"/>
  <c r="Z505" i="26"/>
  <c r="Y505" i="26"/>
  <c r="X505" i="26"/>
  <c r="Z502" i="26"/>
  <c r="Y502" i="26"/>
  <c r="X502" i="26"/>
  <c r="W189" i="26"/>
  <c r="W194" i="26"/>
  <c r="W190" i="26"/>
  <c r="W197" i="26"/>
  <c r="W193" i="26"/>
  <c r="W188" i="26"/>
  <c r="W196" i="26"/>
  <c r="W192" i="26"/>
  <c r="W187" i="26"/>
  <c r="W195" i="26"/>
  <c r="W191" i="26"/>
  <c r="W186" i="26"/>
  <c r="V66" i="26"/>
  <c r="Z628" i="26"/>
  <c r="Z632" i="26" s="1"/>
  <c r="W13" i="26"/>
  <c r="Z18" i="26" s="1"/>
  <c r="V37" i="26"/>
  <c r="W66" i="26"/>
  <c r="X13" i="26"/>
  <c r="AA30" i="26" s="1"/>
  <c r="X37" i="26"/>
  <c r="W76" i="26"/>
  <c r="V13" i="26"/>
  <c r="Y18" i="26" s="1"/>
  <c r="Y628" i="26"/>
  <c r="Y635" i="26" s="1"/>
  <c r="Z779" i="26"/>
  <c r="AA628" i="26"/>
  <c r="AA635" i="26" s="1"/>
  <c r="Z774" i="26"/>
  <c r="AA876" i="26"/>
  <c r="Z870" i="26"/>
  <c r="Z874" i="26"/>
  <c r="Z875" i="26"/>
  <c r="Z871" i="26"/>
  <c r="AA772" i="26"/>
  <c r="AA769" i="26"/>
  <c r="AA777" i="26"/>
  <c r="Z776" i="26"/>
  <c r="Z772" i="26"/>
  <c r="Z777" i="26"/>
  <c r="Z773" i="26"/>
  <c r="Z769" i="26"/>
  <c r="Y769" i="26"/>
  <c r="Z775" i="26"/>
  <c r="Y778" i="26"/>
  <c r="Y774" i="26"/>
  <c r="Y770" i="26"/>
  <c r="Y779" i="26"/>
  <c r="Y775" i="26"/>
  <c r="Y771" i="26"/>
  <c r="Y776" i="26"/>
  <c r="Y773" i="26"/>
  <c r="AA778" i="26"/>
  <c r="AA774" i="26"/>
  <c r="AA770" i="26"/>
  <c r="AA779" i="26"/>
  <c r="AA775" i="26"/>
  <c r="AA771" i="26"/>
  <c r="Z770" i="26"/>
  <c r="Y772" i="26"/>
  <c r="AA776" i="26"/>
  <c r="Z778" i="26"/>
  <c r="Y878" i="26"/>
  <c r="Y874" i="26"/>
  <c r="Y870" i="26"/>
  <c r="Y877" i="26"/>
  <c r="Y876" i="26"/>
  <c r="Y875" i="26"/>
  <c r="Y873" i="26"/>
  <c r="Y872" i="26"/>
  <c r="Y871" i="26"/>
  <c r="AA878" i="26"/>
  <c r="AA874" i="26"/>
  <c r="AA870" i="26"/>
  <c r="AA873" i="26"/>
  <c r="AA872" i="26"/>
  <c r="AA871" i="26"/>
  <c r="Z876" i="26"/>
  <c r="Z872" i="26"/>
  <c r="Z878" i="26"/>
  <c r="Z877" i="26"/>
  <c r="Z873" i="26"/>
  <c r="AA877" i="26"/>
  <c r="AA600" i="26" l="1"/>
  <c r="Y191" i="26"/>
  <c r="Z191" i="26"/>
  <c r="AA191" i="26"/>
  <c r="X191" i="26"/>
  <c r="Z196" i="26"/>
  <c r="AA196" i="26"/>
  <c r="X196" i="26"/>
  <c r="Y196" i="26"/>
  <c r="X190" i="26"/>
  <c r="Y190" i="26"/>
  <c r="Z190" i="26"/>
  <c r="AA190" i="26"/>
  <c r="Y195" i="26"/>
  <c r="Z195" i="26"/>
  <c r="AA195" i="26"/>
  <c r="X195" i="26"/>
  <c r="Z188" i="26"/>
  <c r="AA188" i="26"/>
  <c r="X188" i="26"/>
  <c r="Y188" i="26"/>
  <c r="X194" i="26"/>
  <c r="Y194" i="26"/>
  <c r="Z194" i="26"/>
  <c r="AA194" i="26"/>
  <c r="Y187" i="26"/>
  <c r="Z187" i="26"/>
  <c r="AA187" i="26"/>
  <c r="X187" i="26"/>
  <c r="AA193" i="26"/>
  <c r="X193" i="26"/>
  <c r="Y193" i="26"/>
  <c r="Z193" i="26"/>
  <c r="AA189" i="26"/>
  <c r="X189" i="26"/>
  <c r="Y189" i="26"/>
  <c r="Z189" i="26"/>
  <c r="X186" i="26"/>
  <c r="Y186" i="26"/>
  <c r="Z186" i="26"/>
  <c r="AA186" i="26"/>
  <c r="Z192" i="26"/>
  <c r="AA192" i="26"/>
  <c r="X192" i="26"/>
  <c r="Y192" i="26"/>
  <c r="AA197" i="26"/>
  <c r="X197" i="26"/>
  <c r="Y197" i="26"/>
  <c r="Z197" i="26"/>
  <c r="AG145" i="34"/>
  <c r="AF145" i="34"/>
  <c r="Y636" i="26"/>
  <c r="Z633" i="26"/>
  <c r="Z637" i="26"/>
  <c r="Z879" i="26"/>
  <c r="AA879" i="26"/>
  <c r="Y879" i="26"/>
  <c r="Z636" i="26"/>
  <c r="Z631" i="26"/>
  <c r="Z630" i="26"/>
  <c r="Z634" i="26"/>
  <c r="AA43" i="26"/>
  <c r="Z59" i="26"/>
  <c r="Z30" i="26"/>
  <c r="AA636" i="26"/>
  <c r="AA631" i="26"/>
  <c r="Y780" i="26"/>
  <c r="Z780" i="26"/>
  <c r="AA780" i="26"/>
  <c r="AA806" i="26"/>
  <c r="Z613" i="26"/>
  <c r="Y43" i="26"/>
  <c r="Y806" i="26"/>
  <c r="AA632" i="26"/>
  <c r="Y613" i="26"/>
  <c r="Y890" i="26"/>
  <c r="Y909" i="26" s="1"/>
  <c r="Y632" i="26"/>
  <c r="Z629" i="26"/>
  <c r="Y828" i="26"/>
  <c r="AA906" i="26"/>
  <c r="AA638" i="26"/>
  <c r="AA686" i="26"/>
  <c r="Y631" i="26"/>
  <c r="Z638" i="26"/>
  <c r="Y666" i="26"/>
  <c r="Y113" i="26"/>
  <c r="Y165" i="26"/>
  <c r="Y686" i="26"/>
  <c r="AA613" i="26"/>
  <c r="Z666" i="26"/>
  <c r="Y629" i="26"/>
  <c r="Y638" i="26"/>
  <c r="Z132" i="26"/>
  <c r="Z635" i="26"/>
  <c r="Y71" i="26"/>
  <c r="Y648" i="26"/>
  <c r="Y728" i="26"/>
  <c r="AA648" i="26"/>
  <c r="AA728" i="26"/>
  <c r="Z71" i="26"/>
  <c r="Z728" i="26"/>
  <c r="Z850" i="26"/>
  <c r="Y630" i="26"/>
  <c r="Z165" i="26"/>
  <c r="Z906" i="26"/>
  <c r="Z600" i="26"/>
  <c r="Y850" i="26"/>
  <c r="Y748" i="26"/>
  <c r="AA132" i="26"/>
  <c r="AA789" i="26"/>
  <c r="AA797" i="26" s="1"/>
  <c r="AA748" i="26"/>
  <c r="Z43" i="26"/>
  <c r="Z806" i="26"/>
  <c r="Z890" i="26"/>
  <c r="Z911" i="26" s="1"/>
  <c r="AA113" i="26"/>
  <c r="Y151" i="26"/>
  <c r="Y132" i="26"/>
  <c r="Y789" i="26"/>
  <c r="Y797" i="26" s="1"/>
  <c r="Y906" i="26"/>
  <c r="AA151" i="26"/>
  <c r="AA890" i="26"/>
  <c r="AA891" i="26" s="1"/>
  <c r="AA850" i="26"/>
  <c r="Z113" i="26"/>
  <c r="Z789" i="26"/>
  <c r="Z795" i="26" s="1"/>
  <c r="Z686" i="26"/>
  <c r="Z828" i="26"/>
  <c r="Y59" i="26"/>
  <c r="Y708" i="26"/>
  <c r="AB600" i="26"/>
  <c r="AA828" i="26"/>
  <c r="AA666" i="26"/>
  <c r="AA708" i="26"/>
  <c r="AA18" i="26"/>
  <c r="Z151" i="26"/>
  <c r="Z708" i="26"/>
  <c r="Z648" i="26"/>
  <c r="Z748" i="26"/>
  <c r="AA71" i="26"/>
  <c r="Y633" i="26"/>
  <c r="Z5" i="26"/>
  <c r="Z52" i="26" s="1"/>
  <c r="AA59" i="26"/>
  <c r="AA165" i="26"/>
  <c r="Y30" i="26"/>
  <c r="Y5" i="26"/>
  <c r="Y353" i="26"/>
  <c r="X353" i="26"/>
  <c r="Z353" i="26"/>
  <c r="Z354" i="26"/>
  <c r="Y354" i="26"/>
  <c r="X354" i="26"/>
  <c r="X348" i="26"/>
  <c r="Z348" i="26"/>
  <c r="Y348" i="26"/>
  <c r="Z357" i="26"/>
  <c r="Y357" i="26"/>
  <c r="X357" i="26"/>
  <c r="X347" i="26"/>
  <c r="Z347" i="26"/>
  <c r="Y347" i="26"/>
  <c r="Y352" i="26"/>
  <c r="X352" i="26"/>
  <c r="Z352" i="26"/>
  <c r="Z346" i="26"/>
  <c r="Y346" i="26"/>
  <c r="X346" i="26"/>
  <c r="X351" i="26"/>
  <c r="Z351" i="26"/>
  <c r="Y351" i="26"/>
  <c r="Y356" i="26"/>
  <c r="X356" i="26"/>
  <c r="Z356" i="26"/>
  <c r="Z350" i="26"/>
  <c r="Y350" i="26"/>
  <c r="X350" i="26"/>
  <c r="Y355" i="26"/>
  <c r="X355" i="26"/>
  <c r="Z355" i="26"/>
  <c r="Z349" i="26"/>
  <c r="Y349" i="26"/>
  <c r="X349" i="26"/>
  <c r="AA5" i="26"/>
  <c r="AA52" i="26" s="1"/>
  <c r="AA633" i="26"/>
  <c r="Y637" i="26"/>
  <c r="AA630" i="26"/>
  <c r="Y634" i="26"/>
  <c r="AA637" i="26"/>
  <c r="AA629" i="26"/>
  <c r="AA634" i="26"/>
  <c r="Y52" i="26" l="1"/>
  <c r="Z602" i="26"/>
  <c r="Z910" i="26"/>
  <c r="AA792" i="26"/>
  <c r="AA790" i="26"/>
  <c r="AA794" i="26"/>
  <c r="Z897" i="26"/>
  <c r="Y794" i="26"/>
  <c r="Y892" i="26"/>
  <c r="Z912" i="26"/>
  <c r="Y911" i="26"/>
  <c r="Z914" i="26"/>
  <c r="Y912" i="26"/>
  <c r="Z895" i="26"/>
  <c r="Y913" i="26"/>
  <c r="Y894" i="26"/>
  <c r="Y914" i="26"/>
  <c r="Z141" i="26"/>
  <c r="Z790" i="26"/>
  <c r="Z714" i="26"/>
  <c r="Y908" i="26"/>
  <c r="Y893" i="26"/>
  <c r="Y891" i="26"/>
  <c r="Z792" i="26"/>
  <c r="Y896" i="26"/>
  <c r="Y895" i="26"/>
  <c r="AA134" i="26"/>
  <c r="Z694" i="26"/>
  <c r="Y907" i="26"/>
  <c r="Z668" i="26"/>
  <c r="Y897" i="26"/>
  <c r="AA852" i="26"/>
  <c r="Z909" i="26"/>
  <c r="Y910" i="26"/>
  <c r="Z730" i="26"/>
  <c r="Y750" i="26"/>
  <c r="Y62" i="26"/>
  <c r="Y50" i="26"/>
  <c r="Y674" i="26"/>
  <c r="Y751" i="26"/>
  <c r="Y753" i="26"/>
  <c r="Z794" i="26"/>
  <c r="Z755" i="26"/>
  <c r="Y656" i="26"/>
  <c r="Z639" i="26"/>
  <c r="AA639" i="26"/>
  <c r="Y639" i="26"/>
  <c r="AA654" i="26"/>
  <c r="AA854" i="26"/>
  <c r="Y24" i="26"/>
  <c r="Y854" i="26"/>
  <c r="Z45" i="26"/>
  <c r="Z854" i="26"/>
  <c r="AA133" i="26"/>
  <c r="Z138" i="26"/>
  <c r="Y670" i="26"/>
  <c r="Y687" i="26"/>
  <c r="Z836" i="26"/>
  <c r="AA892" i="26"/>
  <c r="AA830" i="26"/>
  <c r="AA137" i="26"/>
  <c r="AA911" i="26"/>
  <c r="AA832" i="26"/>
  <c r="AA755" i="26"/>
  <c r="AA714" i="26"/>
  <c r="AA754" i="26"/>
  <c r="Z813" i="26"/>
  <c r="AA117" i="26"/>
  <c r="Y734" i="26"/>
  <c r="Y815" i="26"/>
  <c r="Y709" i="26"/>
  <c r="Y615" i="26"/>
  <c r="Z137" i="26"/>
  <c r="Z734" i="26"/>
  <c r="AA694" i="26"/>
  <c r="AA693" i="26"/>
  <c r="Y8" i="26"/>
  <c r="AA619" i="26"/>
  <c r="AA649" i="26"/>
  <c r="AA690" i="26"/>
  <c r="Z853" i="26"/>
  <c r="Z716" i="26"/>
  <c r="AA155" i="26"/>
  <c r="Y697" i="26"/>
  <c r="Y833" i="26"/>
  <c r="Y756" i="26"/>
  <c r="Z851" i="26"/>
  <c r="Z121" i="26"/>
  <c r="Z117" i="26"/>
  <c r="AA50" i="26"/>
  <c r="Z892" i="26"/>
  <c r="Z893" i="26"/>
  <c r="AA796" i="26"/>
  <c r="AA910" i="26"/>
  <c r="AA118" i="26"/>
  <c r="AA731" i="26"/>
  <c r="AA9" i="26"/>
  <c r="AA617" i="26"/>
  <c r="AA687" i="26"/>
  <c r="AA11" i="26"/>
  <c r="AA893" i="26"/>
  <c r="AA909" i="26"/>
  <c r="AA733" i="26"/>
  <c r="AA668" i="26"/>
  <c r="AA674" i="26"/>
  <c r="AB605" i="26"/>
  <c r="AA856" i="26"/>
  <c r="AA751" i="26"/>
  <c r="AA673" i="26"/>
  <c r="AB602" i="26"/>
  <c r="Z891" i="26"/>
  <c r="Z894" i="26"/>
  <c r="Z907" i="26"/>
  <c r="Z796" i="26"/>
  <c r="AA791" i="26"/>
  <c r="AA793" i="26"/>
  <c r="Y790" i="26"/>
  <c r="AA907" i="26"/>
  <c r="AA913" i="26"/>
  <c r="Y46" i="26"/>
  <c r="AA737" i="26"/>
  <c r="AA154" i="26"/>
  <c r="AA815" i="26"/>
  <c r="AA153" i="26"/>
  <c r="AA749" i="26"/>
  <c r="AA8" i="26"/>
  <c r="AA692" i="26"/>
  <c r="AA808" i="26"/>
  <c r="Z834" i="26"/>
  <c r="Z749" i="26"/>
  <c r="Z139" i="26"/>
  <c r="AA614" i="26"/>
  <c r="Y63" i="26"/>
  <c r="Y810" i="26"/>
  <c r="Y853" i="26"/>
  <c r="Y650" i="26"/>
  <c r="Y135" i="26"/>
  <c r="Z671" i="26"/>
  <c r="Z11" i="26"/>
  <c r="Z22" i="26"/>
  <c r="Y796" i="26"/>
  <c r="AA46" i="26"/>
  <c r="AA119" i="26"/>
  <c r="AA116" i="26"/>
  <c r="AA753" i="26"/>
  <c r="AA691" i="26"/>
  <c r="AA12" i="26"/>
  <c r="AA836" i="26"/>
  <c r="AA675" i="26"/>
  <c r="AA616" i="26"/>
  <c r="AA60" i="26"/>
  <c r="AA816" i="26"/>
  <c r="AA834" i="26"/>
  <c r="AA656" i="26"/>
  <c r="AA31" i="26"/>
  <c r="Z675" i="26"/>
  <c r="Z673" i="26"/>
  <c r="Z119" i="26"/>
  <c r="AA142" i="26"/>
  <c r="Y22" i="26"/>
  <c r="Y73" i="26"/>
  <c r="Y752" i="26"/>
  <c r="Y712" i="26"/>
  <c r="Y754" i="26"/>
  <c r="Y673" i="26"/>
  <c r="Y835" i="26"/>
  <c r="Y154" i="26"/>
  <c r="Y115" i="26"/>
  <c r="Z754" i="26"/>
  <c r="Z31" i="26"/>
  <c r="Z830" i="26"/>
  <c r="Z852" i="26"/>
  <c r="Z793" i="26"/>
  <c r="Z791" i="26"/>
  <c r="AA897" i="26"/>
  <c r="AA912" i="26"/>
  <c r="Y19" i="26"/>
  <c r="AA697" i="26"/>
  <c r="AA689" i="26"/>
  <c r="AA667" i="26"/>
  <c r="AA138" i="26"/>
  <c r="AA713" i="26"/>
  <c r="AA810" i="26"/>
  <c r="AA618" i="26"/>
  <c r="AA152" i="26"/>
  <c r="AA22" i="26"/>
  <c r="AA811" i="26"/>
  <c r="AA615" i="26"/>
  <c r="AA833" i="26"/>
  <c r="AA735" i="26"/>
  <c r="AB603" i="26"/>
  <c r="AA835" i="26"/>
  <c r="Z48" i="26"/>
  <c r="AA156" i="26"/>
  <c r="Z731" i="26"/>
  <c r="Z652" i="26"/>
  <c r="AA601" i="26"/>
  <c r="AA606" i="26"/>
  <c r="Z51" i="26"/>
  <c r="AA62" i="26"/>
  <c r="Y856" i="26"/>
  <c r="Y117" i="26"/>
  <c r="Y729" i="26"/>
  <c r="Y669" i="26"/>
  <c r="Y731" i="26"/>
  <c r="Y696" i="26"/>
  <c r="Z606" i="26"/>
  <c r="Y755" i="26"/>
  <c r="Y118" i="26"/>
  <c r="Z49" i="26"/>
  <c r="Z619" i="26"/>
  <c r="Z116" i="26"/>
  <c r="Z65" i="26"/>
  <c r="Z817" i="26"/>
  <c r="Z811" i="26"/>
  <c r="Z120" i="26"/>
  <c r="AA712" i="26"/>
  <c r="AA166" i="26"/>
  <c r="AB606" i="26"/>
  <c r="AA695" i="26"/>
  <c r="AA717" i="26"/>
  <c r="AB604" i="26"/>
  <c r="AA140" i="26"/>
  <c r="AA45" i="26"/>
  <c r="Y694" i="26"/>
  <c r="Z650" i="26"/>
  <c r="Z123" i="26"/>
  <c r="Z908" i="26"/>
  <c r="Z913" i="26"/>
  <c r="Z896" i="26"/>
  <c r="AA795" i="26"/>
  <c r="Y792" i="26"/>
  <c r="AA894" i="26"/>
  <c r="AA908" i="26"/>
  <c r="AA895" i="26"/>
  <c r="AA853" i="26"/>
  <c r="AA807" i="26"/>
  <c r="AA711" i="26"/>
  <c r="AA812" i="26"/>
  <c r="AA169" i="26"/>
  <c r="AA24" i="26"/>
  <c r="AA730" i="26"/>
  <c r="AA831" i="26"/>
  <c r="AA669" i="26"/>
  <c r="AA752" i="26"/>
  <c r="AA136" i="26"/>
  <c r="AA168" i="26"/>
  <c r="AA75" i="26"/>
  <c r="AA672" i="26"/>
  <c r="AB601" i="26"/>
  <c r="AA732" i="26"/>
  <c r="AA696" i="26"/>
  <c r="AA814" i="26"/>
  <c r="AA114" i="26"/>
  <c r="AA73" i="26"/>
  <c r="AA157" i="26"/>
  <c r="AA670" i="26"/>
  <c r="AA74" i="26"/>
  <c r="AA47" i="26"/>
  <c r="AA49" i="26"/>
  <c r="Y795" i="26"/>
  <c r="Y793" i="26"/>
  <c r="Y12" i="26"/>
  <c r="Y74" i="26"/>
  <c r="Z756" i="26"/>
  <c r="Z715" i="26"/>
  <c r="AA604" i="26"/>
  <c r="Z651" i="26"/>
  <c r="Z169" i="26"/>
  <c r="Z154" i="26"/>
  <c r="Y33" i="26"/>
  <c r="Y11" i="26"/>
  <c r="Y852" i="26"/>
  <c r="Y830" i="26"/>
  <c r="Y749" i="26"/>
  <c r="Y811" i="26"/>
  <c r="Y715" i="26"/>
  <c r="Y690" i="26"/>
  <c r="Y737" i="26"/>
  <c r="Y807" i="26"/>
  <c r="Y732" i="26"/>
  <c r="Y693" i="26"/>
  <c r="Y668" i="26"/>
  <c r="Z603" i="26"/>
  <c r="Y156" i="26"/>
  <c r="Z72" i="26"/>
  <c r="Z653" i="26"/>
  <c r="Z693" i="26"/>
  <c r="AA603" i="26"/>
  <c r="Z73" i="26"/>
  <c r="Z729" i="26"/>
  <c r="Z616" i="26"/>
  <c r="Z810" i="26"/>
  <c r="Z797" i="26"/>
  <c r="Y791" i="26"/>
  <c r="AA896" i="26"/>
  <c r="AA914" i="26"/>
  <c r="Y23" i="26"/>
  <c r="Y34" i="26"/>
  <c r="AA23" i="26"/>
  <c r="AA750" i="26"/>
  <c r="AA729" i="26"/>
  <c r="AA655" i="26"/>
  <c r="AA650" i="26"/>
  <c r="AA813" i="26"/>
  <c r="AB607" i="26"/>
  <c r="AA135" i="26"/>
  <c r="AA141" i="26"/>
  <c r="AA855" i="26"/>
  <c r="AA715" i="26"/>
  <c r="AA710" i="26"/>
  <c r="AA688" i="26"/>
  <c r="AA652" i="26"/>
  <c r="AA809" i="26"/>
  <c r="AA120" i="26"/>
  <c r="AA35" i="26"/>
  <c r="AA19" i="26"/>
  <c r="AA709" i="26"/>
  <c r="AA851" i="26"/>
  <c r="AA167" i="26"/>
  <c r="AA123" i="26"/>
  <c r="AA837" i="26"/>
  <c r="AA734" i="26"/>
  <c r="AA651" i="26"/>
  <c r="AA829" i="26"/>
  <c r="AA121" i="26"/>
  <c r="AA33" i="26"/>
  <c r="AA653" i="26"/>
  <c r="Z10" i="26"/>
  <c r="AA757" i="26"/>
  <c r="AA115" i="26"/>
  <c r="Z710" i="26"/>
  <c r="Z697" i="26"/>
  <c r="Z733" i="26"/>
  <c r="Z690" i="26"/>
  <c r="Z814" i="26"/>
  <c r="Z617" i="26"/>
  <c r="Z118" i="26"/>
  <c r="Z20" i="26"/>
  <c r="Z64" i="26"/>
  <c r="AA671" i="26"/>
  <c r="Y45" i="26"/>
  <c r="Y49" i="26"/>
  <c r="Y730" i="26"/>
  <c r="Y735" i="26"/>
  <c r="Y711" i="26"/>
  <c r="Y714" i="26"/>
  <c r="Y834" i="26"/>
  <c r="Y855" i="26"/>
  <c r="Y689" i="26"/>
  <c r="Y717" i="26"/>
  <c r="Y831" i="26"/>
  <c r="Y716" i="26"/>
  <c r="Y651" i="26"/>
  <c r="Y713" i="26"/>
  <c r="Y813" i="26"/>
  <c r="Y808" i="26"/>
  <c r="Y166" i="26"/>
  <c r="Y137" i="26"/>
  <c r="Z33" i="26"/>
  <c r="Z709" i="26"/>
  <c r="Z812" i="26"/>
  <c r="Z808" i="26"/>
  <c r="Z166" i="26"/>
  <c r="Z7" i="26"/>
  <c r="Z732" i="26"/>
  <c r="Z691" i="26"/>
  <c r="Z134" i="26"/>
  <c r="Z649" i="26"/>
  <c r="Z687" i="26"/>
  <c r="Y134" i="26"/>
  <c r="Z752" i="26"/>
  <c r="Z695" i="26"/>
  <c r="Z735" i="26"/>
  <c r="Z815" i="26"/>
  <c r="Z152" i="26"/>
  <c r="Z122" i="26"/>
  <c r="Z60" i="26"/>
  <c r="Z32" i="26"/>
  <c r="Z833" i="26"/>
  <c r="Z688" i="26"/>
  <c r="Z656" i="26"/>
  <c r="Z669" i="26"/>
  <c r="Z168" i="26"/>
  <c r="Z153" i="26"/>
  <c r="Z736" i="26"/>
  <c r="Z712" i="26"/>
  <c r="Z142" i="26"/>
  <c r="Z21" i="26"/>
  <c r="Z829" i="26"/>
  <c r="Z713" i="26"/>
  <c r="Z618" i="26"/>
  <c r="Z6" i="26"/>
  <c r="Z75" i="26"/>
  <c r="Z831" i="26"/>
  <c r="Z751" i="26"/>
  <c r="Z133" i="26"/>
  <c r="Z62" i="26"/>
  <c r="Z717" i="26"/>
  <c r="Z696" i="26"/>
  <c r="Z807" i="26"/>
  <c r="Z36" i="26"/>
  <c r="Z737" i="26"/>
  <c r="Z856" i="26"/>
  <c r="Z670" i="26"/>
  <c r="AA607" i="26"/>
  <c r="Z140" i="26"/>
  <c r="Z44" i="26"/>
  <c r="Z750" i="26"/>
  <c r="Z855" i="26"/>
  <c r="Z114" i="26"/>
  <c r="Z115" i="26"/>
  <c r="Z809" i="26"/>
  <c r="AA605" i="26"/>
  <c r="Y7" i="26"/>
  <c r="Y736" i="26"/>
  <c r="Y617" i="26"/>
  <c r="Y692" i="26"/>
  <c r="Y649" i="26"/>
  <c r="Y757" i="26"/>
  <c r="Y675" i="26"/>
  <c r="Y816" i="26"/>
  <c r="Z607" i="26"/>
  <c r="Y140" i="26"/>
  <c r="Y619" i="26"/>
  <c r="Y139" i="26"/>
  <c r="Y152" i="26"/>
  <c r="Y116" i="26"/>
  <c r="Y141" i="26"/>
  <c r="Y9" i="26"/>
  <c r="Y47" i="26"/>
  <c r="Y36" i="26"/>
  <c r="Y733" i="26"/>
  <c r="Y654" i="26"/>
  <c r="Y688" i="26"/>
  <c r="Y817" i="26"/>
  <c r="Y710" i="26"/>
  <c r="Y671" i="26"/>
  <c r="Y812" i="26"/>
  <c r="Y616" i="26"/>
  <c r="Y136" i="26"/>
  <c r="Z604" i="26"/>
  <c r="Y121" i="26"/>
  <c r="Y142" i="26"/>
  <c r="Y809" i="26"/>
  <c r="Y133" i="26"/>
  <c r="Y20" i="26"/>
  <c r="Y31" i="26"/>
  <c r="Y60" i="26"/>
  <c r="Y48" i="26"/>
  <c r="Y6" i="26"/>
  <c r="Y836" i="26"/>
  <c r="Y814" i="26"/>
  <c r="Y672" i="26"/>
  <c r="Y851" i="26"/>
  <c r="Y695" i="26"/>
  <c r="Y667" i="26"/>
  <c r="Y618" i="26"/>
  <c r="Z601" i="26"/>
  <c r="Y122" i="26"/>
  <c r="Y157" i="26"/>
  <c r="Z605" i="26"/>
  <c r="Y138" i="26"/>
  <c r="Y168" i="26"/>
  <c r="Y123" i="26"/>
  <c r="Y51" i="26"/>
  <c r="Y35" i="26"/>
  <c r="Y829" i="26"/>
  <c r="Y655" i="26"/>
  <c r="Y837" i="26"/>
  <c r="Y653" i="26"/>
  <c r="Y832" i="26"/>
  <c r="Y691" i="26"/>
  <c r="Y652" i="26"/>
  <c r="Y614" i="26"/>
  <c r="Y167" i="26"/>
  <c r="Y114" i="26"/>
  <c r="Y153" i="26"/>
  <c r="Y169" i="26"/>
  <c r="Y120" i="26"/>
  <c r="Y155" i="26"/>
  <c r="Y119" i="26"/>
  <c r="Y64" i="26"/>
  <c r="Y75" i="26"/>
  <c r="Y44" i="26"/>
  <c r="Y65" i="26"/>
  <c r="Y10" i="26"/>
  <c r="Y32" i="26"/>
  <c r="Y72" i="26"/>
  <c r="Y21" i="26"/>
  <c r="Y61" i="26"/>
  <c r="Z61" i="26"/>
  <c r="Z753" i="26"/>
  <c r="Z615" i="26"/>
  <c r="Z674" i="26"/>
  <c r="Z614" i="26"/>
  <c r="Z167" i="26"/>
  <c r="Z9" i="26"/>
  <c r="Z24" i="26"/>
  <c r="Z46" i="26"/>
  <c r="Z74" i="26"/>
  <c r="Z832" i="26"/>
  <c r="Z711" i="26"/>
  <c r="Z837" i="26"/>
  <c r="Z655" i="26"/>
  <c r="Z156" i="26"/>
  <c r="Z136" i="26"/>
  <c r="Z35" i="26"/>
  <c r="Z12" i="26"/>
  <c r="Z34" i="26"/>
  <c r="Z50" i="26"/>
  <c r="Z835" i="26"/>
  <c r="Z692" i="26"/>
  <c r="Z667" i="26"/>
  <c r="Z689" i="26"/>
  <c r="AA602" i="26"/>
  <c r="Z157" i="26"/>
  <c r="Z757" i="26"/>
  <c r="Z672" i="26"/>
  <c r="Z816" i="26"/>
  <c r="Z654" i="26"/>
  <c r="Z155" i="26"/>
  <c r="Z135" i="26"/>
  <c r="Z47" i="26"/>
  <c r="Z8" i="26"/>
  <c r="Z19" i="26"/>
  <c r="Z23" i="26"/>
  <c r="Z63" i="26"/>
  <c r="AA34" i="26"/>
  <c r="AA736" i="26"/>
  <c r="AA20" i="26"/>
  <c r="AA6" i="26"/>
  <c r="AA36" i="26"/>
  <c r="AA72" i="26"/>
  <c r="AA817" i="26"/>
  <c r="AA63" i="26"/>
  <c r="AA64" i="26"/>
  <c r="AA21" i="26"/>
  <c r="AA32" i="26"/>
  <c r="AA48" i="26"/>
  <c r="AA716" i="26"/>
  <c r="AA122" i="26"/>
  <c r="AA44" i="26"/>
  <c r="AA65" i="26"/>
  <c r="AA756" i="26"/>
  <c r="AA139" i="26"/>
  <c r="AA7" i="26"/>
  <c r="AA51" i="26"/>
  <c r="AA10" i="26"/>
  <c r="AA61" i="26"/>
  <c r="M524" i="44"/>
  <c r="L524" i="44"/>
  <c r="K524" i="44"/>
  <c r="J524" i="44"/>
  <c r="I524" i="44"/>
  <c r="M511" i="44"/>
  <c r="L511" i="44"/>
  <c r="K511" i="44"/>
  <c r="J511" i="44"/>
  <c r="I511" i="44"/>
  <c r="M496" i="44"/>
  <c r="L496" i="44"/>
  <c r="K496" i="44"/>
  <c r="J496" i="44"/>
  <c r="I496" i="44"/>
  <c r="M483" i="44"/>
  <c r="L483" i="44"/>
  <c r="K483" i="44"/>
  <c r="J483" i="44"/>
  <c r="I483" i="44"/>
  <c r="M470" i="44"/>
  <c r="L470" i="44"/>
  <c r="K470" i="44"/>
  <c r="J470" i="44"/>
  <c r="I470" i="44"/>
  <c r="M453" i="44"/>
  <c r="L453" i="44"/>
  <c r="K453" i="44"/>
  <c r="J453" i="44"/>
  <c r="I453" i="44"/>
  <c r="S415" i="44"/>
  <c r="S423" i="44" s="1"/>
  <c r="R415" i="44"/>
  <c r="R423" i="44" s="1"/>
  <c r="Q415" i="44"/>
  <c r="Q423" i="44" s="1"/>
  <c r="P415" i="44"/>
  <c r="P424" i="44" s="1"/>
  <c r="O415" i="44"/>
  <c r="O423" i="44" s="1"/>
  <c r="M425" i="44"/>
  <c r="L425" i="44"/>
  <c r="K425" i="44"/>
  <c r="J425" i="44"/>
  <c r="I425" i="44"/>
  <c r="M409" i="44"/>
  <c r="L409" i="44"/>
  <c r="K409" i="44"/>
  <c r="J409" i="44"/>
  <c r="I409" i="44"/>
  <c r="M399" i="44"/>
  <c r="S393" i="44" s="1"/>
  <c r="S405" i="44" s="1"/>
  <c r="L399" i="44"/>
  <c r="R393" i="44" s="1"/>
  <c r="R408" i="44" s="1"/>
  <c r="K399" i="44"/>
  <c r="Q393" i="44" s="1"/>
  <c r="Q435" i="44" s="1"/>
  <c r="J399" i="44"/>
  <c r="P393" i="44" s="1"/>
  <c r="P436" i="44" s="1"/>
  <c r="I399" i="44"/>
  <c r="O393" i="44" s="1"/>
  <c r="O405" i="44" s="1"/>
  <c r="J372" i="44"/>
  <c r="I372" i="44"/>
  <c r="H372" i="44"/>
  <c r="G372" i="44"/>
  <c r="F372" i="44"/>
  <c r="J356" i="44"/>
  <c r="I356" i="44"/>
  <c r="H356" i="44"/>
  <c r="G356" i="44"/>
  <c r="F356" i="44"/>
  <c r="J339" i="44"/>
  <c r="I339" i="44"/>
  <c r="H339" i="44"/>
  <c r="G339" i="44"/>
  <c r="F339" i="44"/>
  <c r="J325" i="44"/>
  <c r="I325" i="44"/>
  <c r="H325" i="44"/>
  <c r="G325" i="44"/>
  <c r="F325" i="44"/>
  <c r="J265" i="44"/>
  <c r="P255" i="44" s="1"/>
  <c r="I265" i="44"/>
  <c r="O255" i="44" s="1"/>
  <c r="H265" i="44"/>
  <c r="N255" i="44" s="1"/>
  <c r="G265" i="44"/>
  <c r="M255" i="44" s="1"/>
  <c r="F265" i="44"/>
  <c r="L255" i="44" s="1"/>
  <c r="L256" i="44" s="1"/>
  <c r="J218" i="44"/>
  <c r="P209" i="44" s="1"/>
  <c r="I218" i="44"/>
  <c r="O209" i="44" s="1"/>
  <c r="H218" i="44"/>
  <c r="N209" i="44" s="1"/>
  <c r="G218" i="44"/>
  <c r="M209" i="44" s="1"/>
  <c r="F218" i="44"/>
  <c r="L209" i="44" s="1"/>
  <c r="J203" i="44"/>
  <c r="P194" i="44" s="1"/>
  <c r="I203" i="44"/>
  <c r="O194" i="44" s="1"/>
  <c r="H203" i="44"/>
  <c r="N194" i="44" s="1"/>
  <c r="G203" i="44"/>
  <c r="M194" i="44" s="1"/>
  <c r="F203" i="44"/>
  <c r="L194" i="44" s="1"/>
  <c r="J188" i="44"/>
  <c r="P179" i="44" s="1"/>
  <c r="I188" i="44"/>
  <c r="O179" i="44" s="1"/>
  <c r="H188" i="44"/>
  <c r="N179" i="44" s="1"/>
  <c r="G188" i="44"/>
  <c r="M179" i="44" s="1"/>
  <c r="F188" i="44"/>
  <c r="L179" i="44" s="1"/>
  <c r="J173" i="44"/>
  <c r="I173" i="44"/>
  <c r="H173" i="44"/>
  <c r="G173" i="44"/>
  <c r="M163" i="44" s="1"/>
  <c r="F173" i="44"/>
  <c r="L163" i="44" s="1"/>
  <c r="K158" i="44"/>
  <c r="Q152" i="44" s="1"/>
  <c r="J158" i="44"/>
  <c r="P152" i="44" s="1"/>
  <c r="I158" i="44"/>
  <c r="O152" i="44" s="1"/>
  <c r="H158" i="44"/>
  <c r="N152" i="44" s="1"/>
  <c r="G158" i="44"/>
  <c r="M152" i="44" s="1"/>
  <c r="J82" i="44"/>
  <c r="I82" i="44"/>
  <c r="H82" i="44"/>
  <c r="G82" i="44"/>
  <c r="F82" i="44"/>
  <c r="J68" i="44"/>
  <c r="I68" i="44"/>
  <c r="H68" i="44"/>
  <c r="G68" i="44"/>
  <c r="F68" i="44"/>
  <c r="J57" i="44"/>
  <c r="I57" i="44"/>
  <c r="H57" i="44"/>
  <c r="G57" i="44"/>
  <c r="F57" i="44"/>
  <c r="J48" i="44"/>
  <c r="I48" i="44"/>
  <c r="H48" i="44"/>
  <c r="G48" i="44"/>
  <c r="F48" i="44"/>
  <c r="J38" i="44"/>
  <c r="I38" i="44"/>
  <c r="H38" i="44"/>
  <c r="G38" i="44"/>
  <c r="F38" i="44"/>
  <c r="J27" i="44"/>
  <c r="I27" i="44"/>
  <c r="H27" i="44"/>
  <c r="G27" i="44"/>
  <c r="F27" i="44"/>
  <c r="J13" i="44"/>
  <c r="I13" i="44"/>
  <c r="H13" i="44"/>
  <c r="G13" i="44"/>
  <c r="F13" i="44"/>
  <c r="L61" i="38"/>
  <c r="K61" i="38"/>
  <c r="J61" i="38"/>
  <c r="I61" i="38"/>
  <c r="H61" i="38"/>
  <c r="L60" i="38"/>
  <c r="K60" i="38"/>
  <c r="J60" i="38"/>
  <c r="I60" i="38"/>
  <c r="H60" i="38"/>
  <c r="R49" i="38"/>
  <c r="Q49" i="38"/>
  <c r="P49" i="38"/>
  <c r="O49" i="38"/>
  <c r="N49" i="38"/>
  <c r="P50" i="38" l="1"/>
  <c r="P51" i="38"/>
  <c r="P52" i="38"/>
  <c r="P53" i="38"/>
  <c r="P54" i="38"/>
  <c r="P55" i="38"/>
  <c r="P56" i="38"/>
  <c r="P57" i="38"/>
  <c r="P58" i="38"/>
  <c r="P59" i="38"/>
  <c r="O51" i="38"/>
  <c r="O53" i="38"/>
  <c r="O55" i="38"/>
  <c r="O57" i="38"/>
  <c r="O59" i="38"/>
  <c r="O50" i="38"/>
  <c r="O52" i="38"/>
  <c r="O54" i="38"/>
  <c r="O56" i="38"/>
  <c r="O58" i="38"/>
  <c r="Q50" i="38"/>
  <c r="Q51" i="38"/>
  <c r="Q52" i="38"/>
  <c r="Q53" i="38"/>
  <c r="Q54" i="38"/>
  <c r="Q55" i="38"/>
  <c r="Q56" i="38"/>
  <c r="Q57" i="38"/>
  <c r="Q58" i="38"/>
  <c r="Q59" i="38"/>
  <c r="N57" i="38"/>
  <c r="N53" i="38"/>
  <c r="N56" i="38"/>
  <c r="N55" i="38"/>
  <c r="N58" i="38"/>
  <c r="N54" i="38"/>
  <c r="N50" i="38"/>
  <c r="N52" i="38"/>
  <c r="N59" i="38"/>
  <c r="N51" i="38"/>
  <c r="R52" i="38"/>
  <c r="R54" i="38"/>
  <c r="R56" i="38"/>
  <c r="R57" i="38"/>
  <c r="R58" i="38"/>
  <c r="R50" i="38"/>
  <c r="R51" i="38"/>
  <c r="R53" i="38"/>
  <c r="R55" i="38"/>
  <c r="R59" i="38"/>
  <c r="M53" i="44"/>
  <c r="M62" i="44"/>
  <c r="Q89" i="44"/>
  <c r="N62" i="44"/>
  <c r="N53" i="44"/>
  <c r="O62" i="44"/>
  <c r="O53" i="44"/>
  <c r="L62" i="44"/>
  <c r="L53" i="44"/>
  <c r="P62" i="44"/>
  <c r="P53" i="44"/>
  <c r="M316" i="44"/>
  <c r="M333" i="44"/>
  <c r="N316" i="44"/>
  <c r="N319" i="44" s="1"/>
  <c r="N333" i="44"/>
  <c r="O316" i="44"/>
  <c r="O322" i="44" s="1"/>
  <c r="O333" i="44"/>
  <c r="O336" i="44" s="1"/>
  <c r="L316" i="44"/>
  <c r="L321" i="44" s="1"/>
  <c r="L333" i="44"/>
  <c r="P316" i="44"/>
  <c r="P323" i="44" s="1"/>
  <c r="P333" i="44"/>
  <c r="P335" i="44" s="1"/>
  <c r="Y898" i="26"/>
  <c r="Y798" i="26"/>
  <c r="AA76" i="26"/>
  <c r="Y915" i="26"/>
  <c r="Y25" i="26"/>
  <c r="Y676" i="26"/>
  <c r="Z608" i="26"/>
  <c r="Y718" i="26"/>
  <c r="Z798" i="26"/>
  <c r="Y37" i="26"/>
  <c r="Y738" i="26"/>
  <c r="AA857" i="26"/>
  <c r="AA798" i="26"/>
  <c r="AA898" i="26"/>
  <c r="Z25" i="26"/>
  <c r="Z676" i="26"/>
  <c r="Y620" i="26"/>
  <c r="Y857" i="26"/>
  <c r="Y698" i="26"/>
  <c r="Y76" i="26"/>
  <c r="Y143" i="26"/>
  <c r="Z124" i="26"/>
  <c r="Z158" i="26"/>
  <c r="Z170" i="26"/>
  <c r="Y818" i="26"/>
  <c r="AA608" i="26"/>
  <c r="AA158" i="26"/>
  <c r="AA758" i="26"/>
  <c r="Z915" i="26"/>
  <c r="AA13" i="26"/>
  <c r="Z620" i="26"/>
  <c r="Y124" i="26"/>
  <c r="Y66" i="26"/>
  <c r="Z738" i="26"/>
  <c r="Y758" i="26"/>
  <c r="AA676" i="26"/>
  <c r="AA620" i="26"/>
  <c r="Y838" i="26"/>
  <c r="Z838" i="26"/>
  <c r="Z66" i="26"/>
  <c r="Z698" i="26"/>
  <c r="Y170" i="26"/>
  <c r="AA718" i="26"/>
  <c r="AA738" i="26"/>
  <c r="Z76" i="26"/>
  <c r="AA124" i="26"/>
  <c r="AB608" i="26"/>
  <c r="AA37" i="26"/>
  <c r="AA66" i="26"/>
  <c r="Z898" i="26"/>
  <c r="AA698" i="26"/>
  <c r="Z857" i="26"/>
  <c r="AA657" i="26"/>
  <c r="Y13" i="26"/>
  <c r="Y158" i="26"/>
  <c r="Y657" i="26"/>
  <c r="Z818" i="26"/>
  <c r="Z143" i="26"/>
  <c r="Z13" i="26"/>
  <c r="Z657" i="26"/>
  <c r="Z718" i="26"/>
  <c r="AA838" i="26"/>
  <c r="AA25" i="26"/>
  <c r="AA818" i="26"/>
  <c r="AA170" i="26"/>
  <c r="Z37" i="26"/>
  <c r="Z758" i="26"/>
  <c r="AA915" i="26"/>
  <c r="AA143" i="26"/>
  <c r="P217" i="44"/>
  <c r="P214" i="44"/>
  <c r="P210" i="44"/>
  <c r="P213" i="44"/>
  <c r="P216" i="44"/>
  <c r="P212" i="44"/>
  <c r="P215" i="44"/>
  <c r="P211" i="44"/>
  <c r="O529" i="44"/>
  <c r="S529" i="44"/>
  <c r="L335" i="44"/>
  <c r="S404" i="44"/>
  <c r="S458" i="44"/>
  <c r="S464" i="44" s="1"/>
  <c r="S501" i="44"/>
  <c r="S505" i="44" s="1"/>
  <c r="P529" i="44"/>
  <c r="M334" i="44"/>
  <c r="S407" i="44"/>
  <c r="S475" i="44"/>
  <c r="S482" i="44" s="1"/>
  <c r="Q529" i="44"/>
  <c r="N337" i="44"/>
  <c r="P516" i="44"/>
  <c r="R529" i="44"/>
  <c r="Q516" i="44"/>
  <c r="R516" i="44"/>
  <c r="O475" i="44"/>
  <c r="O482" i="44" s="1"/>
  <c r="O501" i="44"/>
  <c r="O516" i="44"/>
  <c r="S516" i="44"/>
  <c r="P421" i="44"/>
  <c r="O458" i="44"/>
  <c r="O488" i="44"/>
  <c r="S488" i="44"/>
  <c r="R501" i="44"/>
  <c r="P488" i="44"/>
  <c r="S416" i="44"/>
  <c r="Q488" i="44"/>
  <c r="P501" i="44"/>
  <c r="S417" i="44"/>
  <c r="R488" i="44"/>
  <c r="Q501" i="44"/>
  <c r="O416" i="44"/>
  <c r="P417" i="44"/>
  <c r="S418" i="44"/>
  <c r="O421" i="44"/>
  <c r="S422" i="44"/>
  <c r="R430" i="44"/>
  <c r="R432" i="44"/>
  <c r="R437" i="44"/>
  <c r="P458" i="44"/>
  <c r="P475" i="44"/>
  <c r="Q416" i="44"/>
  <c r="O420" i="44"/>
  <c r="O424" i="44"/>
  <c r="R431" i="44"/>
  <c r="R433" i="44"/>
  <c r="Q458" i="44"/>
  <c r="Q475" i="44"/>
  <c r="O418" i="44"/>
  <c r="Q420" i="44"/>
  <c r="S421" i="44"/>
  <c r="Q424" i="44"/>
  <c r="R434" i="44"/>
  <c r="R444" i="44"/>
  <c r="R445" i="44" s="1"/>
  <c r="R458" i="44"/>
  <c r="R475" i="44"/>
  <c r="O417" i="44"/>
  <c r="Q418" i="44"/>
  <c r="S420" i="44"/>
  <c r="O422" i="44"/>
  <c r="S424" i="44"/>
  <c r="R436" i="44"/>
  <c r="O406" i="44"/>
  <c r="O408" i="44"/>
  <c r="R416" i="44"/>
  <c r="Q417" i="44"/>
  <c r="P418" i="44"/>
  <c r="O419" i="44"/>
  <c r="S419" i="44"/>
  <c r="R420" i="44"/>
  <c r="Q421" i="44"/>
  <c r="P422" i="44"/>
  <c r="R424" i="44"/>
  <c r="Q430" i="44"/>
  <c r="P431" i="44"/>
  <c r="Q432" i="44"/>
  <c r="P433" i="44"/>
  <c r="O434" i="44"/>
  <c r="S434" i="44"/>
  <c r="R435" i="44"/>
  <c r="Q436" i="44"/>
  <c r="P437" i="44"/>
  <c r="O444" i="44"/>
  <c r="S444" i="44"/>
  <c r="S406" i="44"/>
  <c r="S408" i="44"/>
  <c r="R417" i="44"/>
  <c r="P419" i="44"/>
  <c r="R421" i="44"/>
  <c r="Q422" i="44"/>
  <c r="P423" i="44"/>
  <c r="Q431" i="44"/>
  <c r="Q433" i="44"/>
  <c r="P434" i="44"/>
  <c r="O435" i="44"/>
  <c r="S435" i="44"/>
  <c r="Q437" i="44"/>
  <c r="P444" i="44"/>
  <c r="O404" i="44"/>
  <c r="O407" i="44"/>
  <c r="P416" i="44"/>
  <c r="R418" i="44"/>
  <c r="Q419" i="44"/>
  <c r="P420" i="44"/>
  <c r="R422" i="44"/>
  <c r="O430" i="44"/>
  <c r="S430" i="44"/>
  <c r="O432" i="44"/>
  <c r="S432" i="44"/>
  <c r="Q434" i="44"/>
  <c r="P435" i="44"/>
  <c r="O436" i="44"/>
  <c r="S436" i="44"/>
  <c r="Q444" i="44"/>
  <c r="R419" i="44"/>
  <c r="P430" i="44"/>
  <c r="O431" i="44"/>
  <c r="S431" i="44"/>
  <c r="P432" i="44"/>
  <c r="O433" i="44"/>
  <c r="S433" i="44"/>
  <c r="O437" i="44"/>
  <c r="S437" i="44"/>
  <c r="P397" i="44"/>
  <c r="P406" i="44"/>
  <c r="P405" i="44"/>
  <c r="P408" i="44"/>
  <c r="P407" i="44"/>
  <c r="Q396" i="44"/>
  <c r="Q406" i="44"/>
  <c r="Q405" i="44"/>
  <c r="Q408" i="44"/>
  <c r="Q407" i="44"/>
  <c r="R405" i="44"/>
  <c r="P404" i="44"/>
  <c r="R406" i="44"/>
  <c r="Q404" i="44"/>
  <c r="R407" i="44"/>
  <c r="R404" i="44"/>
  <c r="M337" i="44"/>
  <c r="O398" i="44"/>
  <c r="O394" i="44"/>
  <c r="O397" i="44"/>
  <c r="O396" i="44"/>
  <c r="O395" i="44"/>
  <c r="S398" i="44"/>
  <c r="S394" i="44"/>
  <c r="S397" i="44"/>
  <c r="S396" i="44"/>
  <c r="S395" i="44"/>
  <c r="R395" i="44"/>
  <c r="R398" i="44"/>
  <c r="R394" i="44"/>
  <c r="R397" i="44"/>
  <c r="R396" i="44"/>
  <c r="M166" i="44"/>
  <c r="M165" i="44"/>
  <c r="M167" i="44"/>
  <c r="P394" i="44"/>
  <c r="Q397" i="44"/>
  <c r="P398" i="44"/>
  <c r="L320" i="44"/>
  <c r="Q394" i="44"/>
  <c r="P395" i="44"/>
  <c r="Q398" i="44"/>
  <c r="Q395" i="44"/>
  <c r="P396" i="44"/>
  <c r="N155" i="44"/>
  <c r="N163" i="44"/>
  <c r="L172" i="44"/>
  <c r="L171" i="44"/>
  <c r="L169" i="44"/>
  <c r="L165" i="44"/>
  <c r="L164" i="44"/>
  <c r="M323" i="44"/>
  <c r="M321" i="44"/>
  <c r="M317" i="44"/>
  <c r="M324" i="44"/>
  <c r="M322" i="44"/>
  <c r="M318" i="44"/>
  <c r="M319" i="44"/>
  <c r="M320" i="44"/>
  <c r="M172" i="44"/>
  <c r="M168" i="44"/>
  <c r="M164" i="44"/>
  <c r="M171" i="44"/>
  <c r="N320" i="44"/>
  <c r="N323" i="44"/>
  <c r="N321" i="44"/>
  <c r="N317" i="44"/>
  <c r="N322" i="44"/>
  <c r="P324" i="44"/>
  <c r="P322" i="44"/>
  <c r="P318" i="44"/>
  <c r="P319" i="44"/>
  <c r="P320" i="44"/>
  <c r="P321" i="44"/>
  <c r="N324" i="44"/>
  <c r="O4" i="44"/>
  <c r="O8" i="44" s="1"/>
  <c r="M156" i="44"/>
  <c r="O163" i="44"/>
  <c r="L170" i="44"/>
  <c r="O319" i="44"/>
  <c r="O320" i="44"/>
  <c r="O323" i="44"/>
  <c r="O317" i="44"/>
  <c r="O324" i="44"/>
  <c r="O318" i="44"/>
  <c r="P317" i="44"/>
  <c r="L44" i="44"/>
  <c r="L46" i="44" s="1"/>
  <c r="P44" i="44"/>
  <c r="P47" i="44" s="1"/>
  <c r="Q157" i="44"/>
  <c r="P163" i="44"/>
  <c r="L166" i="44"/>
  <c r="L167" i="44"/>
  <c r="L168" i="44"/>
  <c r="M169" i="44"/>
  <c r="M170" i="44"/>
  <c r="L324" i="44"/>
  <c r="L322" i="44"/>
  <c r="L318" i="44"/>
  <c r="L319" i="44"/>
  <c r="L323" i="44"/>
  <c r="L317" i="44"/>
  <c r="N318" i="44"/>
  <c r="O321" i="44"/>
  <c r="M54" i="44"/>
  <c r="M153" i="44"/>
  <c r="N156" i="44"/>
  <c r="M157" i="44"/>
  <c r="N153" i="44"/>
  <c r="M154" i="44"/>
  <c r="N157" i="44"/>
  <c r="N154" i="44"/>
  <c r="M155" i="44"/>
  <c r="R89" i="44"/>
  <c r="M66" i="44"/>
  <c r="O66" i="44"/>
  <c r="Q92" i="44"/>
  <c r="Q91" i="44"/>
  <c r="Q94" i="44"/>
  <c r="Q90" i="44"/>
  <c r="Q93" i="44"/>
  <c r="P73" i="44"/>
  <c r="N73" i="44"/>
  <c r="P89" i="44"/>
  <c r="M4" i="44"/>
  <c r="M12" i="44" s="1"/>
  <c r="O73" i="44"/>
  <c r="L73" i="44"/>
  <c r="M73" i="44"/>
  <c r="O89" i="44"/>
  <c r="S89" i="44"/>
  <c r="P33" i="44"/>
  <c r="P35" i="44" s="1"/>
  <c r="L54" i="44"/>
  <c r="P4" i="44"/>
  <c r="P8" i="44" s="1"/>
  <c r="M21" i="44"/>
  <c r="M26" i="44" s="1"/>
  <c r="P55" i="44"/>
  <c r="P21" i="44"/>
  <c r="P22" i="44" s="1"/>
  <c r="M44" i="44"/>
  <c r="M46" i="44" s="1"/>
  <c r="L4" i="44"/>
  <c r="L11" i="44" s="1"/>
  <c r="L33" i="44"/>
  <c r="L36" i="44" s="1"/>
  <c r="L21" i="44"/>
  <c r="M33" i="44"/>
  <c r="M36" i="44" s="1"/>
  <c r="N33" i="44"/>
  <c r="N21" i="44"/>
  <c r="N4" i="44"/>
  <c r="O44" i="44"/>
  <c r="O33" i="44"/>
  <c r="O21" i="44"/>
  <c r="N44" i="44"/>
  <c r="L180" i="42"/>
  <c r="K180" i="42"/>
  <c r="J180" i="42"/>
  <c r="I180" i="42"/>
  <c r="H180" i="42"/>
  <c r="L161" i="42"/>
  <c r="K161" i="42"/>
  <c r="J161" i="42"/>
  <c r="I161" i="42"/>
  <c r="H161" i="42"/>
  <c r="L142" i="42"/>
  <c r="K142" i="42"/>
  <c r="J142" i="42"/>
  <c r="I142" i="42"/>
  <c r="H142" i="42"/>
  <c r="J104" i="42"/>
  <c r="I104" i="42"/>
  <c r="Q127" i="42" s="1"/>
  <c r="H104" i="42"/>
  <c r="P127" i="42" s="1"/>
  <c r="G104" i="42"/>
  <c r="F104" i="42"/>
  <c r="J72" i="42"/>
  <c r="I72" i="42"/>
  <c r="H72" i="42"/>
  <c r="G72" i="42"/>
  <c r="F72" i="42"/>
  <c r="J53" i="42"/>
  <c r="P44" i="42" s="1"/>
  <c r="I53" i="42"/>
  <c r="O44" i="42" s="1"/>
  <c r="H53" i="42"/>
  <c r="N44" i="42" s="1"/>
  <c r="G53" i="42"/>
  <c r="M44" i="42" s="1"/>
  <c r="F53" i="42"/>
  <c r="L44" i="42" s="1"/>
  <c r="J39" i="42"/>
  <c r="I39" i="42"/>
  <c r="H39" i="42"/>
  <c r="G39" i="42"/>
  <c r="F39" i="42"/>
  <c r="M25" i="42"/>
  <c r="L25" i="42"/>
  <c r="K25" i="42"/>
  <c r="J25" i="42"/>
  <c r="P19" i="42" s="1"/>
  <c r="P24" i="42" s="1"/>
  <c r="I25" i="42"/>
  <c r="J14" i="42"/>
  <c r="I14" i="42"/>
  <c r="H14" i="42"/>
  <c r="G14" i="42"/>
  <c r="F14" i="42"/>
  <c r="H126" i="44" l="1"/>
  <c r="H124" i="44"/>
  <c r="H125" i="44"/>
  <c r="H130" i="44"/>
  <c r="H127" i="44"/>
  <c r="H128" i="44"/>
  <c r="H129" i="44"/>
  <c r="H140" i="44"/>
  <c r="H139" i="44"/>
  <c r="H142" i="44"/>
  <c r="H141" i="44"/>
  <c r="H138" i="44"/>
  <c r="H135" i="44"/>
  <c r="H136" i="44"/>
  <c r="H137" i="44"/>
  <c r="H134" i="44"/>
  <c r="H131" i="44"/>
  <c r="H132" i="44"/>
  <c r="H133" i="44"/>
  <c r="O60" i="38"/>
  <c r="R60" i="38"/>
  <c r="N60" i="38"/>
  <c r="Q60" i="38"/>
  <c r="P60" i="38"/>
  <c r="Q131" i="42"/>
  <c r="Q129" i="42"/>
  <c r="Q130" i="42"/>
  <c r="Q128" i="42"/>
  <c r="Q132" i="42"/>
  <c r="L95" i="42"/>
  <c r="N127" i="42"/>
  <c r="P95" i="42"/>
  <c r="P100" i="42" s="1"/>
  <c r="R127" i="42"/>
  <c r="O127" i="42"/>
  <c r="O140" i="42" s="1"/>
  <c r="AF127" i="42"/>
  <c r="P130" i="42"/>
  <c r="P131" i="42"/>
  <c r="P128" i="42"/>
  <c r="P129" i="42"/>
  <c r="P132" i="42"/>
  <c r="R399" i="44"/>
  <c r="P425" i="44"/>
  <c r="H123" i="44"/>
  <c r="O447" i="44"/>
  <c r="O451" i="44"/>
  <c r="O448" i="44"/>
  <c r="O452" i="44"/>
  <c r="O445" i="44"/>
  <c r="O449" i="44"/>
  <c r="O446" i="44"/>
  <c r="O450" i="44"/>
  <c r="O409" i="44"/>
  <c r="O530" i="44"/>
  <c r="O531" i="44"/>
  <c r="O532" i="44"/>
  <c r="O533" i="44"/>
  <c r="O534" i="44"/>
  <c r="O535" i="44"/>
  <c r="O536" i="44"/>
  <c r="O537" i="44"/>
  <c r="O538" i="44"/>
  <c r="Q530" i="44"/>
  <c r="Q531" i="44"/>
  <c r="Q532" i="44"/>
  <c r="Q533" i="44"/>
  <c r="Q534" i="44"/>
  <c r="Q535" i="44"/>
  <c r="Q536" i="44"/>
  <c r="Q537" i="44"/>
  <c r="Q538" i="44"/>
  <c r="P530" i="44"/>
  <c r="P531" i="44"/>
  <c r="P532" i="44"/>
  <c r="P533" i="44"/>
  <c r="P534" i="44"/>
  <c r="P535" i="44"/>
  <c r="P536" i="44"/>
  <c r="P537" i="44"/>
  <c r="P538" i="44"/>
  <c r="S409" i="44"/>
  <c r="O460" i="44"/>
  <c r="O464" i="44"/>
  <c r="O468" i="44"/>
  <c r="O461" i="44"/>
  <c r="O465" i="44"/>
  <c r="O469" i="44"/>
  <c r="O462" i="44"/>
  <c r="O466" i="44"/>
  <c r="O459" i="44"/>
  <c r="O463" i="44"/>
  <c r="O467" i="44"/>
  <c r="R530" i="44"/>
  <c r="R531" i="44"/>
  <c r="R532" i="44"/>
  <c r="R533" i="44"/>
  <c r="R534" i="44"/>
  <c r="R535" i="44"/>
  <c r="R536" i="44"/>
  <c r="R537" i="44"/>
  <c r="R538" i="44"/>
  <c r="R91" i="44"/>
  <c r="O438" i="44"/>
  <c r="R438" i="44"/>
  <c r="R425" i="44"/>
  <c r="O425" i="44"/>
  <c r="Q425" i="44"/>
  <c r="S425" i="44"/>
  <c r="Q438" i="44"/>
  <c r="Q399" i="44"/>
  <c r="P399" i="44"/>
  <c r="S399" i="44"/>
  <c r="Q409" i="44"/>
  <c r="P438" i="44"/>
  <c r="O399" i="44"/>
  <c r="R409" i="44"/>
  <c r="P409" i="44"/>
  <c r="S438" i="44"/>
  <c r="P325" i="44"/>
  <c r="L379" i="44"/>
  <c r="L345" i="44"/>
  <c r="L354" i="44" s="1"/>
  <c r="L363" i="44"/>
  <c r="N379" i="44"/>
  <c r="N345" i="44"/>
  <c r="N363" i="44"/>
  <c r="N367" i="44" s="1"/>
  <c r="P379" i="44"/>
  <c r="P345" i="44"/>
  <c r="P355" i="44" s="1"/>
  <c r="P363" i="44"/>
  <c r="O379" i="44"/>
  <c r="O345" i="44"/>
  <c r="O347" i="44" s="1"/>
  <c r="O363" i="44"/>
  <c r="O371" i="44" s="1"/>
  <c r="M363" i="44"/>
  <c r="M365" i="44" s="1"/>
  <c r="M379" i="44"/>
  <c r="M345" i="44"/>
  <c r="M354" i="44" s="1"/>
  <c r="L325" i="44"/>
  <c r="O325" i="44"/>
  <c r="N325" i="44"/>
  <c r="M325" i="44"/>
  <c r="L173" i="44"/>
  <c r="M173" i="44"/>
  <c r="L347" i="44"/>
  <c r="L350" i="44"/>
  <c r="P371" i="44"/>
  <c r="N369" i="44"/>
  <c r="L365" i="44"/>
  <c r="O93" i="44"/>
  <c r="O92" i="44"/>
  <c r="O91" i="44"/>
  <c r="O90" i="44"/>
  <c r="O94" i="44"/>
  <c r="Q95" i="44"/>
  <c r="N158" i="44"/>
  <c r="M158" i="44"/>
  <c r="M367" i="44"/>
  <c r="L349" i="44"/>
  <c r="N338" i="44"/>
  <c r="O369" i="44"/>
  <c r="O348" i="44"/>
  <c r="O370" i="44"/>
  <c r="L337" i="44"/>
  <c r="O352" i="44"/>
  <c r="O355" i="44"/>
  <c r="P353" i="44"/>
  <c r="P337" i="44"/>
  <c r="L352" i="44"/>
  <c r="P350" i="44"/>
  <c r="P334" i="44"/>
  <c r="P351" i="44"/>
  <c r="P368" i="44"/>
  <c r="M352" i="44"/>
  <c r="O337" i="44"/>
  <c r="M350" i="44"/>
  <c r="M355" i="44"/>
  <c r="P364" i="44"/>
  <c r="M348" i="44"/>
  <c r="P366" i="44"/>
  <c r="O338" i="44"/>
  <c r="P369" i="44"/>
  <c r="M346" i="44"/>
  <c r="P367" i="44"/>
  <c r="M349" i="44"/>
  <c r="P365" i="44"/>
  <c r="P346" i="44"/>
  <c r="M347" i="44"/>
  <c r="P370" i="44"/>
  <c r="O364" i="44"/>
  <c r="M353" i="44"/>
  <c r="N368" i="44"/>
  <c r="O368" i="44"/>
  <c r="N364" i="44"/>
  <c r="O365" i="44"/>
  <c r="P347" i="44"/>
  <c r="P354" i="44"/>
  <c r="P349" i="44"/>
  <c r="P352" i="44"/>
  <c r="O366" i="44"/>
  <c r="O349" i="44"/>
  <c r="O353" i="44"/>
  <c r="O367" i="44"/>
  <c r="P336" i="44"/>
  <c r="O346" i="44"/>
  <c r="M351" i="44"/>
  <c r="P338" i="44"/>
  <c r="O350" i="44"/>
  <c r="O335" i="44"/>
  <c r="O334" i="44"/>
  <c r="P348" i="44"/>
  <c r="O351" i="44"/>
  <c r="L368" i="44"/>
  <c r="N350" i="44"/>
  <c r="N348" i="44"/>
  <c r="N349" i="44"/>
  <c r="O354" i="44"/>
  <c r="N352" i="44"/>
  <c r="L370" i="44"/>
  <c r="L364" i="44"/>
  <c r="L367" i="44"/>
  <c r="N351" i="44"/>
  <c r="N355" i="44"/>
  <c r="L371" i="44"/>
  <c r="N347" i="44"/>
  <c r="N353" i="44"/>
  <c r="L366" i="44"/>
  <c r="M368" i="44"/>
  <c r="M366" i="44"/>
  <c r="N335" i="44"/>
  <c r="L334" i="44"/>
  <c r="M371" i="44"/>
  <c r="N336" i="44"/>
  <c r="L338" i="44"/>
  <c r="M370" i="44"/>
  <c r="N334" i="44"/>
  <c r="L336" i="44"/>
  <c r="N366" i="44"/>
  <c r="S466" i="44"/>
  <c r="S468" i="44"/>
  <c r="S459" i="44"/>
  <c r="S507" i="44"/>
  <c r="S465" i="44"/>
  <c r="S460" i="44"/>
  <c r="S467" i="44"/>
  <c r="S461" i="44"/>
  <c r="S463" i="44"/>
  <c r="S462" i="44"/>
  <c r="S469" i="44"/>
  <c r="S509" i="44"/>
  <c r="S510" i="44"/>
  <c r="O7" i="44"/>
  <c r="M263" i="44"/>
  <c r="M259" i="44"/>
  <c r="M262" i="44"/>
  <c r="M258" i="44"/>
  <c r="M261" i="44"/>
  <c r="M257" i="44"/>
  <c r="M264" i="44"/>
  <c r="M260" i="44"/>
  <c r="M256" i="44"/>
  <c r="P264" i="44"/>
  <c r="P260" i="44"/>
  <c r="P256" i="44"/>
  <c r="P263" i="44"/>
  <c r="P259" i="44"/>
  <c r="P262" i="44"/>
  <c r="P258" i="44"/>
  <c r="P261" i="44"/>
  <c r="P257" i="44"/>
  <c r="O261" i="44"/>
  <c r="O257" i="44"/>
  <c r="O264" i="44"/>
  <c r="O260" i="44"/>
  <c r="O256" i="44"/>
  <c r="O263" i="44"/>
  <c r="O259" i="44"/>
  <c r="O262" i="44"/>
  <c r="O258" i="44"/>
  <c r="L264" i="44"/>
  <c r="L260" i="44"/>
  <c r="L263" i="44"/>
  <c r="L259" i="44"/>
  <c r="L262" i="44"/>
  <c r="L258" i="44"/>
  <c r="L261" i="44"/>
  <c r="L257" i="44"/>
  <c r="N262" i="44"/>
  <c r="N258" i="44"/>
  <c r="N261" i="44"/>
  <c r="N257" i="44"/>
  <c r="N264" i="44"/>
  <c r="N260" i="44"/>
  <c r="N256" i="44"/>
  <c r="N263" i="44"/>
  <c r="N259" i="44"/>
  <c r="N216" i="44"/>
  <c r="N212" i="44"/>
  <c r="N215" i="44"/>
  <c r="N217" i="44"/>
  <c r="N214" i="44"/>
  <c r="N210" i="44"/>
  <c r="N213" i="44"/>
  <c r="N211" i="44"/>
  <c r="L217" i="44"/>
  <c r="L214" i="44"/>
  <c r="L210" i="44"/>
  <c r="L216" i="44"/>
  <c r="L212" i="44"/>
  <c r="L215" i="44"/>
  <c r="L211" i="44"/>
  <c r="L213" i="44"/>
  <c r="M213" i="44"/>
  <c r="M212" i="44"/>
  <c r="M215" i="44"/>
  <c r="M211" i="44"/>
  <c r="M217" i="44"/>
  <c r="M214" i="44"/>
  <c r="M210" i="44"/>
  <c r="M216" i="44"/>
  <c r="O215" i="44"/>
  <c r="O211" i="44"/>
  <c r="O217" i="44"/>
  <c r="O210" i="44"/>
  <c r="O213" i="44"/>
  <c r="O216" i="44"/>
  <c r="O212" i="44"/>
  <c r="O214" i="44"/>
  <c r="M198" i="44"/>
  <c r="M201" i="44"/>
  <c r="M197" i="44"/>
  <c r="M200" i="44"/>
  <c r="M196" i="44"/>
  <c r="M202" i="44"/>
  <c r="M199" i="44"/>
  <c r="M195" i="44"/>
  <c r="L202" i="44"/>
  <c r="L199" i="44"/>
  <c r="L195" i="44"/>
  <c r="L198" i="44"/>
  <c r="L196" i="44"/>
  <c r="L201" i="44"/>
  <c r="L197" i="44"/>
  <c r="L200" i="44"/>
  <c r="P202" i="44"/>
  <c r="P199" i="44"/>
  <c r="P195" i="44"/>
  <c r="P198" i="44"/>
  <c r="P201" i="44"/>
  <c r="P197" i="44"/>
  <c r="P200" i="44"/>
  <c r="P196" i="44"/>
  <c r="O200" i="44"/>
  <c r="O196" i="44"/>
  <c r="O197" i="44"/>
  <c r="O202" i="44"/>
  <c r="O199" i="44"/>
  <c r="O195" i="44"/>
  <c r="O198" i="44"/>
  <c r="O201" i="44"/>
  <c r="N201" i="44"/>
  <c r="N197" i="44"/>
  <c r="N200" i="44"/>
  <c r="N196" i="44"/>
  <c r="N202" i="44"/>
  <c r="N199" i="44"/>
  <c r="N195" i="44"/>
  <c r="N198" i="44"/>
  <c r="P187" i="44"/>
  <c r="P184" i="44"/>
  <c r="P180" i="44"/>
  <c r="P183" i="44"/>
  <c r="P186" i="44"/>
  <c r="P182" i="44"/>
  <c r="P185" i="44"/>
  <c r="P181" i="44"/>
  <c r="L369" i="44"/>
  <c r="M335" i="44"/>
  <c r="M338" i="44"/>
  <c r="N370" i="44"/>
  <c r="S478" i="44"/>
  <c r="S481" i="44"/>
  <c r="S480" i="44"/>
  <c r="S504" i="44"/>
  <c r="M183" i="44"/>
  <c r="M186" i="44"/>
  <c r="M182" i="44"/>
  <c r="M185" i="44"/>
  <c r="M181" i="44"/>
  <c r="M187" i="44"/>
  <c r="M184" i="44"/>
  <c r="M180" i="44"/>
  <c r="N186" i="44"/>
  <c r="N182" i="44"/>
  <c r="N185" i="44"/>
  <c r="N181" i="44"/>
  <c r="N187" i="44"/>
  <c r="N184" i="44"/>
  <c r="N180" i="44"/>
  <c r="N183" i="44"/>
  <c r="O185" i="44"/>
  <c r="O181" i="44"/>
  <c r="O187" i="44"/>
  <c r="O184" i="44"/>
  <c r="O180" i="44"/>
  <c r="O183" i="44"/>
  <c r="O186" i="44"/>
  <c r="O182" i="44"/>
  <c r="M336" i="44"/>
  <c r="N365" i="44"/>
  <c r="N371" i="44"/>
  <c r="S477" i="44"/>
  <c r="S476" i="44"/>
  <c r="S479" i="44"/>
  <c r="L187" i="44"/>
  <c r="L184" i="44"/>
  <c r="L180" i="44"/>
  <c r="L183" i="44"/>
  <c r="L186" i="44"/>
  <c r="L182" i="44"/>
  <c r="L185" i="44"/>
  <c r="L181" i="44"/>
  <c r="S506" i="44"/>
  <c r="O476" i="44"/>
  <c r="O478" i="44"/>
  <c r="O481" i="44"/>
  <c r="O479" i="44"/>
  <c r="O477" i="44"/>
  <c r="O480" i="44"/>
  <c r="S523" i="44"/>
  <c r="S519" i="44"/>
  <c r="S522" i="44"/>
  <c r="S518" i="44"/>
  <c r="S521" i="44"/>
  <c r="S517" i="44"/>
  <c r="S520" i="44"/>
  <c r="R520" i="44"/>
  <c r="R523" i="44"/>
  <c r="R519" i="44"/>
  <c r="R522" i="44"/>
  <c r="R518" i="44"/>
  <c r="R521" i="44"/>
  <c r="R517" i="44"/>
  <c r="O523" i="44"/>
  <c r="O519" i="44"/>
  <c r="O522" i="44"/>
  <c r="O518" i="44"/>
  <c r="O521" i="44"/>
  <c r="O517" i="44"/>
  <c r="O520" i="44"/>
  <c r="Q521" i="44"/>
  <c r="Q517" i="44"/>
  <c r="Q520" i="44"/>
  <c r="Q523" i="44"/>
  <c r="Q519" i="44"/>
  <c r="Q522" i="44"/>
  <c r="Q518" i="44"/>
  <c r="P522" i="44"/>
  <c r="P518" i="44"/>
  <c r="P521" i="44"/>
  <c r="P517" i="44"/>
  <c r="P520" i="44"/>
  <c r="P523" i="44"/>
  <c r="P519" i="44"/>
  <c r="S538" i="44"/>
  <c r="S534" i="44"/>
  <c r="S530" i="44"/>
  <c r="S537" i="44"/>
  <c r="S533" i="44"/>
  <c r="S536" i="44"/>
  <c r="S532" i="44"/>
  <c r="S535" i="44"/>
  <c r="S531" i="44"/>
  <c r="S503" i="44"/>
  <c r="S508" i="44"/>
  <c r="S502" i="44"/>
  <c r="L120" i="42"/>
  <c r="P120" i="42"/>
  <c r="L61" i="42"/>
  <c r="L62" i="42" s="1"/>
  <c r="P61" i="42"/>
  <c r="P62" i="42" s="1"/>
  <c r="M61" i="42"/>
  <c r="M64" i="42" s="1"/>
  <c r="N61" i="42"/>
  <c r="N64" i="42" s="1"/>
  <c r="O61" i="42"/>
  <c r="O67" i="42" s="1"/>
  <c r="O9" i="44"/>
  <c r="P510" i="44"/>
  <c r="P506" i="44"/>
  <c r="P502" i="44"/>
  <c r="P509" i="44"/>
  <c r="P505" i="44"/>
  <c r="P508" i="44"/>
  <c r="P504" i="44"/>
  <c r="P507" i="44"/>
  <c r="P503" i="44"/>
  <c r="R508" i="44"/>
  <c r="R504" i="44"/>
  <c r="R507" i="44"/>
  <c r="R503" i="44"/>
  <c r="R510" i="44"/>
  <c r="R506" i="44"/>
  <c r="R502" i="44"/>
  <c r="R509" i="44"/>
  <c r="R505" i="44"/>
  <c r="Q509" i="44"/>
  <c r="Q505" i="44"/>
  <c r="Q510" i="44"/>
  <c r="Q506" i="44"/>
  <c r="Q508" i="44"/>
  <c r="Q504" i="44"/>
  <c r="Q502" i="44"/>
  <c r="Q507" i="44"/>
  <c r="Q503" i="44"/>
  <c r="O507" i="44"/>
  <c r="O503" i="44"/>
  <c r="O504" i="44"/>
  <c r="O510" i="44"/>
  <c r="O506" i="44"/>
  <c r="O502" i="44"/>
  <c r="O508" i="44"/>
  <c r="O509" i="44"/>
  <c r="O505" i="44"/>
  <c r="M9" i="44"/>
  <c r="O10" i="44"/>
  <c r="M6" i="44"/>
  <c r="P481" i="44"/>
  <c r="P477" i="44"/>
  <c r="P480" i="44"/>
  <c r="P476" i="44"/>
  <c r="P479" i="44"/>
  <c r="P482" i="44"/>
  <c r="P478" i="44"/>
  <c r="Q480" i="44"/>
  <c r="Q476" i="44"/>
  <c r="Q479" i="44"/>
  <c r="Q482" i="44"/>
  <c r="Q478" i="44"/>
  <c r="Q481" i="44"/>
  <c r="Q477" i="44"/>
  <c r="R495" i="44"/>
  <c r="R491" i="44"/>
  <c r="R494" i="44"/>
  <c r="R490" i="44"/>
  <c r="R493" i="44"/>
  <c r="R489" i="44"/>
  <c r="R492" i="44"/>
  <c r="Q492" i="44"/>
  <c r="Q495" i="44"/>
  <c r="Q491" i="44"/>
  <c r="Q494" i="44"/>
  <c r="Q490" i="44"/>
  <c r="Q493" i="44"/>
  <c r="Q489" i="44"/>
  <c r="P493" i="44"/>
  <c r="P489" i="44"/>
  <c r="P492" i="44"/>
  <c r="P495" i="44"/>
  <c r="P491" i="44"/>
  <c r="P494" i="44"/>
  <c r="P490" i="44"/>
  <c r="S494" i="44"/>
  <c r="S490" i="44"/>
  <c r="S493" i="44"/>
  <c r="S489" i="44"/>
  <c r="S492" i="44"/>
  <c r="S495" i="44"/>
  <c r="S491" i="44"/>
  <c r="O11" i="44"/>
  <c r="R479" i="44"/>
  <c r="R482" i="44"/>
  <c r="R478" i="44"/>
  <c r="R481" i="44"/>
  <c r="R477" i="44"/>
  <c r="R480" i="44"/>
  <c r="R476" i="44"/>
  <c r="O494" i="44"/>
  <c r="O490" i="44"/>
  <c r="O493" i="44"/>
  <c r="O489" i="44"/>
  <c r="O492" i="44"/>
  <c r="O495" i="44"/>
  <c r="O491" i="44"/>
  <c r="M11" i="44"/>
  <c r="O12" i="44"/>
  <c r="L45" i="44"/>
  <c r="R467" i="44"/>
  <c r="R463" i="44"/>
  <c r="R459" i="44"/>
  <c r="R466" i="44"/>
  <c r="R462" i="44"/>
  <c r="R469" i="44"/>
  <c r="R465" i="44"/>
  <c r="R461" i="44"/>
  <c r="R468" i="44"/>
  <c r="R464" i="44"/>
  <c r="R460" i="44"/>
  <c r="S450" i="44"/>
  <c r="S446" i="44"/>
  <c r="S449" i="44"/>
  <c r="S452" i="44"/>
  <c r="S448" i="44"/>
  <c r="S451" i="44"/>
  <c r="S447" i="44"/>
  <c r="R451" i="44"/>
  <c r="R447" i="44"/>
  <c r="R450" i="44"/>
  <c r="R446" i="44"/>
  <c r="R449" i="44"/>
  <c r="R452" i="44"/>
  <c r="R448" i="44"/>
  <c r="Q452" i="44"/>
  <c r="Q448" i="44"/>
  <c r="Q451" i="44"/>
  <c r="Q447" i="44"/>
  <c r="Q450" i="44"/>
  <c r="Q446" i="44"/>
  <c r="Q449" i="44"/>
  <c r="P449" i="44"/>
  <c r="P452" i="44"/>
  <c r="P448" i="44"/>
  <c r="P451" i="44"/>
  <c r="P447" i="44"/>
  <c r="P450" i="44"/>
  <c r="P446" i="44"/>
  <c r="Q468" i="44"/>
  <c r="Q464" i="44"/>
  <c r="Q460" i="44"/>
  <c r="Q467" i="44"/>
  <c r="Q463" i="44"/>
  <c r="Q459" i="44"/>
  <c r="Q466" i="44"/>
  <c r="Q462" i="44"/>
  <c r="Q469" i="44"/>
  <c r="Q465" i="44"/>
  <c r="Q461" i="44"/>
  <c r="P469" i="44"/>
  <c r="P465" i="44"/>
  <c r="P461" i="44"/>
  <c r="P468" i="44"/>
  <c r="P464" i="44"/>
  <c r="P460" i="44"/>
  <c r="P467" i="44"/>
  <c r="P463" i="44"/>
  <c r="P459" i="44"/>
  <c r="P466" i="44"/>
  <c r="P462" i="44"/>
  <c r="Q445" i="44"/>
  <c r="L47" i="44"/>
  <c r="P445" i="44"/>
  <c r="S445" i="44"/>
  <c r="S453" i="44" s="1"/>
  <c r="M56" i="44"/>
  <c r="M22" i="44"/>
  <c r="P11" i="44"/>
  <c r="O64" i="44"/>
  <c r="Q155" i="44"/>
  <c r="O453" i="44"/>
  <c r="M45" i="44"/>
  <c r="M24" i="44"/>
  <c r="O5" i="44"/>
  <c r="M23" i="44"/>
  <c r="M10" i="44"/>
  <c r="M7" i="44"/>
  <c r="M5" i="44"/>
  <c r="Q153" i="44"/>
  <c r="M47" i="44"/>
  <c r="P12" i="44"/>
  <c r="M55" i="44"/>
  <c r="M57" i="44" s="1"/>
  <c r="O6" i="44"/>
  <c r="P45" i="44"/>
  <c r="R93" i="44"/>
  <c r="Q154" i="44"/>
  <c r="P46" i="44"/>
  <c r="P172" i="44"/>
  <c r="P170" i="44"/>
  <c r="P218" i="44"/>
  <c r="P169" i="44"/>
  <c r="P165" i="44"/>
  <c r="P164" i="44"/>
  <c r="P171" i="44"/>
  <c r="P168" i="44"/>
  <c r="P167" i="44"/>
  <c r="P166" i="44"/>
  <c r="O170" i="44"/>
  <c r="O171" i="44"/>
  <c r="O166" i="44"/>
  <c r="O172" i="44"/>
  <c r="O165" i="44"/>
  <c r="O164" i="44"/>
  <c r="O169" i="44"/>
  <c r="O168" i="44"/>
  <c r="O167" i="44"/>
  <c r="N171" i="44"/>
  <c r="N167" i="44"/>
  <c r="N172" i="44"/>
  <c r="N166" i="44"/>
  <c r="N165" i="44"/>
  <c r="N164" i="44"/>
  <c r="N170" i="44"/>
  <c r="N169" i="44"/>
  <c r="N168" i="44"/>
  <c r="R92" i="44"/>
  <c r="Q156" i="44"/>
  <c r="P157" i="44"/>
  <c r="P153" i="44"/>
  <c r="P156" i="44"/>
  <c r="P155" i="44"/>
  <c r="P154" i="44"/>
  <c r="O154" i="44"/>
  <c r="O157" i="44"/>
  <c r="O153" i="44"/>
  <c r="O156" i="44"/>
  <c r="O155" i="44"/>
  <c r="M64" i="44"/>
  <c r="L55" i="44"/>
  <c r="M35" i="44"/>
  <c r="P56" i="44"/>
  <c r="R94" i="44"/>
  <c r="M8" i="44"/>
  <c r="L6" i="44"/>
  <c r="M25" i="44"/>
  <c r="R90" i="44"/>
  <c r="O67" i="44"/>
  <c r="P36" i="44"/>
  <c r="L5" i="44"/>
  <c r="L7" i="44"/>
  <c r="O65" i="44"/>
  <c r="O63" i="44"/>
  <c r="M65" i="44"/>
  <c r="M63" i="44"/>
  <c r="M67" i="44"/>
  <c r="P6" i="44"/>
  <c r="S94" i="44"/>
  <c r="S93" i="44"/>
  <c r="S92" i="44"/>
  <c r="S91" i="44"/>
  <c r="S90" i="44"/>
  <c r="N80" i="44"/>
  <c r="N76" i="44"/>
  <c r="N79" i="44"/>
  <c r="N75" i="44"/>
  <c r="N78" i="44"/>
  <c r="N74" i="44"/>
  <c r="N81" i="44"/>
  <c r="N77" i="44"/>
  <c r="P37" i="44"/>
  <c r="L10" i="44"/>
  <c r="P10" i="44"/>
  <c r="P34" i="44"/>
  <c r="P65" i="44"/>
  <c r="P67" i="44"/>
  <c r="P63" i="44"/>
  <c r="P66" i="44"/>
  <c r="P64" i="44"/>
  <c r="N67" i="44"/>
  <c r="N63" i="44"/>
  <c r="N66" i="44"/>
  <c r="N65" i="44"/>
  <c r="N64" i="44"/>
  <c r="L65" i="44"/>
  <c r="L64" i="44"/>
  <c r="L67" i="44"/>
  <c r="L63" i="44"/>
  <c r="L66" i="44"/>
  <c r="O79" i="44"/>
  <c r="O75" i="44"/>
  <c r="O78" i="44"/>
  <c r="O74" i="44"/>
  <c r="O81" i="44"/>
  <c r="O77" i="44"/>
  <c r="O80" i="44"/>
  <c r="O76" i="44"/>
  <c r="P75" i="44"/>
  <c r="P78" i="44"/>
  <c r="P74" i="44"/>
  <c r="P81" i="44"/>
  <c r="P77" i="44"/>
  <c r="P80" i="44"/>
  <c r="P76" i="44"/>
  <c r="P79" i="44"/>
  <c r="M81" i="44"/>
  <c r="M77" i="44"/>
  <c r="M76" i="44"/>
  <c r="M80" i="44"/>
  <c r="M79" i="44"/>
  <c r="M75" i="44"/>
  <c r="M78" i="44"/>
  <c r="M74" i="44"/>
  <c r="P54" i="44"/>
  <c r="L79" i="44"/>
  <c r="L78" i="44"/>
  <c r="L74" i="44"/>
  <c r="L81" i="44"/>
  <c r="L77" i="44"/>
  <c r="L80" i="44"/>
  <c r="L76" i="44"/>
  <c r="L75" i="44"/>
  <c r="P93" i="44"/>
  <c r="P92" i="44"/>
  <c r="P91" i="44"/>
  <c r="P94" i="44"/>
  <c r="P90" i="44"/>
  <c r="L56" i="44"/>
  <c r="L57" i="44" s="1"/>
  <c r="P5" i="44"/>
  <c r="P24" i="44"/>
  <c r="P25" i="44"/>
  <c r="L8" i="44"/>
  <c r="L9" i="44"/>
  <c r="P7" i="44"/>
  <c r="P9" i="44"/>
  <c r="P23" i="44"/>
  <c r="L12" i="44"/>
  <c r="P26" i="44"/>
  <c r="L26" i="44"/>
  <c r="L25" i="44"/>
  <c r="L22" i="44"/>
  <c r="L35" i="44"/>
  <c r="L34" i="44"/>
  <c r="L24" i="44"/>
  <c r="M34" i="44"/>
  <c r="M37" i="44"/>
  <c r="L23" i="44"/>
  <c r="L37" i="44"/>
  <c r="O24" i="44"/>
  <c r="O26" i="44"/>
  <c r="O25" i="44"/>
  <c r="O22" i="44"/>
  <c r="O23" i="44"/>
  <c r="N37" i="44"/>
  <c r="N35" i="44"/>
  <c r="N34" i="44"/>
  <c r="N36" i="44"/>
  <c r="O46" i="44"/>
  <c r="O45" i="44"/>
  <c r="O47" i="44"/>
  <c r="N56" i="44"/>
  <c r="N54" i="44"/>
  <c r="N55" i="44"/>
  <c r="N25" i="44"/>
  <c r="N26" i="44"/>
  <c r="N22" i="44"/>
  <c r="N23" i="44"/>
  <c r="N24" i="44"/>
  <c r="O36" i="44"/>
  <c r="O34" i="44"/>
  <c r="O37" i="44"/>
  <c r="O35" i="44"/>
  <c r="N45" i="44"/>
  <c r="N47" i="44"/>
  <c r="N46" i="44"/>
  <c r="O55" i="44"/>
  <c r="O56" i="44"/>
  <c r="O54" i="44"/>
  <c r="N11" i="44"/>
  <c r="N7" i="44"/>
  <c r="N12" i="44"/>
  <c r="N8" i="44"/>
  <c r="N6" i="44"/>
  <c r="N9" i="44"/>
  <c r="N10" i="44"/>
  <c r="N5" i="44"/>
  <c r="O179" i="42"/>
  <c r="O177" i="42"/>
  <c r="O169" i="42"/>
  <c r="O168" i="42"/>
  <c r="O176" i="42"/>
  <c r="O173" i="42"/>
  <c r="O172" i="42"/>
  <c r="R170" i="42"/>
  <c r="O152" i="42"/>
  <c r="P169" i="42"/>
  <c r="P176" i="42"/>
  <c r="P179" i="42"/>
  <c r="P175" i="42"/>
  <c r="P171" i="42"/>
  <c r="P167" i="42"/>
  <c r="P178" i="42"/>
  <c r="P174" i="42"/>
  <c r="P170" i="42"/>
  <c r="P177" i="42"/>
  <c r="P173" i="42"/>
  <c r="P172" i="42"/>
  <c r="P168" i="42"/>
  <c r="Q179" i="42"/>
  <c r="Q175" i="42"/>
  <c r="Q171" i="42"/>
  <c r="Q178" i="42"/>
  <c r="Q174" i="42"/>
  <c r="Q170" i="42"/>
  <c r="Q177" i="42"/>
  <c r="Q173" i="42"/>
  <c r="Q169" i="42"/>
  <c r="Q176" i="42"/>
  <c r="Q172" i="42"/>
  <c r="Q168" i="42"/>
  <c r="Q167" i="42"/>
  <c r="N150" i="42"/>
  <c r="N157" i="42"/>
  <c r="N149" i="42"/>
  <c r="N160" i="42"/>
  <c r="N156" i="42"/>
  <c r="N152" i="42"/>
  <c r="N159" i="42"/>
  <c r="N155" i="42"/>
  <c r="N151" i="42"/>
  <c r="N158" i="42"/>
  <c r="N154" i="42"/>
  <c r="N153" i="42"/>
  <c r="N148" i="42"/>
  <c r="R148" i="42"/>
  <c r="R160" i="42"/>
  <c r="R156" i="42"/>
  <c r="R152" i="42"/>
  <c r="R159" i="42"/>
  <c r="R155" i="42"/>
  <c r="R151" i="42"/>
  <c r="R158" i="42"/>
  <c r="R154" i="42"/>
  <c r="R150" i="42"/>
  <c r="R157" i="42"/>
  <c r="R153" i="42"/>
  <c r="R149" i="42"/>
  <c r="O170" i="42"/>
  <c r="O174" i="42"/>
  <c r="O178" i="42"/>
  <c r="O167" i="42"/>
  <c r="O171" i="42"/>
  <c r="O175" i="42"/>
  <c r="M95" i="42"/>
  <c r="O95" i="42"/>
  <c r="O101" i="42" s="1"/>
  <c r="N68" i="42"/>
  <c r="N69" i="42"/>
  <c r="L100" i="42"/>
  <c r="L96" i="42"/>
  <c r="L99" i="42"/>
  <c r="L102" i="42"/>
  <c r="L98" i="42"/>
  <c r="L103" i="42"/>
  <c r="L101" i="42"/>
  <c r="L97" i="42"/>
  <c r="P102" i="42"/>
  <c r="P97" i="42"/>
  <c r="L63" i="42"/>
  <c r="P70" i="42"/>
  <c r="P66" i="42"/>
  <c r="P69" i="42"/>
  <c r="P65" i="42"/>
  <c r="P68" i="42"/>
  <c r="P71" i="42"/>
  <c r="P67" i="42"/>
  <c r="P63" i="42"/>
  <c r="P139" i="42"/>
  <c r="P135" i="42"/>
  <c r="P138" i="42"/>
  <c r="P134" i="42"/>
  <c r="P141" i="42"/>
  <c r="P137" i="42"/>
  <c r="P133" i="42"/>
  <c r="P140" i="42"/>
  <c r="P136" i="42"/>
  <c r="M71" i="42"/>
  <c r="Q138" i="42"/>
  <c r="Q134" i="42"/>
  <c r="Q141" i="42"/>
  <c r="Q137" i="42"/>
  <c r="Q133" i="42"/>
  <c r="Q140" i="42"/>
  <c r="Q136" i="42"/>
  <c r="Q139" i="42"/>
  <c r="Q135" i="42"/>
  <c r="N95" i="42"/>
  <c r="O133" i="42"/>
  <c r="O137" i="42"/>
  <c r="O141" i="42"/>
  <c r="O134" i="42"/>
  <c r="O138" i="42"/>
  <c r="O47" i="42"/>
  <c r="O135" i="42"/>
  <c r="O139" i="42"/>
  <c r="O63" i="42"/>
  <c r="O136" i="42"/>
  <c r="P22" i="42"/>
  <c r="P20" i="42"/>
  <c r="Q19" i="42"/>
  <c r="M10" i="42"/>
  <c r="S19" i="42"/>
  <c r="O19" i="42"/>
  <c r="O22" i="42" s="1"/>
  <c r="P21" i="42"/>
  <c r="L50" i="42"/>
  <c r="L45" i="42"/>
  <c r="N48" i="42"/>
  <c r="N46" i="42"/>
  <c r="N50" i="42"/>
  <c r="N47" i="42"/>
  <c r="M46" i="42"/>
  <c r="O51" i="42"/>
  <c r="O52" i="42"/>
  <c r="P47" i="42"/>
  <c r="P52" i="42"/>
  <c r="P46" i="42"/>
  <c r="P45" i="42"/>
  <c r="P50" i="42"/>
  <c r="P49" i="42"/>
  <c r="P48" i="42"/>
  <c r="P51" i="42"/>
  <c r="O50" i="42"/>
  <c r="N51" i="42"/>
  <c r="N49" i="42"/>
  <c r="N45" i="42"/>
  <c r="O45" i="42"/>
  <c r="O46" i="42"/>
  <c r="L51" i="42"/>
  <c r="L52" i="42"/>
  <c r="R19" i="42"/>
  <c r="AG19" i="42" s="1"/>
  <c r="P23" i="42"/>
  <c r="L48" i="42"/>
  <c r="L49" i="42"/>
  <c r="N52" i="42"/>
  <c r="O48" i="42"/>
  <c r="O49" i="42"/>
  <c r="L47" i="42"/>
  <c r="L46" i="42"/>
  <c r="M69" i="42" l="1"/>
  <c r="P101" i="42"/>
  <c r="P99" i="42"/>
  <c r="P103" i="42"/>
  <c r="P104" i="42" s="1"/>
  <c r="P96" i="42"/>
  <c r="M66" i="42"/>
  <c r="P98" i="42"/>
  <c r="J134" i="44"/>
  <c r="I134" i="44"/>
  <c r="L134" i="44"/>
  <c r="K134" i="44"/>
  <c r="J138" i="44"/>
  <c r="I138" i="44"/>
  <c r="L138" i="44"/>
  <c r="K138" i="44"/>
  <c r="J140" i="44"/>
  <c r="I140" i="44"/>
  <c r="L140" i="44"/>
  <c r="K140" i="44"/>
  <c r="J130" i="44"/>
  <c r="I130" i="44"/>
  <c r="L130" i="44"/>
  <c r="K130" i="44"/>
  <c r="J133" i="44"/>
  <c r="I133" i="44"/>
  <c r="L133" i="44"/>
  <c r="K133" i="44"/>
  <c r="J137" i="44"/>
  <c r="I137" i="44"/>
  <c r="L137" i="44"/>
  <c r="K137" i="44"/>
  <c r="J141" i="44"/>
  <c r="I141" i="44"/>
  <c r="M141" i="44" s="1"/>
  <c r="L141" i="44"/>
  <c r="K141" i="44"/>
  <c r="J129" i="44"/>
  <c r="I129" i="44"/>
  <c r="M129" i="44" s="1"/>
  <c r="L129" i="44"/>
  <c r="K129" i="44"/>
  <c r="J125" i="44"/>
  <c r="I125" i="44"/>
  <c r="M125" i="44" s="1"/>
  <c r="L125" i="44"/>
  <c r="K125" i="44"/>
  <c r="J132" i="44"/>
  <c r="I132" i="44"/>
  <c r="M132" i="44" s="1"/>
  <c r="L132" i="44"/>
  <c r="K132" i="44"/>
  <c r="J136" i="44"/>
  <c r="I136" i="44"/>
  <c r="M136" i="44" s="1"/>
  <c r="L136" i="44"/>
  <c r="K136" i="44"/>
  <c r="J142" i="44"/>
  <c r="I142" i="44"/>
  <c r="M142" i="44" s="1"/>
  <c r="L142" i="44"/>
  <c r="K142" i="44"/>
  <c r="J128" i="44"/>
  <c r="I128" i="44"/>
  <c r="M128" i="44" s="1"/>
  <c r="L128" i="44"/>
  <c r="K128" i="44"/>
  <c r="J124" i="44"/>
  <c r="I124" i="44"/>
  <c r="M124" i="44" s="1"/>
  <c r="L124" i="44"/>
  <c r="K124" i="44"/>
  <c r="J131" i="44"/>
  <c r="I131" i="44"/>
  <c r="M131" i="44" s="1"/>
  <c r="L131" i="44"/>
  <c r="K131" i="44"/>
  <c r="J135" i="44"/>
  <c r="I135" i="44"/>
  <c r="M135" i="44" s="1"/>
  <c r="L135" i="44"/>
  <c r="K135" i="44"/>
  <c r="J139" i="44"/>
  <c r="I139" i="44"/>
  <c r="M139" i="44" s="1"/>
  <c r="L139" i="44"/>
  <c r="K139" i="44"/>
  <c r="J127" i="44"/>
  <c r="I127" i="44"/>
  <c r="M127" i="44" s="1"/>
  <c r="L127" i="44"/>
  <c r="K127" i="44"/>
  <c r="J126" i="44"/>
  <c r="I126" i="44"/>
  <c r="M126" i="44" s="1"/>
  <c r="L126" i="44"/>
  <c r="K126" i="44"/>
  <c r="O539" i="44"/>
  <c r="Q453" i="44"/>
  <c r="R453" i="44"/>
  <c r="M369" i="44"/>
  <c r="M364" i="44"/>
  <c r="S483" i="44"/>
  <c r="O128" i="42"/>
  <c r="O129" i="42"/>
  <c r="O132" i="42"/>
  <c r="O142" i="42" s="1"/>
  <c r="O130" i="42"/>
  <c r="O131" i="42"/>
  <c r="N128" i="42"/>
  <c r="N129" i="42"/>
  <c r="N132" i="42"/>
  <c r="N130" i="42"/>
  <c r="N131" i="42"/>
  <c r="R130" i="42"/>
  <c r="R128" i="42"/>
  <c r="R132" i="42"/>
  <c r="R129" i="42"/>
  <c r="AG127" i="42"/>
  <c r="R131" i="42"/>
  <c r="AF128" i="42"/>
  <c r="AF133" i="42"/>
  <c r="AF131" i="42"/>
  <c r="AF132" i="42"/>
  <c r="AF136" i="42"/>
  <c r="AF138" i="42"/>
  <c r="AF135" i="42"/>
  <c r="AF141" i="42"/>
  <c r="AF130" i="42"/>
  <c r="AF140" i="42"/>
  <c r="AF129" i="42"/>
  <c r="AF134" i="42"/>
  <c r="AF139" i="42"/>
  <c r="AF137" i="42"/>
  <c r="AE127" i="42"/>
  <c r="AG120" i="44"/>
  <c r="R511" i="44"/>
  <c r="P539" i="44"/>
  <c r="R524" i="44"/>
  <c r="Q539" i="44"/>
  <c r="R539" i="44"/>
  <c r="L123" i="44"/>
  <c r="K123" i="44"/>
  <c r="J123" i="44"/>
  <c r="I123" i="44"/>
  <c r="Q496" i="44"/>
  <c r="R496" i="44"/>
  <c r="P483" i="44"/>
  <c r="P453" i="44"/>
  <c r="P470" i="44"/>
  <c r="O496" i="44"/>
  <c r="R483" i="44"/>
  <c r="P496" i="44"/>
  <c r="S511" i="44"/>
  <c r="P524" i="44"/>
  <c r="O524" i="44"/>
  <c r="Q483" i="44"/>
  <c r="O511" i="44"/>
  <c r="Q511" i="44"/>
  <c r="Q524" i="44"/>
  <c r="Q470" i="44"/>
  <c r="O470" i="44"/>
  <c r="S539" i="44"/>
  <c r="O483" i="44"/>
  <c r="S470" i="44"/>
  <c r="R470" i="44"/>
  <c r="S496" i="44"/>
  <c r="P511" i="44"/>
  <c r="S524" i="44"/>
  <c r="O203" i="44"/>
  <c r="N386" i="44"/>
  <c r="N385" i="44"/>
  <c r="N384" i="44"/>
  <c r="N383" i="44"/>
  <c r="N382" i="44"/>
  <c r="N381" i="44"/>
  <c r="N380" i="44"/>
  <c r="N203" i="44"/>
  <c r="N339" i="44"/>
  <c r="P384" i="44"/>
  <c r="P383" i="44"/>
  <c r="P382" i="44"/>
  <c r="P381" i="44"/>
  <c r="P380" i="44"/>
  <c r="P386" i="44"/>
  <c r="P385" i="44"/>
  <c r="M381" i="44"/>
  <c r="M380" i="44"/>
  <c r="M386" i="44"/>
  <c r="M385" i="44"/>
  <c r="M384" i="44"/>
  <c r="M383" i="44"/>
  <c r="M382" i="44"/>
  <c r="O386" i="44"/>
  <c r="O385" i="44"/>
  <c r="O384" i="44"/>
  <c r="O383" i="44"/>
  <c r="O382" i="44"/>
  <c r="O381" i="44"/>
  <c r="O380" i="44"/>
  <c r="L348" i="44"/>
  <c r="L351" i="44"/>
  <c r="L355" i="44"/>
  <c r="L353" i="44"/>
  <c r="L346" i="44"/>
  <c r="N354" i="44"/>
  <c r="N346" i="44"/>
  <c r="L382" i="44"/>
  <c r="L385" i="44"/>
  <c r="L381" i="44"/>
  <c r="L384" i="44"/>
  <c r="L380" i="44"/>
  <c r="L383" i="44"/>
  <c r="L386" i="44"/>
  <c r="L339" i="44"/>
  <c r="M339" i="44"/>
  <c r="O339" i="44"/>
  <c r="N356" i="44"/>
  <c r="O356" i="44"/>
  <c r="L372" i="44"/>
  <c r="P356" i="44"/>
  <c r="M356" i="44"/>
  <c r="P339" i="44"/>
  <c r="N372" i="44"/>
  <c r="O372" i="44"/>
  <c r="P372" i="44"/>
  <c r="M372" i="44"/>
  <c r="L203" i="44"/>
  <c r="O188" i="44"/>
  <c r="M188" i="44"/>
  <c r="L188" i="44"/>
  <c r="P188" i="44"/>
  <c r="L48" i="44"/>
  <c r="N218" i="44"/>
  <c r="N265" i="44"/>
  <c r="N188" i="44"/>
  <c r="O265" i="44"/>
  <c r="M218" i="44"/>
  <c r="P203" i="44"/>
  <c r="L265" i="44"/>
  <c r="N173" i="44"/>
  <c r="O218" i="44"/>
  <c r="P265" i="44"/>
  <c r="P173" i="44"/>
  <c r="M203" i="44"/>
  <c r="L218" i="44"/>
  <c r="M265" i="44"/>
  <c r="O173" i="44"/>
  <c r="R95" i="44"/>
  <c r="O95" i="44"/>
  <c r="P95" i="44"/>
  <c r="P68" i="44"/>
  <c r="S95" i="44"/>
  <c r="M38" i="44"/>
  <c r="P13" i="44"/>
  <c r="N68" i="44"/>
  <c r="M82" i="44"/>
  <c r="P38" i="44"/>
  <c r="P158" i="44"/>
  <c r="Q158" i="44"/>
  <c r="P57" i="44"/>
  <c r="P27" i="44"/>
  <c r="P82" i="44"/>
  <c r="L68" i="44"/>
  <c r="O68" i="44"/>
  <c r="M13" i="44"/>
  <c r="O13" i="44"/>
  <c r="N82" i="44"/>
  <c r="O158" i="44"/>
  <c r="L27" i="44"/>
  <c r="M68" i="44"/>
  <c r="P48" i="44"/>
  <c r="M48" i="44"/>
  <c r="L82" i="44"/>
  <c r="O82" i="44"/>
  <c r="L13" i="44"/>
  <c r="M27" i="44"/>
  <c r="O180" i="42"/>
  <c r="Q180" i="42"/>
  <c r="P180" i="42"/>
  <c r="O53" i="42"/>
  <c r="L104" i="42"/>
  <c r="Q142" i="42"/>
  <c r="P142" i="42"/>
  <c r="M63" i="42"/>
  <c r="M68" i="42"/>
  <c r="M62" i="42"/>
  <c r="M67" i="42"/>
  <c r="M65" i="42"/>
  <c r="M70" i="42"/>
  <c r="L53" i="42"/>
  <c r="P53" i="42"/>
  <c r="N53" i="42"/>
  <c r="AG21" i="42"/>
  <c r="AG24" i="42"/>
  <c r="AG20" i="42"/>
  <c r="AG23" i="42"/>
  <c r="AG22" i="42"/>
  <c r="S23" i="42"/>
  <c r="AI19" i="42"/>
  <c r="Q24" i="42"/>
  <c r="AH19" i="42"/>
  <c r="P25" i="42"/>
  <c r="L6" i="42"/>
  <c r="L10" i="42"/>
  <c r="L7" i="42"/>
  <c r="L11" i="42"/>
  <c r="L8" i="42"/>
  <c r="L12" i="42"/>
  <c r="L9" i="42"/>
  <c r="L13" i="42"/>
  <c r="L66" i="42"/>
  <c r="O70" i="42"/>
  <c r="O68" i="42"/>
  <c r="O66" i="42"/>
  <c r="O69" i="42"/>
  <c r="O62" i="42"/>
  <c r="O65" i="42"/>
  <c r="O64" i="42"/>
  <c r="L67" i="42"/>
  <c r="L70" i="42"/>
  <c r="L71" i="42"/>
  <c r="L68" i="42"/>
  <c r="L65" i="42"/>
  <c r="L64" i="42"/>
  <c r="L69" i="42"/>
  <c r="P64" i="42"/>
  <c r="P72" i="42" s="1"/>
  <c r="N62" i="42"/>
  <c r="N66" i="42"/>
  <c r="N63" i="42"/>
  <c r="N67" i="42"/>
  <c r="N71" i="42"/>
  <c r="N70" i="42"/>
  <c r="N65" i="42"/>
  <c r="O154" i="42"/>
  <c r="R176" i="42"/>
  <c r="R169" i="42"/>
  <c r="R167" i="42"/>
  <c r="O155" i="42"/>
  <c r="O158" i="42"/>
  <c r="O149" i="42"/>
  <c r="O102" i="42"/>
  <c r="R177" i="42"/>
  <c r="O153" i="42"/>
  <c r="O99" i="42"/>
  <c r="O156" i="42"/>
  <c r="O96" i="42"/>
  <c r="O148" i="42"/>
  <c r="R178" i="42"/>
  <c r="O159" i="42"/>
  <c r="S24" i="42"/>
  <c r="O24" i="42"/>
  <c r="O6" i="42"/>
  <c r="R174" i="42"/>
  <c r="R171" i="42"/>
  <c r="R173" i="42"/>
  <c r="R168" i="42"/>
  <c r="R175" i="42"/>
  <c r="R172" i="42"/>
  <c r="R179" i="42"/>
  <c r="O10" i="42"/>
  <c r="O103" i="42"/>
  <c r="O120" i="42"/>
  <c r="N120" i="42"/>
  <c r="M100" i="42"/>
  <c r="M120" i="42"/>
  <c r="N88" i="42"/>
  <c r="P88" i="42"/>
  <c r="O71" i="42"/>
  <c r="O88" i="42"/>
  <c r="M88" i="42"/>
  <c r="L88" i="42"/>
  <c r="L38" i="44"/>
  <c r="N38" i="44"/>
  <c r="N27" i="44"/>
  <c r="O27" i="44"/>
  <c r="N13" i="44"/>
  <c r="N48" i="44"/>
  <c r="O48" i="44"/>
  <c r="O57" i="44"/>
  <c r="O38" i="44"/>
  <c r="N57" i="44"/>
  <c r="O11" i="42"/>
  <c r="M96" i="42"/>
  <c r="O151" i="42"/>
  <c r="O150" i="42"/>
  <c r="O157" i="42"/>
  <c r="O160" i="42"/>
  <c r="M98" i="42"/>
  <c r="Q154" i="42"/>
  <c r="Q150" i="42"/>
  <c r="Q157" i="42"/>
  <c r="Q153" i="42"/>
  <c r="Q149" i="42"/>
  <c r="Q160" i="42"/>
  <c r="Q156" i="42"/>
  <c r="Q152" i="42"/>
  <c r="Q148" i="42"/>
  <c r="Q159" i="42"/>
  <c r="Q155" i="42"/>
  <c r="Q151" i="42"/>
  <c r="Q158" i="42"/>
  <c r="P159" i="42"/>
  <c r="P155" i="42"/>
  <c r="P158" i="42"/>
  <c r="P154" i="42"/>
  <c r="P157" i="42"/>
  <c r="P153" i="42"/>
  <c r="P149" i="42"/>
  <c r="P160" i="42"/>
  <c r="P156" i="42"/>
  <c r="P152" i="42"/>
  <c r="P148" i="42"/>
  <c r="P151" i="42"/>
  <c r="P150" i="42"/>
  <c r="O97" i="42"/>
  <c r="O100" i="42"/>
  <c r="M103" i="42"/>
  <c r="O98" i="42"/>
  <c r="R161" i="42"/>
  <c r="M99" i="42"/>
  <c r="M102" i="42"/>
  <c r="N161" i="42"/>
  <c r="M101" i="42"/>
  <c r="M97" i="42"/>
  <c r="R141" i="42"/>
  <c r="R137" i="42"/>
  <c r="R133" i="42"/>
  <c r="R140" i="42"/>
  <c r="R136" i="42"/>
  <c r="R139" i="42"/>
  <c r="R135" i="42"/>
  <c r="R138" i="42"/>
  <c r="R134" i="42"/>
  <c r="N102" i="42"/>
  <c r="N98" i="42"/>
  <c r="N103" i="42"/>
  <c r="N101" i="42"/>
  <c r="N97" i="42"/>
  <c r="N100" i="42"/>
  <c r="N96" i="42"/>
  <c r="N99" i="42"/>
  <c r="N141" i="42"/>
  <c r="N137" i="42"/>
  <c r="N133" i="42"/>
  <c r="N140" i="42"/>
  <c r="N136" i="42"/>
  <c r="N139" i="42"/>
  <c r="N135" i="42"/>
  <c r="N138" i="42"/>
  <c r="N134" i="42"/>
  <c r="O7" i="42"/>
  <c r="O13" i="42"/>
  <c r="O8" i="42"/>
  <c r="M50" i="42"/>
  <c r="O12" i="42"/>
  <c r="S21" i="42"/>
  <c r="S20" i="42"/>
  <c r="M9" i="42"/>
  <c r="Q21" i="42"/>
  <c r="M12" i="42"/>
  <c r="Q23" i="42"/>
  <c r="M8" i="42"/>
  <c r="Q20" i="42"/>
  <c r="M13" i="42"/>
  <c r="M6" i="42"/>
  <c r="M7" i="42"/>
  <c r="O20" i="42"/>
  <c r="M45" i="42"/>
  <c r="M52" i="42"/>
  <c r="S22" i="42"/>
  <c r="O21" i="42"/>
  <c r="Q22" i="42"/>
  <c r="M11" i="42"/>
  <c r="O9" i="42"/>
  <c r="O23" i="42"/>
  <c r="M51" i="42"/>
  <c r="M48" i="42"/>
  <c r="M49" i="42"/>
  <c r="M47" i="42"/>
  <c r="N9" i="42"/>
  <c r="N7" i="42"/>
  <c r="N6" i="42"/>
  <c r="N8" i="42"/>
  <c r="N12" i="42"/>
  <c r="N11" i="42"/>
  <c r="N10" i="42"/>
  <c r="N13" i="42"/>
  <c r="L14" i="42"/>
  <c r="P13" i="42"/>
  <c r="P11" i="42"/>
  <c r="P7" i="42"/>
  <c r="P9" i="42"/>
  <c r="P6" i="42"/>
  <c r="P10" i="42"/>
  <c r="P8" i="42"/>
  <c r="P12" i="42"/>
  <c r="R24" i="42"/>
  <c r="R21" i="42"/>
  <c r="R20" i="42"/>
  <c r="R23" i="42"/>
  <c r="R22" i="42"/>
  <c r="M137" i="44" l="1"/>
  <c r="M133" i="44"/>
  <c r="M130" i="44"/>
  <c r="M140" i="44"/>
  <c r="M138" i="44"/>
  <c r="M134" i="44"/>
  <c r="L356" i="44"/>
  <c r="AE128" i="42"/>
  <c r="AE137" i="42"/>
  <c r="AE129" i="42"/>
  <c r="AE135" i="42"/>
  <c r="AE141" i="42"/>
  <c r="AE130" i="42"/>
  <c r="AE131" i="42"/>
  <c r="AE136" i="42"/>
  <c r="AE138" i="42"/>
  <c r="AE133" i="42"/>
  <c r="AE140" i="42"/>
  <c r="AE132" i="42"/>
  <c r="AE134" i="42"/>
  <c r="AE139" i="42"/>
  <c r="AG138" i="42"/>
  <c r="AG134" i="42"/>
  <c r="AG129" i="42"/>
  <c r="AG139" i="42"/>
  <c r="AG128" i="42"/>
  <c r="AG140" i="42"/>
  <c r="AG130" i="42"/>
  <c r="AG131" i="42"/>
  <c r="AG141" i="42"/>
  <c r="AG135" i="42"/>
  <c r="AG132" i="42"/>
  <c r="AG137" i="42"/>
  <c r="AG136" i="42"/>
  <c r="AG133" i="42"/>
  <c r="AF142" i="42"/>
  <c r="AG121" i="44"/>
  <c r="AG119" i="44"/>
  <c r="AG122" i="44"/>
  <c r="N387" i="44"/>
  <c r="M123" i="44"/>
  <c r="L387" i="44"/>
  <c r="O387" i="44"/>
  <c r="M387" i="44"/>
  <c r="P387" i="44"/>
  <c r="N180" i="42"/>
  <c r="Q161" i="42"/>
  <c r="R180" i="42"/>
  <c r="P161" i="42"/>
  <c r="O161" i="42"/>
  <c r="L72" i="42"/>
  <c r="N104" i="42"/>
  <c r="R142" i="42"/>
  <c r="M104" i="42"/>
  <c r="N142" i="42"/>
  <c r="O104" i="42"/>
  <c r="M72" i="42"/>
  <c r="O72" i="42"/>
  <c r="N72" i="42"/>
  <c r="M53" i="42"/>
  <c r="AI20" i="42"/>
  <c r="AI21" i="42"/>
  <c r="AI23" i="42"/>
  <c r="AI24" i="42"/>
  <c r="AI22" i="42"/>
  <c r="AG25" i="42"/>
  <c r="AH20" i="42"/>
  <c r="AH22" i="42"/>
  <c r="AH21" i="42"/>
  <c r="AH24" i="42"/>
  <c r="AH23" i="42"/>
  <c r="Q25" i="42"/>
  <c r="O25" i="42"/>
  <c r="R25" i="42"/>
  <c r="S25" i="42"/>
  <c r="N39" i="42"/>
  <c r="P14" i="42"/>
  <c r="O39" i="42"/>
  <c r="O14" i="42"/>
  <c r="M39" i="42"/>
  <c r="P39" i="42"/>
  <c r="L39" i="42"/>
  <c r="N14" i="42"/>
  <c r="M14" i="42"/>
  <c r="F406" i="7"/>
  <c r="L412" i="7" s="1"/>
  <c r="G406" i="7"/>
  <c r="M395" i="7" s="1"/>
  <c r="M449" i="7" s="1"/>
  <c r="H406" i="7"/>
  <c r="N412" i="7" s="1"/>
  <c r="I406" i="7"/>
  <c r="O412" i="7" s="1"/>
  <c r="J406" i="7"/>
  <c r="P395" i="7" s="1"/>
  <c r="M412" i="7"/>
  <c r="F423" i="7"/>
  <c r="G423" i="7"/>
  <c r="H423" i="7"/>
  <c r="I423" i="7"/>
  <c r="J423" i="7"/>
  <c r="F438" i="7"/>
  <c r="L430" i="7" s="1"/>
  <c r="G438" i="7"/>
  <c r="M430" i="7" s="1"/>
  <c r="H438" i="7"/>
  <c r="N430" i="7" s="1"/>
  <c r="I438" i="7"/>
  <c r="O430" i="7" s="1"/>
  <c r="J438" i="7"/>
  <c r="P430" i="7" s="1"/>
  <c r="M444" i="7"/>
  <c r="F455" i="7"/>
  <c r="G455" i="7"/>
  <c r="H455" i="7"/>
  <c r="I455" i="7"/>
  <c r="J455" i="7"/>
  <c r="M461" i="7"/>
  <c r="M469" i="7"/>
  <c r="F472" i="7"/>
  <c r="G472" i="7"/>
  <c r="H472" i="7"/>
  <c r="I472" i="7"/>
  <c r="J472" i="7"/>
  <c r="M485" i="7"/>
  <c r="F487" i="7"/>
  <c r="L479" i="7" s="1"/>
  <c r="G487" i="7"/>
  <c r="M479" i="7" s="1"/>
  <c r="H487" i="7"/>
  <c r="N479" i="7" s="1"/>
  <c r="I487" i="7"/>
  <c r="O479" i="7" s="1"/>
  <c r="J487" i="7"/>
  <c r="P479" i="7" s="1"/>
  <c r="E505" i="7"/>
  <c r="K494" i="7" s="1"/>
  <c r="F505" i="7"/>
  <c r="L494" i="7" s="1"/>
  <c r="G505" i="7"/>
  <c r="M494" i="7" s="1"/>
  <c r="H505" i="7"/>
  <c r="N494" i="7" s="1"/>
  <c r="I505" i="7"/>
  <c r="O494" i="7" s="1"/>
  <c r="Q505" i="7"/>
  <c r="R505" i="7"/>
  <c r="S505" i="7"/>
  <c r="T505" i="7"/>
  <c r="U505" i="7"/>
  <c r="E524" i="7"/>
  <c r="K511" i="7" s="1"/>
  <c r="F524" i="7"/>
  <c r="L511" i="7" s="1"/>
  <c r="G524" i="7"/>
  <c r="M511" i="7" s="1"/>
  <c r="H524" i="7"/>
  <c r="N511" i="7" s="1"/>
  <c r="I524" i="7"/>
  <c r="O511" i="7" s="1"/>
  <c r="Q524" i="7"/>
  <c r="R524" i="7"/>
  <c r="S524" i="7"/>
  <c r="T524" i="7"/>
  <c r="U524" i="7"/>
  <c r="E534" i="7"/>
  <c r="K530" i="7" s="1"/>
  <c r="F534" i="7"/>
  <c r="L530" i="7" s="1"/>
  <c r="G534" i="7"/>
  <c r="M530" i="7" s="1"/>
  <c r="H534" i="7"/>
  <c r="N530" i="7" s="1"/>
  <c r="I534" i="7"/>
  <c r="O530" i="7" s="1"/>
  <c r="Q534" i="7"/>
  <c r="R534" i="7"/>
  <c r="S534" i="7"/>
  <c r="T534" i="7"/>
  <c r="U534" i="7"/>
  <c r="E544" i="7"/>
  <c r="F544" i="7"/>
  <c r="G544" i="7"/>
  <c r="H544" i="7"/>
  <c r="I544" i="7"/>
  <c r="Q544" i="7"/>
  <c r="R544" i="7"/>
  <c r="S544" i="7"/>
  <c r="T544" i="7"/>
  <c r="U544" i="7"/>
  <c r="E554" i="7"/>
  <c r="K550" i="7" s="1"/>
  <c r="F554" i="7"/>
  <c r="L550" i="7" s="1"/>
  <c r="G554" i="7"/>
  <c r="M550" i="7" s="1"/>
  <c r="H554" i="7"/>
  <c r="N550" i="7" s="1"/>
  <c r="I554" i="7"/>
  <c r="O550" i="7" s="1"/>
  <c r="Q554" i="7"/>
  <c r="R554" i="7"/>
  <c r="S554" i="7"/>
  <c r="T554" i="7"/>
  <c r="U554" i="7"/>
  <c r="E564" i="7"/>
  <c r="K560" i="7" s="1"/>
  <c r="F564" i="7"/>
  <c r="L560" i="7" s="1"/>
  <c r="G564" i="7"/>
  <c r="M560" i="7" s="1"/>
  <c r="H564" i="7"/>
  <c r="N560" i="7" s="1"/>
  <c r="I564" i="7"/>
  <c r="O560" i="7" s="1"/>
  <c r="Q564" i="7"/>
  <c r="R564" i="7"/>
  <c r="T564" i="7"/>
  <c r="E569" i="7"/>
  <c r="F569" i="7"/>
  <c r="G569" i="7"/>
  <c r="H569" i="7"/>
  <c r="I569" i="7"/>
  <c r="E570" i="7"/>
  <c r="F570" i="7"/>
  <c r="G570" i="7"/>
  <c r="H570" i="7"/>
  <c r="I570" i="7"/>
  <c r="E571" i="7"/>
  <c r="F571" i="7"/>
  <c r="G571" i="7"/>
  <c r="H571" i="7"/>
  <c r="I571" i="7"/>
  <c r="L577" i="7"/>
  <c r="M577" i="7"/>
  <c r="H580" i="7"/>
  <c r="N577" i="7" s="1"/>
  <c r="I580" i="7"/>
  <c r="O577" i="7" s="1"/>
  <c r="J580" i="7"/>
  <c r="P577" i="7" s="1"/>
  <c r="G598" i="7"/>
  <c r="J594" i="7" s="1"/>
  <c r="H598" i="7"/>
  <c r="K594" i="7" s="1"/>
  <c r="I598" i="7"/>
  <c r="L594" i="7" s="1"/>
  <c r="N589" i="7" l="1"/>
  <c r="AG142" i="42"/>
  <c r="AE142" i="42"/>
  <c r="P579" i="7"/>
  <c r="P578" i="7"/>
  <c r="L579" i="7"/>
  <c r="L578" i="7"/>
  <c r="O578" i="7"/>
  <c r="O579" i="7"/>
  <c r="N578" i="7"/>
  <c r="N579" i="7"/>
  <c r="M579" i="7"/>
  <c r="M578" i="7"/>
  <c r="AH25" i="42"/>
  <c r="AI25" i="42"/>
  <c r="O498" i="7"/>
  <c r="O495" i="7"/>
  <c r="O499" i="7"/>
  <c r="O496" i="7"/>
  <c r="O497" i="7"/>
  <c r="K498" i="7"/>
  <c r="K495" i="7"/>
  <c r="K499" i="7"/>
  <c r="K496" i="7"/>
  <c r="K497" i="7"/>
  <c r="N495" i="7"/>
  <c r="N499" i="7"/>
  <c r="N496" i="7"/>
  <c r="N497" i="7"/>
  <c r="N498" i="7"/>
  <c r="M496" i="7"/>
  <c r="M497" i="7"/>
  <c r="M498" i="7"/>
  <c r="M495" i="7"/>
  <c r="M499" i="7"/>
  <c r="L497" i="7"/>
  <c r="L498" i="7"/>
  <c r="L495" i="7"/>
  <c r="L499" i="7"/>
  <c r="L496" i="7"/>
  <c r="L444" i="7"/>
  <c r="L461" i="7"/>
  <c r="M482" i="7"/>
  <c r="M465" i="7"/>
  <c r="M481" i="7"/>
  <c r="M463" i="7"/>
  <c r="M445" i="7"/>
  <c r="M467" i="7"/>
  <c r="P461" i="7"/>
  <c r="O461" i="7"/>
  <c r="F572" i="7"/>
  <c r="M484" i="7"/>
  <c r="M471" i="7"/>
  <c r="P444" i="7"/>
  <c r="H572" i="7"/>
  <c r="M486" i="7"/>
  <c r="M480" i="7"/>
  <c r="M468" i="7"/>
  <c r="M453" i="7"/>
  <c r="M451" i="7"/>
  <c r="P412" i="7"/>
  <c r="L395" i="7"/>
  <c r="L452" i="7" s="1"/>
  <c r="N563" i="7"/>
  <c r="N561" i="7"/>
  <c r="G572" i="7"/>
  <c r="O504" i="7"/>
  <c r="O513" i="7"/>
  <c r="O519" i="7"/>
  <c r="O522" i="7"/>
  <c r="O515" i="7"/>
  <c r="O521" i="7"/>
  <c r="O523" i="7"/>
  <c r="K513" i="7"/>
  <c r="K515" i="7"/>
  <c r="K521" i="7"/>
  <c r="K523" i="7"/>
  <c r="K519" i="7"/>
  <c r="K522" i="7"/>
  <c r="P396" i="7"/>
  <c r="P399" i="7"/>
  <c r="P413" i="7"/>
  <c r="P417" i="7"/>
  <c r="P419" i="7"/>
  <c r="P434" i="7"/>
  <c r="P450" i="7"/>
  <c r="P453" i="7"/>
  <c r="P462" i="7"/>
  <c r="P463" i="7"/>
  <c r="P483" i="7"/>
  <c r="P484" i="7"/>
  <c r="P485" i="7"/>
  <c r="P397" i="7"/>
  <c r="P405" i="7"/>
  <c r="P416" i="7"/>
  <c r="P421" i="7"/>
  <c r="P433" i="7"/>
  <c r="P436" i="7"/>
  <c r="P449" i="7"/>
  <c r="P452" i="7"/>
  <c r="P470" i="7"/>
  <c r="P471" i="7"/>
  <c r="P480" i="7"/>
  <c r="P487" i="7" s="1"/>
  <c r="P481" i="7"/>
  <c r="P482" i="7"/>
  <c r="P403" i="7"/>
  <c r="P420" i="7"/>
  <c r="P446" i="7"/>
  <c r="P448" i="7"/>
  <c r="P466" i="7"/>
  <c r="P467" i="7"/>
  <c r="P468" i="7"/>
  <c r="P469" i="7"/>
  <c r="P401" i="7"/>
  <c r="P415" i="7"/>
  <c r="P432" i="7"/>
  <c r="P437" i="7"/>
  <c r="P445" i="7"/>
  <c r="P454" i="7"/>
  <c r="P464" i="7"/>
  <c r="P465" i="7"/>
  <c r="P486" i="7"/>
  <c r="L470" i="7"/>
  <c r="L469" i="7"/>
  <c r="L468" i="7"/>
  <c r="N461" i="7"/>
  <c r="N444" i="7"/>
  <c r="N395" i="7"/>
  <c r="N453" i="7" s="1"/>
  <c r="K596" i="7"/>
  <c r="K595" i="7"/>
  <c r="K597" i="7"/>
  <c r="L562" i="7"/>
  <c r="L561" i="7"/>
  <c r="L563" i="7"/>
  <c r="M552" i="7"/>
  <c r="M553" i="7"/>
  <c r="M551" i="7"/>
  <c r="M531" i="7"/>
  <c r="M532" i="7"/>
  <c r="M533" i="7"/>
  <c r="M540" i="7"/>
  <c r="M504" i="7"/>
  <c r="M500" i="7"/>
  <c r="M501" i="7"/>
  <c r="M502" i="7"/>
  <c r="M503" i="7"/>
  <c r="J595" i="7"/>
  <c r="J597" i="7"/>
  <c r="J596" i="7"/>
  <c r="K561" i="7"/>
  <c r="K563" i="7"/>
  <c r="K562" i="7"/>
  <c r="L553" i="7"/>
  <c r="L551" i="7"/>
  <c r="L552" i="7"/>
  <c r="L531" i="7"/>
  <c r="L532" i="7"/>
  <c r="L533" i="7"/>
  <c r="L540" i="7"/>
  <c r="N514" i="7"/>
  <c r="N518" i="7"/>
  <c r="N522" i="7"/>
  <c r="N515" i="7"/>
  <c r="N519" i="7"/>
  <c r="N523" i="7"/>
  <c r="N512" i="7"/>
  <c r="N516" i="7"/>
  <c r="N520" i="7"/>
  <c r="N513" i="7"/>
  <c r="N517" i="7"/>
  <c r="N521" i="7"/>
  <c r="L500" i="7"/>
  <c r="L501" i="7"/>
  <c r="L502" i="7"/>
  <c r="L503" i="7"/>
  <c r="L504" i="7"/>
  <c r="O551" i="7"/>
  <c r="O552" i="7"/>
  <c r="O553" i="7"/>
  <c r="K551" i="7"/>
  <c r="K552" i="7"/>
  <c r="K553" i="7"/>
  <c r="O532" i="7"/>
  <c r="O533" i="7"/>
  <c r="O540" i="7"/>
  <c r="O531" i="7"/>
  <c r="K532" i="7"/>
  <c r="K533" i="7"/>
  <c r="K540" i="7"/>
  <c r="K531" i="7"/>
  <c r="M515" i="7"/>
  <c r="M519" i="7"/>
  <c r="M523" i="7"/>
  <c r="M512" i="7"/>
  <c r="M516" i="7"/>
  <c r="M520" i="7"/>
  <c r="M513" i="7"/>
  <c r="M517" i="7"/>
  <c r="M521" i="7"/>
  <c r="M514" i="7"/>
  <c r="M518" i="7"/>
  <c r="M522" i="7"/>
  <c r="K501" i="7"/>
  <c r="K502" i="7"/>
  <c r="K503" i="7"/>
  <c r="K500" i="7"/>
  <c r="K504" i="7"/>
  <c r="L597" i="7"/>
  <c r="L596" i="7"/>
  <c r="L595" i="7"/>
  <c r="N551" i="7"/>
  <c r="N552" i="7"/>
  <c r="N553" i="7"/>
  <c r="N533" i="7"/>
  <c r="N540" i="7"/>
  <c r="N531" i="7"/>
  <c r="N532" i="7"/>
  <c r="L512" i="7"/>
  <c r="L516" i="7"/>
  <c r="L520" i="7"/>
  <c r="L513" i="7"/>
  <c r="L517" i="7"/>
  <c r="L521" i="7"/>
  <c r="L514" i="7"/>
  <c r="L518" i="7"/>
  <c r="L522" i="7"/>
  <c r="L515" i="7"/>
  <c r="L519" i="7"/>
  <c r="L523" i="7"/>
  <c r="I572" i="7"/>
  <c r="E572" i="7"/>
  <c r="O520" i="7"/>
  <c r="K520" i="7"/>
  <c r="O516" i="7"/>
  <c r="K516" i="7"/>
  <c r="O512" i="7"/>
  <c r="K512" i="7"/>
  <c r="M398" i="7"/>
  <c r="M402" i="7"/>
  <c r="M414" i="7"/>
  <c r="M418" i="7"/>
  <c r="M422" i="7"/>
  <c r="M431" i="7"/>
  <c r="M435" i="7"/>
  <c r="M447" i="7"/>
  <c r="M399" i="7"/>
  <c r="M403" i="7"/>
  <c r="M415" i="7"/>
  <c r="M419" i="7"/>
  <c r="M432" i="7"/>
  <c r="M436" i="7"/>
  <c r="M448" i="7"/>
  <c r="M452" i="7"/>
  <c r="M464" i="7"/>
  <c r="M396" i="7"/>
  <c r="M400" i="7"/>
  <c r="M404" i="7"/>
  <c r="M416" i="7"/>
  <c r="M420" i="7"/>
  <c r="M433" i="7"/>
  <c r="M437" i="7"/>
  <c r="M397" i="7"/>
  <c r="M401" i="7"/>
  <c r="M405" i="7"/>
  <c r="M413" i="7"/>
  <c r="M417" i="7"/>
  <c r="M421" i="7"/>
  <c r="M434" i="7"/>
  <c r="M446" i="7"/>
  <c r="M450" i="7"/>
  <c r="M454" i="7"/>
  <c r="M462" i="7"/>
  <c r="M466" i="7"/>
  <c r="M470" i="7"/>
  <c r="M483" i="7"/>
  <c r="N502" i="7"/>
  <c r="O501" i="7"/>
  <c r="N562" i="7"/>
  <c r="N564" i="7" s="1"/>
  <c r="O518" i="7"/>
  <c r="K518" i="7"/>
  <c r="O514" i="7"/>
  <c r="K514" i="7"/>
  <c r="N504" i="7"/>
  <c r="O503" i="7"/>
  <c r="O500" i="7"/>
  <c r="O517" i="7"/>
  <c r="K517" i="7"/>
  <c r="N503" i="7"/>
  <c r="O502" i="7"/>
  <c r="N501" i="7"/>
  <c r="N500" i="7"/>
  <c r="P451" i="7"/>
  <c r="L451" i="7"/>
  <c r="P447" i="7"/>
  <c r="L447" i="7"/>
  <c r="N445" i="7"/>
  <c r="O444" i="7"/>
  <c r="P435" i="7"/>
  <c r="L435" i="7"/>
  <c r="N433" i="7"/>
  <c r="P431" i="7"/>
  <c r="P422" i="7"/>
  <c r="L422" i="7"/>
  <c r="N420" i="7"/>
  <c r="P418" i="7"/>
  <c r="L418" i="7"/>
  <c r="N416" i="7"/>
  <c r="P414" i="7"/>
  <c r="L414" i="7"/>
  <c r="P402" i="7"/>
  <c r="L402" i="7"/>
  <c r="N400" i="7"/>
  <c r="P398" i="7"/>
  <c r="L398" i="7"/>
  <c r="N396" i="7"/>
  <c r="O395" i="7"/>
  <c r="P404" i="7"/>
  <c r="P400" i="7"/>
  <c r="L400" i="7"/>
  <c r="H344" i="7"/>
  <c r="G344" i="7"/>
  <c r="F344" i="7"/>
  <c r="H335" i="7"/>
  <c r="G335" i="7"/>
  <c r="F335" i="7"/>
  <c r="K161" i="7"/>
  <c r="J161" i="7"/>
  <c r="I161" i="7"/>
  <c r="K146" i="7"/>
  <c r="J146" i="7"/>
  <c r="I146" i="7"/>
  <c r="H169" i="7"/>
  <c r="G169" i="7"/>
  <c r="F169" i="7"/>
  <c r="K130" i="7"/>
  <c r="J130" i="7"/>
  <c r="I130" i="7"/>
  <c r="K115" i="7"/>
  <c r="J115" i="7"/>
  <c r="I115" i="7"/>
  <c r="K89" i="7"/>
  <c r="K93" i="7" s="1"/>
  <c r="J89" i="7"/>
  <c r="J96" i="7" s="1"/>
  <c r="I89" i="7"/>
  <c r="I95" i="7" s="1"/>
  <c r="K74" i="7"/>
  <c r="K78" i="7" s="1"/>
  <c r="J74" i="7"/>
  <c r="J82" i="7" s="1"/>
  <c r="I74" i="7"/>
  <c r="I81" i="7" s="1"/>
  <c r="H97" i="7"/>
  <c r="G97" i="7"/>
  <c r="F97" i="7"/>
  <c r="H83" i="7"/>
  <c r="G83" i="7"/>
  <c r="F83" i="7"/>
  <c r="K58" i="7"/>
  <c r="K59" i="7" s="1"/>
  <c r="J58" i="7"/>
  <c r="I58" i="7"/>
  <c r="K43" i="7"/>
  <c r="J43" i="7"/>
  <c r="I43" i="7"/>
  <c r="O589" i="7" l="1"/>
  <c r="P589" i="7"/>
  <c r="M580" i="7"/>
  <c r="L589" i="7"/>
  <c r="M589" i="7"/>
  <c r="N534" i="7"/>
  <c r="K505" i="7"/>
  <c r="M455" i="7"/>
  <c r="P406" i="7"/>
  <c r="P580" i="7"/>
  <c r="P472" i="7"/>
  <c r="J151" i="7"/>
  <c r="J152" i="7"/>
  <c r="J148" i="7"/>
  <c r="J153" i="7"/>
  <c r="J149" i="7"/>
  <c r="J154" i="7"/>
  <c r="J150" i="7"/>
  <c r="K168" i="7"/>
  <c r="K164" i="7"/>
  <c r="K165" i="7"/>
  <c r="K166" i="7"/>
  <c r="K167" i="7"/>
  <c r="K163" i="7"/>
  <c r="K152" i="7"/>
  <c r="K148" i="7"/>
  <c r="K153" i="7"/>
  <c r="K149" i="7"/>
  <c r="K154" i="7"/>
  <c r="K150" i="7"/>
  <c r="K151" i="7"/>
  <c r="I166" i="7"/>
  <c r="I167" i="7"/>
  <c r="I163" i="7"/>
  <c r="I168" i="7"/>
  <c r="I164" i="7"/>
  <c r="I165" i="7"/>
  <c r="I154" i="7"/>
  <c r="I150" i="7"/>
  <c r="I151" i="7"/>
  <c r="I152" i="7"/>
  <c r="I148" i="7"/>
  <c r="I153" i="7"/>
  <c r="I149" i="7"/>
  <c r="J167" i="7"/>
  <c r="J163" i="7"/>
  <c r="J168" i="7"/>
  <c r="J164" i="7"/>
  <c r="J165" i="7"/>
  <c r="J166" i="7"/>
  <c r="I136" i="7"/>
  <c r="I132" i="7"/>
  <c r="I137" i="7"/>
  <c r="I133" i="7"/>
  <c r="I134" i="7"/>
  <c r="I135" i="7"/>
  <c r="I123" i="7"/>
  <c r="I119" i="7"/>
  <c r="I120" i="7"/>
  <c r="I121" i="7"/>
  <c r="I117" i="7"/>
  <c r="I122" i="7"/>
  <c r="I118" i="7"/>
  <c r="J137" i="7"/>
  <c r="J133" i="7"/>
  <c r="J134" i="7"/>
  <c r="J135" i="7"/>
  <c r="J136" i="7"/>
  <c r="J132" i="7"/>
  <c r="J120" i="7"/>
  <c r="J121" i="7"/>
  <c r="J117" i="7"/>
  <c r="J122" i="7"/>
  <c r="J118" i="7"/>
  <c r="J123" i="7"/>
  <c r="J119" i="7"/>
  <c r="K134" i="7"/>
  <c r="K135" i="7"/>
  <c r="K136" i="7"/>
  <c r="K132" i="7"/>
  <c r="K137" i="7"/>
  <c r="K133" i="7"/>
  <c r="K121" i="7"/>
  <c r="K117" i="7"/>
  <c r="K122" i="7"/>
  <c r="K118" i="7"/>
  <c r="K123" i="7"/>
  <c r="K119" i="7"/>
  <c r="K120" i="7"/>
  <c r="N402" i="7"/>
  <c r="L404" i="7"/>
  <c r="L431" i="7"/>
  <c r="L397" i="7"/>
  <c r="L419" i="7"/>
  <c r="L421" i="7"/>
  <c r="N449" i="7"/>
  <c r="L405" i="7"/>
  <c r="L436" i="7"/>
  <c r="N414" i="7"/>
  <c r="N404" i="7"/>
  <c r="N437" i="7"/>
  <c r="L417" i="7"/>
  <c r="L434" i="7"/>
  <c r="L437" i="7"/>
  <c r="L467" i="7"/>
  <c r="L450" i="7"/>
  <c r="L399" i="7"/>
  <c r="L453" i="7"/>
  <c r="L449" i="7"/>
  <c r="L413" i="7"/>
  <c r="L462" i="7"/>
  <c r="L396" i="7"/>
  <c r="L403" i="7"/>
  <c r="L415" i="7"/>
  <c r="L432" i="7"/>
  <c r="L463" i="7"/>
  <c r="L480" i="7"/>
  <c r="L482" i="7"/>
  <c r="L416" i="7"/>
  <c r="L433" i="7"/>
  <c r="L446" i="7"/>
  <c r="L466" i="7"/>
  <c r="L471" i="7"/>
  <c r="L485" i="7"/>
  <c r="L420" i="7"/>
  <c r="L448" i="7"/>
  <c r="L454" i="7"/>
  <c r="L464" i="7"/>
  <c r="L481" i="7"/>
  <c r="L483" i="7"/>
  <c r="L486" i="7"/>
  <c r="L401" i="7"/>
  <c r="L445" i="7"/>
  <c r="L465" i="7"/>
  <c r="L484" i="7"/>
  <c r="J77" i="7"/>
  <c r="I90" i="7"/>
  <c r="J598" i="7"/>
  <c r="I94" i="7"/>
  <c r="P423" i="7"/>
  <c r="N398" i="7"/>
  <c r="N397" i="7"/>
  <c r="N405" i="7"/>
  <c r="N421" i="7"/>
  <c r="N431" i="7"/>
  <c r="N436" i="7"/>
  <c r="N452" i="7"/>
  <c r="N470" i="7"/>
  <c r="N471" i="7"/>
  <c r="N480" i="7"/>
  <c r="N481" i="7"/>
  <c r="N482" i="7"/>
  <c r="N403" i="7"/>
  <c r="N418" i="7"/>
  <c r="N435" i="7"/>
  <c r="N446" i="7"/>
  <c r="N448" i="7"/>
  <c r="N466" i="7"/>
  <c r="N467" i="7"/>
  <c r="N468" i="7"/>
  <c r="N469" i="7"/>
  <c r="N401" i="7"/>
  <c r="N415" i="7"/>
  <c r="N422" i="7"/>
  <c r="N432" i="7"/>
  <c r="N451" i="7"/>
  <c r="N454" i="7"/>
  <c r="N464" i="7"/>
  <c r="N465" i="7"/>
  <c r="N486" i="7"/>
  <c r="N399" i="7"/>
  <c r="N413" i="7"/>
  <c r="N417" i="7"/>
  <c r="N419" i="7"/>
  <c r="N434" i="7"/>
  <c r="N447" i="7"/>
  <c r="N450" i="7"/>
  <c r="N462" i="7"/>
  <c r="N463" i="7"/>
  <c r="N483" i="7"/>
  <c r="N484" i="7"/>
  <c r="N485" i="7"/>
  <c r="K524" i="7"/>
  <c r="M472" i="7"/>
  <c r="N541" i="7"/>
  <c r="N542" i="7"/>
  <c r="N543" i="7"/>
  <c r="K92" i="7"/>
  <c r="I131" i="7"/>
  <c r="J147" i="7"/>
  <c r="P438" i="7"/>
  <c r="O524" i="7"/>
  <c r="O505" i="7"/>
  <c r="M487" i="7"/>
  <c r="M438" i="7"/>
  <c r="L524" i="7"/>
  <c r="L598" i="7"/>
  <c r="K543" i="7"/>
  <c r="K541" i="7"/>
  <c r="K542" i="7"/>
  <c r="O543" i="7"/>
  <c r="O541" i="7"/>
  <c r="O542" i="7"/>
  <c r="O554" i="7"/>
  <c r="M541" i="7"/>
  <c r="M542" i="7"/>
  <c r="M543" i="7"/>
  <c r="M554" i="7"/>
  <c r="L564" i="7"/>
  <c r="I162" i="7"/>
  <c r="K554" i="7"/>
  <c r="L534" i="7"/>
  <c r="N505" i="7"/>
  <c r="M406" i="7"/>
  <c r="L542" i="7"/>
  <c r="L543" i="7"/>
  <c r="L541" i="7"/>
  <c r="O396" i="7"/>
  <c r="O400" i="7"/>
  <c r="O404" i="7"/>
  <c r="O416" i="7"/>
  <c r="O420" i="7"/>
  <c r="O433" i="7"/>
  <c r="O437" i="7"/>
  <c r="O445" i="7"/>
  <c r="O397" i="7"/>
  <c r="O401" i="7"/>
  <c r="O405" i="7"/>
  <c r="O413" i="7"/>
  <c r="O417" i="7"/>
  <c r="O421" i="7"/>
  <c r="O434" i="7"/>
  <c r="O446" i="7"/>
  <c r="O450" i="7"/>
  <c r="O454" i="7"/>
  <c r="O462" i="7"/>
  <c r="O466" i="7"/>
  <c r="O398" i="7"/>
  <c r="O402" i="7"/>
  <c r="O414" i="7"/>
  <c r="O418" i="7"/>
  <c r="O422" i="7"/>
  <c r="O431" i="7"/>
  <c r="O435" i="7"/>
  <c r="O399" i="7"/>
  <c r="O403" i="7"/>
  <c r="O415" i="7"/>
  <c r="O419" i="7"/>
  <c r="O432" i="7"/>
  <c r="O436" i="7"/>
  <c r="O448" i="7"/>
  <c r="O452" i="7"/>
  <c r="O464" i="7"/>
  <c r="O468" i="7"/>
  <c r="O481" i="7"/>
  <c r="O485" i="7"/>
  <c r="O453" i="7"/>
  <c r="O463" i="7"/>
  <c r="O465" i="7"/>
  <c r="O467" i="7"/>
  <c r="O480" i="7"/>
  <c r="O447" i="7"/>
  <c r="O469" i="7"/>
  <c r="O470" i="7"/>
  <c r="O482" i="7"/>
  <c r="O483" i="7"/>
  <c r="O486" i="7"/>
  <c r="O451" i="7"/>
  <c r="O471" i="7"/>
  <c r="O484" i="7"/>
  <c r="O449" i="7"/>
  <c r="P455" i="7"/>
  <c r="M423" i="7"/>
  <c r="N554" i="7"/>
  <c r="M524" i="7"/>
  <c r="K534" i="7"/>
  <c r="O534" i="7"/>
  <c r="L505" i="7"/>
  <c r="N524" i="7"/>
  <c r="L554" i="7"/>
  <c r="K564" i="7"/>
  <c r="M505" i="7"/>
  <c r="M534" i="7"/>
  <c r="K598" i="7"/>
  <c r="I80" i="7"/>
  <c r="J95" i="7"/>
  <c r="I76" i="7"/>
  <c r="J91" i="7"/>
  <c r="K96" i="7"/>
  <c r="J81" i="7"/>
  <c r="I75" i="7"/>
  <c r="J76" i="7"/>
  <c r="K77" i="7"/>
  <c r="I79" i="7"/>
  <c r="J80" i="7"/>
  <c r="K81" i="7"/>
  <c r="J90" i="7"/>
  <c r="K91" i="7"/>
  <c r="I93" i="7"/>
  <c r="J94" i="7"/>
  <c r="K95" i="7"/>
  <c r="J131" i="7"/>
  <c r="K147" i="7"/>
  <c r="J162" i="7"/>
  <c r="J75" i="7"/>
  <c r="K76" i="7"/>
  <c r="I78" i="7"/>
  <c r="J79" i="7"/>
  <c r="K80" i="7"/>
  <c r="I82" i="7"/>
  <c r="K90" i="7"/>
  <c r="I92" i="7"/>
  <c r="J93" i="7"/>
  <c r="K94" i="7"/>
  <c r="I96" i="7"/>
  <c r="K131" i="7"/>
  <c r="K162" i="7"/>
  <c r="K82" i="7"/>
  <c r="K75" i="7"/>
  <c r="I77" i="7"/>
  <c r="J78" i="7"/>
  <c r="K79" i="7"/>
  <c r="I91" i="7"/>
  <c r="J92" i="7"/>
  <c r="I147" i="7"/>
  <c r="N455" i="7" l="1"/>
  <c r="O544" i="7"/>
  <c r="L438" i="7"/>
  <c r="N406" i="7"/>
  <c r="L455" i="7"/>
  <c r="N423" i="7"/>
  <c r="O406" i="7"/>
  <c r="O580" i="7"/>
  <c r="N472" i="7"/>
  <c r="L487" i="7"/>
  <c r="N438" i="7"/>
  <c r="L406" i="7"/>
  <c r="N580" i="7"/>
  <c r="L580" i="7"/>
  <c r="L472" i="7"/>
  <c r="L423" i="7"/>
  <c r="K97" i="7"/>
  <c r="J83" i="7"/>
  <c r="J169" i="7"/>
  <c r="J155" i="7"/>
  <c r="K169" i="7"/>
  <c r="I155" i="7"/>
  <c r="K155" i="7"/>
  <c r="I169" i="7"/>
  <c r="J97" i="7"/>
  <c r="I83" i="7"/>
  <c r="K83" i="7"/>
  <c r="I97" i="7"/>
  <c r="N487" i="7"/>
  <c r="N544" i="7"/>
  <c r="O487" i="7"/>
  <c r="O472" i="7"/>
  <c r="O423" i="7"/>
  <c r="O455" i="7"/>
  <c r="O438" i="7"/>
  <c r="L544" i="7"/>
  <c r="K544" i="7"/>
  <c r="M544" i="7"/>
  <c r="F838" i="41" l="1"/>
  <c r="I829" i="41" s="1"/>
  <c r="G838" i="41"/>
  <c r="J829" i="41" s="1"/>
  <c r="H838" i="41"/>
  <c r="K829" i="41" s="1"/>
  <c r="F853" i="41"/>
  <c r="G853" i="41"/>
  <c r="H853" i="41"/>
  <c r="F870" i="41"/>
  <c r="G870" i="41"/>
  <c r="H870" i="41"/>
  <c r="F887" i="41"/>
  <c r="I877" i="41" s="1"/>
  <c r="G887" i="41"/>
  <c r="J877" i="41" s="1"/>
  <c r="H887" i="41"/>
  <c r="K877" i="41" s="1"/>
  <c r="F922" i="41"/>
  <c r="G922" i="41"/>
  <c r="H922" i="41"/>
  <c r="F943" i="41"/>
  <c r="I930" i="41" s="1"/>
  <c r="G943" i="41"/>
  <c r="J930" i="41" s="1"/>
  <c r="H943" i="41"/>
  <c r="K930" i="41" s="1"/>
  <c r="J844" i="41" l="1"/>
  <c r="J932" i="41"/>
  <c r="J942" i="41"/>
  <c r="I935" i="41"/>
  <c r="I933" i="41"/>
  <c r="I942" i="41"/>
  <c r="I937" i="41"/>
  <c r="I938" i="41"/>
  <c r="I941" i="41"/>
  <c r="I911" i="41"/>
  <c r="I914" i="41" s="1"/>
  <c r="I879" i="41"/>
  <c r="I881" i="41"/>
  <c r="I885" i="41"/>
  <c r="I886" i="41"/>
  <c r="I830" i="41"/>
  <c r="I835" i="41"/>
  <c r="I845" i="41"/>
  <c r="I851" i="41"/>
  <c r="I864" i="41"/>
  <c r="I869" i="41"/>
  <c r="I836" i="41"/>
  <c r="I847" i="41"/>
  <c r="I852" i="41"/>
  <c r="I865" i="41"/>
  <c r="I831" i="41"/>
  <c r="I837" i="41"/>
  <c r="I848" i="41"/>
  <c r="I861" i="41"/>
  <c r="I866" i="41"/>
  <c r="I832" i="41"/>
  <c r="I849" i="41"/>
  <c r="I862" i="41"/>
  <c r="I868" i="41"/>
  <c r="I844" i="41"/>
  <c r="J934" i="41"/>
  <c r="I860" i="41"/>
  <c r="J938" i="41"/>
  <c r="I934" i="41"/>
  <c r="K911" i="41"/>
  <c r="K916" i="41" s="1"/>
  <c r="K937" i="41"/>
  <c r="K941" i="41"/>
  <c r="K932" i="41"/>
  <c r="K936" i="41"/>
  <c r="K940" i="41"/>
  <c r="K935" i="41"/>
  <c r="K931" i="41"/>
  <c r="K939" i="41"/>
  <c r="K934" i="41"/>
  <c r="K938" i="41"/>
  <c r="K942" i="41"/>
  <c r="K933" i="41"/>
  <c r="K880" i="41"/>
  <c r="K879" i="41"/>
  <c r="K883" i="41"/>
  <c r="K878" i="41"/>
  <c r="K882" i="41"/>
  <c r="K886" i="41"/>
  <c r="K881" i="41"/>
  <c r="K885" i="41"/>
  <c r="K884" i="41"/>
  <c r="J879" i="41"/>
  <c r="J883" i="41"/>
  <c r="J878" i="41"/>
  <c r="J882" i="41"/>
  <c r="J886" i="41"/>
  <c r="J881" i="41"/>
  <c r="J885" i="41"/>
  <c r="J880" i="41"/>
  <c r="J884" i="41"/>
  <c r="K847" i="41"/>
  <c r="K851" i="41"/>
  <c r="K830" i="41"/>
  <c r="K834" i="41"/>
  <c r="K846" i="41"/>
  <c r="K850" i="41"/>
  <c r="K863" i="41"/>
  <c r="K867" i="41"/>
  <c r="K833" i="41"/>
  <c r="K837" i="41"/>
  <c r="K845" i="41"/>
  <c r="K849" i="41"/>
  <c r="K862" i="41"/>
  <c r="K866" i="41"/>
  <c r="K832" i="41"/>
  <c r="K836" i="41"/>
  <c r="K848" i="41"/>
  <c r="K852" i="41"/>
  <c r="K861" i="41"/>
  <c r="K865" i="41"/>
  <c r="K869" i="41"/>
  <c r="K831" i="41"/>
  <c r="K835" i="41"/>
  <c r="K864" i="41"/>
  <c r="K868" i="41"/>
  <c r="J834" i="41"/>
  <c r="J863" i="41"/>
  <c r="J867" i="41"/>
  <c r="J833" i="41"/>
  <c r="J837" i="41"/>
  <c r="J845" i="41"/>
  <c r="J849" i="41"/>
  <c r="J862" i="41"/>
  <c r="J866" i="41"/>
  <c r="J832" i="41"/>
  <c r="J836" i="41"/>
  <c r="J848" i="41"/>
  <c r="J852" i="41"/>
  <c r="J861" i="41"/>
  <c r="J865" i="41"/>
  <c r="J869" i="41"/>
  <c r="J831" i="41"/>
  <c r="J835" i="41"/>
  <c r="J847" i="41"/>
  <c r="J851" i="41"/>
  <c r="J864" i="41"/>
  <c r="J868" i="41"/>
  <c r="J830" i="41"/>
  <c r="J846" i="41"/>
  <c r="J850" i="41"/>
  <c r="J939" i="41"/>
  <c r="I882" i="41"/>
  <c r="I878" i="41"/>
  <c r="J940" i="41"/>
  <c r="I939" i="41"/>
  <c r="J936" i="41"/>
  <c r="I931" i="41"/>
  <c r="K860" i="41"/>
  <c r="I833" i="41"/>
  <c r="J941" i="41"/>
  <c r="I940" i="41"/>
  <c r="J937" i="41"/>
  <c r="I936" i="41"/>
  <c r="J933" i="41"/>
  <c r="I932" i="41"/>
  <c r="J911" i="41"/>
  <c r="I884" i="41"/>
  <c r="I880" i="41"/>
  <c r="I867" i="41"/>
  <c r="I863" i="41"/>
  <c r="J860" i="41"/>
  <c r="I850" i="41"/>
  <c r="I846" i="41"/>
  <c r="K844" i="41"/>
  <c r="I834" i="41"/>
  <c r="J935" i="41"/>
  <c r="J931" i="41"/>
  <c r="I883" i="41"/>
  <c r="N808" i="41"/>
  <c r="M808" i="41"/>
  <c r="L808" i="41"/>
  <c r="K808" i="41"/>
  <c r="J808" i="41"/>
  <c r="J726" i="41"/>
  <c r="I726" i="41"/>
  <c r="H726" i="41"/>
  <c r="G726" i="41"/>
  <c r="F726" i="41"/>
  <c r="J712" i="41"/>
  <c r="I712" i="41"/>
  <c r="H712" i="41"/>
  <c r="G712" i="41"/>
  <c r="F712" i="41"/>
  <c r="J698" i="41"/>
  <c r="I698" i="41"/>
  <c r="H698" i="41"/>
  <c r="G698" i="41"/>
  <c r="F698" i="41"/>
  <c r="J672" i="41"/>
  <c r="I672" i="41"/>
  <c r="H672" i="41"/>
  <c r="G672" i="41"/>
  <c r="F672" i="41"/>
  <c r="J658" i="41"/>
  <c r="I658" i="41"/>
  <c r="H658" i="41"/>
  <c r="G658" i="41"/>
  <c r="F658" i="41"/>
  <c r="J644" i="41"/>
  <c r="I644" i="41"/>
  <c r="H644" i="41"/>
  <c r="G644" i="41"/>
  <c r="F644" i="41"/>
  <c r="J632" i="41"/>
  <c r="I632" i="41"/>
  <c r="H632" i="41"/>
  <c r="G632" i="41"/>
  <c r="F632" i="41"/>
  <c r="J620" i="41"/>
  <c r="I620" i="41"/>
  <c r="H620" i="41"/>
  <c r="G620" i="41"/>
  <c r="F620" i="41"/>
  <c r="J586" i="41"/>
  <c r="I586" i="41"/>
  <c r="H586" i="41"/>
  <c r="G586" i="41"/>
  <c r="F586" i="41"/>
  <c r="J518" i="41"/>
  <c r="I518" i="41"/>
  <c r="H518" i="41"/>
  <c r="G518" i="41"/>
  <c r="F518" i="41"/>
  <c r="J568" i="41"/>
  <c r="I568" i="41"/>
  <c r="H568" i="41"/>
  <c r="G568" i="41"/>
  <c r="F568" i="41"/>
  <c r="J554" i="41"/>
  <c r="I554" i="41"/>
  <c r="H554" i="41"/>
  <c r="G554" i="41"/>
  <c r="F554" i="41"/>
  <c r="J536" i="41"/>
  <c r="I536" i="41"/>
  <c r="H536" i="41"/>
  <c r="G536" i="41"/>
  <c r="F536" i="41"/>
  <c r="U506" i="41"/>
  <c r="T506" i="41"/>
  <c r="S506" i="41"/>
  <c r="R506" i="41"/>
  <c r="Q506" i="41"/>
  <c r="I506" i="41"/>
  <c r="H506" i="41"/>
  <c r="G506" i="41"/>
  <c r="F506" i="41"/>
  <c r="E506" i="41"/>
  <c r="O505" i="41"/>
  <c r="N505" i="41"/>
  <c r="M505" i="41"/>
  <c r="L505" i="41"/>
  <c r="O504" i="41"/>
  <c r="N504" i="41"/>
  <c r="M504" i="41"/>
  <c r="L504" i="41"/>
  <c r="O503" i="41"/>
  <c r="N503" i="41"/>
  <c r="M503" i="41"/>
  <c r="L503" i="41"/>
  <c r="O502" i="41"/>
  <c r="N502" i="41"/>
  <c r="M502" i="41"/>
  <c r="L502" i="41"/>
  <c r="O501" i="41"/>
  <c r="N501" i="41"/>
  <c r="M501" i="41"/>
  <c r="L501" i="41"/>
  <c r="J220" i="41"/>
  <c r="I220" i="41"/>
  <c r="H220" i="41"/>
  <c r="G220" i="41"/>
  <c r="F220" i="41"/>
  <c r="U195" i="41"/>
  <c r="T195" i="41"/>
  <c r="S195" i="41"/>
  <c r="R195" i="41"/>
  <c r="Q195" i="41"/>
  <c r="I195" i="41"/>
  <c r="O187" i="41" s="1"/>
  <c r="O191" i="41" s="1"/>
  <c r="H195" i="41"/>
  <c r="N187" i="41" s="1"/>
  <c r="N188" i="41" s="1"/>
  <c r="G195" i="41"/>
  <c r="M187" i="41" s="1"/>
  <c r="M194" i="41" s="1"/>
  <c r="F195" i="41"/>
  <c r="L187" i="41" s="1"/>
  <c r="E195" i="41"/>
  <c r="K187" i="41" s="1"/>
  <c r="K194" i="41" s="1"/>
  <c r="J181" i="41"/>
  <c r="I181" i="41"/>
  <c r="H181" i="41"/>
  <c r="G181" i="41"/>
  <c r="F181" i="41"/>
  <c r="J166" i="41"/>
  <c r="I166" i="41"/>
  <c r="H166" i="41"/>
  <c r="G166" i="41"/>
  <c r="F166" i="41"/>
  <c r="J149" i="41"/>
  <c r="I149" i="41"/>
  <c r="H149" i="41"/>
  <c r="G149" i="41"/>
  <c r="F149" i="41"/>
  <c r="J147" i="41"/>
  <c r="I147" i="41"/>
  <c r="H147" i="41"/>
  <c r="G147" i="41"/>
  <c r="F147" i="41"/>
  <c r="J146" i="41"/>
  <c r="I146" i="41"/>
  <c r="H146" i="41"/>
  <c r="G146" i="41"/>
  <c r="F146" i="41"/>
  <c r="J145" i="41"/>
  <c r="I145" i="41"/>
  <c r="H145" i="41"/>
  <c r="G145" i="41"/>
  <c r="F145" i="41"/>
  <c r="J144" i="41"/>
  <c r="I144" i="41"/>
  <c r="H144" i="41"/>
  <c r="G144" i="41"/>
  <c r="F144" i="41"/>
  <c r="J137" i="41"/>
  <c r="J150" i="41" s="1"/>
  <c r="I137" i="41"/>
  <c r="I150" i="41" s="1"/>
  <c r="H137" i="41"/>
  <c r="H150" i="41" s="1"/>
  <c r="G137" i="41"/>
  <c r="G150" i="41" s="1"/>
  <c r="F137" i="41"/>
  <c r="F150" i="41" s="1"/>
  <c r="J135" i="41"/>
  <c r="P123" i="41" s="1"/>
  <c r="P131" i="41" s="1"/>
  <c r="I135" i="41"/>
  <c r="O123" i="41" s="1"/>
  <c r="H135" i="41"/>
  <c r="N123" i="41" s="1"/>
  <c r="G135" i="41"/>
  <c r="M123" i="41" s="1"/>
  <c r="M134" i="41" s="1"/>
  <c r="F135" i="41"/>
  <c r="L123" i="41" s="1"/>
  <c r="L131" i="41" s="1"/>
  <c r="J115" i="41"/>
  <c r="I115" i="41"/>
  <c r="H115" i="41"/>
  <c r="G115" i="41"/>
  <c r="F115" i="41"/>
  <c r="J113" i="41"/>
  <c r="I113" i="41"/>
  <c r="H113" i="41"/>
  <c r="G113" i="41"/>
  <c r="F113" i="41"/>
  <c r="J112" i="41"/>
  <c r="I112" i="41"/>
  <c r="H112" i="41"/>
  <c r="G112" i="41"/>
  <c r="F112" i="41"/>
  <c r="J111" i="41"/>
  <c r="I111" i="41"/>
  <c r="H111" i="41"/>
  <c r="G111" i="41"/>
  <c r="F111" i="41"/>
  <c r="J110" i="41"/>
  <c r="I110" i="41"/>
  <c r="H110" i="41"/>
  <c r="G110" i="41"/>
  <c r="F110" i="41"/>
  <c r="J103" i="41"/>
  <c r="J116" i="41" s="1"/>
  <c r="I103" i="41"/>
  <c r="I116" i="41" s="1"/>
  <c r="H103" i="41"/>
  <c r="H116" i="41" s="1"/>
  <c r="G103" i="41"/>
  <c r="G116" i="41" s="1"/>
  <c r="F103" i="41"/>
  <c r="F116" i="41" s="1"/>
  <c r="J101" i="41"/>
  <c r="I101" i="41"/>
  <c r="H101" i="41"/>
  <c r="G101" i="41"/>
  <c r="F101" i="41"/>
  <c r="U84" i="41"/>
  <c r="T84" i="41"/>
  <c r="S84" i="41"/>
  <c r="R84" i="41"/>
  <c r="Q84" i="41"/>
  <c r="I84" i="41"/>
  <c r="O74" i="41" s="1"/>
  <c r="H84" i="41"/>
  <c r="N74" i="41" s="1"/>
  <c r="N80" i="41" s="1"/>
  <c r="G84" i="41"/>
  <c r="M74" i="41" s="1"/>
  <c r="F84" i="41"/>
  <c r="L74" i="41" s="1"/>
  <c r="E84" i="41"/>
  <c r="K74" i="41" s="1"/>
  <c r="I68" i="41"/>
  <c r="O60" i="41" s="1"/>
  <c r="O64" i="41" s="1"/>
  <c r="H68" i="41"/>
  <c r="N60" i="41" s="1"/>
  <c r="N65" i="41" s="1"/>
  <c r="G68" i="41"/>
  <c r="M60" i="41" s="1"/>
  <c r="M66" i="41" s="1"/>
  <c r="F68" i="41"/>
  <c r="L60" i="41" s="1"/>
  <c r="L67" i="41" s="1"/>
  <c r="E68" i="41"/>
  <c r="K60" i="41" s="1"/>
  <c r="K64" i="41" s="1"/>
  <c r="J51" i="41"/>
  <c r="I51" i="41"/>
  <c r="H51" i="41"/>
  <c r="G51" i="41"/>
  <c r="F51" i="41"/>
  <c r="J35" i="41"/>
  <c r="I35" i="41"/>
  <c r="H35" i="41"/>
  <c r="G35" i="41"/>
  <c r="F35" i="41"/>
  <c r="J16" i="41"/>
  <c r="I16" i="41"/>
  <c r="H16" i="41"/>
  <c r="G16" i="41"/>
  <c r="F16" i="41"/>
  <c r="H743" i="34"/>
  <c r="G743" i="34"/>
  <c r="F743" i="34"/>
  <c r="F630" i="34"/>
  <c r="G630" i="34"/>
  <c r="H630" i="34"/>
  <c r="O43" i="41" l="1"/>
  <c r="O45" i="41" s="1"/>
  <c r="O200" i="41"/>
  <c r="L89" i="41"/>
  <c r="L200" i="41"/>
  <c r="P43" i="41"/>
  <c r="P48" i="41" s="1"/>
  <c r="P200" i="41"/>
  <c r="M89" i="41"/>
  <c r="M200" i="41"/>
  <c r="N89" i="41"/>
  <c r="N200" i="41"/>
  <c r="O46" i="41"/>
  <c r="O49" i="41"/>
  <c r="I905" i="41"/>
  <c r="J905" i="41"/>
  <c r="P49" i="41"/>
  <c r="P47" i="41"/>
  <c r="P50" i="41"/>
  <c r="P46" i="41"/>
  <c r="K905" i="41"/>
  <c r="K75" i="41"/>
  <c r="K79" i="41"/>
  <c r="K83" i="41"/>
  <c r="K76" i="41"/>
  <c r="K80" i="41"/>
  <c r="K77" i="41"/>
  <c r="K81" i="41"/>
  <c r="K78" i="41"/>
  <c r="K82" i="41"/>
  <c r="L575" i="41"/>
  <c r="P805" i="41" s="1"/>
  <c r="L594" i="41"/>
  <c r="N575" i="41"/>
  <c r="R804" i="41" s="1"/>
  <c r="N594" i="41"/>
  <c r="O610" i="41"/>
  <c r="O822" i="41" s="1"/>
  <c r="O594" i="41"/>
  <c r="P575" i="41"/>
  <c r="T805" i="41" s="1"/>
  <c r="P594" i="41"/>
  <c r="M625" i="41"/>
  <c r="M594" i="41"/>
  <c r="I912" i="41"/>
  <c r="I921" i="41"/>
  <c r="I913" i="41"/>
  <c r="K920" i="41"/>
  <c r="I920" i="41"/>
  <c r="I918" i="41"/>
  <c r="I916" i="41"/>
  <c r="I917" i="41"/>
  <c r="I915" i="41"/>
  <c r="I919" i="41"/>
  <c r="I853" i="41"/>
  <c r="I870" i="41"/>
  <c r="I838" i="41"/>
  <c r="K887" i="41"/>
  <c r="K912" i="41"/>
  <c r="K915" i="41"/>
  <c r="K919" i="41"/>
  <c r="K913" i="41"/>
  <c r="K917" i="41"/>
  <c r="K921" i="41"/>
  <c r="K914" i="41"/>
  <c r="K918" i="41"/>
  <c r="J914" i="41"/>
  <c r="J913" i="41"/>
  <c r="J917" i="41"/>
  <c r="J916" i="41"/>
  <c r="J921" i="41"/>
  <c r="J912" i="41"/>
  <c r="J915" i="41"/>
  <c r="J919" i="41"/>
  <c r="J918" i="41"/>
  <c r="J920" i="41"/>
  <c r="K943" i="41"/>
  <c r="J943" i="41"/>
  <c r="J838" i="41"/>
  <c r="K870" i="41"/>
  <c r="K853" i="41"/>
  <c r="K838" i="41"/>
  <c r="I943" i="41"/>
  <c r="I887" i="41"/>
  <c r="J870" i="41"/>
  <c r="J853" i="41"/>
  <c r="J887" i="41"/>
  <c r="O813" i="41"/>
  <c r="M813" i="41"/>
  <c r="N813" i="41"/>
  <c r="L813" i="41"/>
  <c r="P813" i="41"/>
  <c r="P797" i="41"/>
  <c r="R797" i="41"/>
  <c r="L672" i="41"/>
  <c r="Q797" i="41"/>
  <c r="P672" i="41"/>
  <c r="L658" i="41"/>
  <c r="S797" i="41"/>
  <c r="O5" i="41"/>
  <c r="O32" i="41" s="1"/>
  <c r="P658" i="41"/>
  <c r="T797" i="41"/>
  <c r="O658" i="41"/>
  <c r="N610" i="41"/>
  <c r="O672" i="41"/>
  <c r="L644" i="41"/>
  <c r="P644" i="41"/>
  <c r="O644" i="41"/>
  <c r="O575" i="41"/>
  <c r="O625" i="41"/>
  <c r="M575" i="41"/>
  <c r="L610" i="41"/>
  <c r="P610" i="41"/>
  <c r="N625" i="41"/>
  <c r="M610" i="41"/>
  <c r="L625" i="41"/>
  <c r="P625" i="41"/>
  <c r="N5" i="41"/>
  <c r="N33" i="41" s="1"/>
  <c r="H114" i="41"/>
  <c r="N109" i="41" s="1"/>
  <c r="N111" i="41" s="1"/>
  <c r="O83" i="41"/>
  <c r="O81" i="41"/>
  <c r="L191" i="41"/>
  <c r="L189" i="41"/>
  <c r="I114" i="41"/>
  <c r="O109" i="41" s="1"/>
  <c r="O113" i="41" s="1"/>
  <c r="J148" i="41"/>
  <c r="P143" i="41" s="1"/>
  <c r="P145" i="41" s="1"/>
  <c r="G148" i="41"/>
  <c r="M143" i="41" s="1"/>
  <c r="M146" i="41" s="1"/>
  <c r="G114" i="41"/>
  <c r="M109" i="41" s="1"/>
  <c r="M112" i="41" s="1"/>
  <c r="L506" i="41"/>
  <c r="M506" i="41"/>
  <c r="N506" i="41"/>
  <c r="L190" i="41"/>
  <c r="M193" i="41"/>
  <c r="M188" i="41"/>
  <c r="O190" i="41"/>
  <c r="M192" i="41"/>
  <c r="L194" i="41"/>
  <c r="M189" i="41"/>
  <c r="L193" i="41"/>
  <c r="O132" i="41"/>
  <c r="O126" i="41"/>
  <c r="O134" i="41"/>
  <c r="O130" i="41"/>
  <c r="P125" i="41"/>
  <c r="P129" i="41"/>
  <c r="P133" i="41"/>
  <c r="F148" i="41"/>
  <c r="L143" i="41" s="1"/>
  <c r="L145" i="41" s="1"/>
  <c r="L125" i="41"/>
  <c r="M128" i="41"/>
  <c r="M132" i="41"/>
  <c r="M124" i="41"/>
  <c r="M125" i="41"/>
  <c r="L129" i="41"/>
  <c r="L133" i="41"/>
  <c r="M81" i="41"/>
  <c r="M79" i="41"/>
  <c r="M75" i="41"/>
  <c r="M83" i="41"/>
  <c r="M76" i="41"/>
  <c r="O77" i="41"/>
  <c r="L61" i="41"/>
  <c r="N63" i="41"/>
  <c r="N67" i="41"/>
  <c r="K62" i="41"/>
  <c r="L65" i="41"/>
  <c r="L62" i="41"/>
  <c r="K66" i="41"/>
  <c r="O62" i="41"/>
  <c r="O66" i="41"/>
  <c r="M24" i="41"/>
  <c r="P44" i="41"/>
  <c r="L82" i="41"/>
  <c r="L78" i="41"/>
  <c r="L81" i="41"/>
  <c r="L77" i="41"/>
  <c r="L80" i="41"/>
  <c r="L76" i="41"/>
  <c r="L83" i="41"/>
  <c r="L79" i="41"/>
  <c r="L75" i="41"/>
  <c r="M99" i="41"/>
  <c r="M95" i="41"/>
  <c r="M91" i="41"/>
  <c r="M98" i="41"/>
  <c r="M94" i="41"/>
  <c r="M90" i="41"/>
  <c r="M97" i="41"/>
  <c r="M93" i="41"/>
  <c r="M100" i="41"/>
  <c r="M96" i="41"/>
  <c r="M92" i="41"/>
  <c r="L100" i="41"/>
  <c r="L96" i="41"/>
  <c r="L92" i="41"/>
  <c r="L99" i="41"/>
  <c r="L95" i="41"/>
  <c r="L91" i="41"/>
  <c r="L98" i="41"/>
  <c r="L94" i="41"/>
  <c r="L90" i="41"/>
  <c r="L97" i="41"/>
  <c r="L93" i="41"/>
  <c r="N98" i="41"/>
  <c r="N94" i="41"/>
  <c r="N90" i="41"/>
  <c r="N97" i="41"/>
  <c r="N93" i="41"/>
  <c r="N100" i="41"/>
  <c r="N96" i="41"/>
  <c r="N92" i="41"/>
  <c r="N99" i="41"/>
  <c r="N95" i="41"/>
  <c r="N91" i="41"/>
  <c r="L5" i="41"/>
  <c r="O511" i="41"/>
  <c r="O525" i="41"/>
  <c r="O215" i="41"/>
  <c r="O543" i="41"/>
  <c r="O561" i="41"/>
  <c r="O157" i="41"/>
  <c r="O172" i="41"/>
  <c r="L24" i="41"/>
  <c r="P24" i="41"/>
  <c r="O33" i="41"/>
  <c r="N43" i="41"/>
  <c r="K61" i="41"/>
  <c r="O61" i="41"/>
  <c r="N62" i="41"/>
  <c r="M63" i="41"/>
  <c r="L64" i="41"/>
  <c r="K65" i="41"/>
  <c r="O65" i="41"/>
  <c r="N66" i="41"/>
  <c r="M67" i="41"/>
  <c r="O76" i="41"/>
  <c r="N77" i="41"/>
  <c r="M78" i="41"/>
  <c r="O80" i="41"/>
  <c r="N81" i="41"/>
  <c r="M82" i="41"/>
  <c r="P89" i="41"/>
  <c r="F114" i="41"/>
  <c r="L109" i="41" s="1"/>
  <c r="L110" i="41" s="1"/>
  <c r="J114" i="41"/>
  <c r="P109" i="41" s="1"/>
  <c r="P111" i="41" s="1"/>
  <c r="M64" i="41"/>
  <c r="N78" i="41"/>
  <c r="N82" i="41"/>
  <c r="N133" i="41"/>
  <c r="N129" i="41"/>
  <c r="N125" i="41"/>
  <c r="N132" i="41"/>
  <c r="N128" i="41"/>
  <c r="N124" i="41"/>
  <c r="N134" i="41"/>
  <c r="N130" i="41"/>
  <c r="N126" i="41"/>
  <c r="N127" i="41"/>
  <c r="H148" i="41"/>
  <c r="N143" i="41" s="1"/>
  <c r="N146" i="41" s="1"/>
  <c r="L561" i="41"/>
  <c r="L511" i="41"/>
  <c r="L157" i="41"/>
  <c r="L543" i="41"/>
  <c r="L525" i="41"/>
  <c r="L172" i="41"/>
  <c r="L215" i="41"/>
  <c r="M543" i="41"/>
  <c r="M561" i="41"/>
  <c r="M172" i="41"/>
  <c r="M525" i="41"/>
  <c r="M511" i="41"/>
  <c r="M215" i="41"/>
  <c r="M157" i="41"/>
  <c r="N24" i="41"/>
  <c r="L43" i="41"/>
  <c r="O44" i="41"/>
  <c r="M61" i="41"/>
  <c r="K63" i="41"/>
  <c r="O63" i="41"/>
  <c r="N64" i="41"/>
  <c r="M65" i="41"/>
  <c r="L66" i="41"/>
  <c r="K67" i="41"/>
  <c r="O67" i="41"/>
  <c r="N75" i="41"/>
  <c r="O78" i="41"/>
  <c r="N79" i="41"/>
  <c r="M80" i="41"/>
  <c r="O82" i="41"/>
  <c r="N83" i="41"/>
  <c r="N131" i="41"/>
  <c r="P561" i="41"/>
  <c r="P511" i="41"/>
  <c r="P157" i="41"/>
  <c r="P215" i="41"/>
  <c r="P172" i="41"/>
  <c r="P543" i="41"/>
  <c r="P525" i="41"/>
  <c r="P5" i="41"/>
  <c r="M5" i="41"/>
  <c r="N525" i="41"/>
  <c r="N215" i="41"/>
  <c r="N543" i="41"/>
  <c r="N172" i="41"/>
  <c r="N511" i="41"/>
  <c r="N561" i="41"/>
  <c r="N157" i="41"/>
  <c r="O24" i="41"/>
  <c r="M43" i="41"/>
  <c r="N61" i="41"/>
  <c r="M62" i="41"/>
  <c r="L63" i="41"/>
  <c r="O75" i="41"/>
  <c r="N76" i="41"/>
  <c r="M77" i="41"/>
  <c r="O79" i="41"/>
  <c r="O89" i="41"/>
  <c r="P146" i="41"/>
  <c r="L124" i="41"/>
  <c r="P124" i="41"/>
  <c r="O125" i="41"/>
  <c r="M127" i="41"/>
  <c r="L128" i="41"/>
  <c r="P128" i="41"/>
  <c r="O129" i="41"/>
  <c r="M131" i="41"/>
  <c r="L132" i="41"/>
  <c r="P132" i="41"/>
  <c r="O133" i="41"/>
  <c r="K506" i="41"/>
  <c r="O506" i="41"/>
  <c r="N193" i="41"/>
  <c r="N189" i="41"/>
  <c r="N194" i="41"/>
  <c r="N190" i="41"/>
  <c r="L126" i="41"/>
  <c r="P126" i="41"/>
  <c r="O127" i="41"/>
  <c r="M129" i="41"/>
  <c r="L130" i="41"/>
  <c r="P130" i="41"/>
  <c r="O131" i="41"/>
  <c r="M133" i="41"/>
  <c r="L134" i="41"/>
  <c r="P134" i="41"/>
  <c r="I148" i="41"/>
  <c r="O143" i="41" s="1"/>
  <c r="O144" i="41" s="1"/>
  <c r="K192" i="41"/>
  <c r="K188" i="41"/>
  <c r="K193" i="41"/>
  <c r="K189" i="41"/>
  <c r="O192" i="41"/>
  <c r="O188" i="41"/>
  <c r="O193" i="41"/>
  <c r="O189" i="41"/>
  <c r="K191" i="41"/>
  <c r="N192" i="41"/>
  <c r="O124" i="41"/>
  <c r="M126" i="41"/>
  <c r="L127" i="41"/>
  <c r="P127" i="41"/>
  <c r="O128" i="41"/>
  <c r="M130" i="41"/>
  <c r="K190" i="41"/>
  <c r="N191" i="41"/>
  <c r="O194" i="41"/>
  <c r="L188" i="41"/>
  <c r="M191" i="41"/>
  <c r="L192" i="41"/>
  <c r="M190" i="41"/>
  <c r="R802" i="41" l="1"/>
  <c r="O47" i="41"/>
  <c r="O48" i="41"/>
  <c r="O50" i="41"/>
  <c r="M206" i="41"/>
  <c r="M202" i="41"/>
  <c r="M205" i="41"/>
  <c r="M208" i="41"/>
  <c r="M204" i="41"/>
  <c r="M207" i="41"/>
  <c r="M203" i="41"/>
  <c r="M201" i="41"/>
  <c r="N205" i="41"/>
  <c r="N201" i="41"/>
  <c r="N208" i="41"/>
  <c r="N204" i="41"/>
  <c r="N207" i="41"/>
  <c r="N203" i="41"/>
  <c r="N206" i="41"/>
  <c r="N202" i="41"/>
  <c r="O208" i="41"/>
  <c r="O204" i="41"/>
  <c r="O207" i="41"/>
  <c r="O203" i="41"/>
  <c r="O201" i="41"/>
  <c r="O206" i="41"/>
  <c r="O202" i="41"/>
  <c r="O205" i="41"/>
  <c r="L207" i="41"/>
  <c r="L203" i="41"/>
  <c r="L206" i="41"/>
  <c r="L202" i="41"/>
  <c r="L205" i="41"/>
  <c r="L201" i="41"/>
  <c r="L208" i="41"/>
  <c r="L204" i="41"/>
  <c r="P45" i="41"/>
  <c r="P207" i="41"/>
  <c r="P203" i="41"/>
  <c r="P206" i="41"/>
  <c r="P202" i="41"/>
  <c r="P205" i="41"/>
  <c r="P201" i="41"/>
  <c r="P208" i="41"/>
  <c r="P204" i="41"/>
  <c r="N47" i="41"/>
  <c r="N50" i="41"/>
  <c r="N46" i="41"/>
  <c r="N49" i="41"/>
  <c r="N45" i="41"/>
  <c r="N48" i="41"/>
  <c r="M48" i="41"/>
  <c r="M47" i="41"/>
  <c r="M50" i="41"/>
  <c r="M46" i="41"/>
  <c r="M45" i="41"/>
  <c r="M49" i="41"/>
  <c r="L49" i="41"/>
  <c r="L45" i="41"/>
  <c r="L48" i="41"/>
  <c r="L47" i="41"/>
  <c r="L50" i="41"/>
  <c r="L46" i="41"/>
  <c r="I922" i="41"/>
  <c r="M611" i="41"/>
  <c r="M614" i="41"/>
  <c r="M612" i="41"/>
  <c r="M615" i="41"/>
  <c r="M613" i="41"/>
  <c r="M616" i="41"/>
  <c r="L614" i="41"/>
  <c r="L617" i="41"/>
  <c r="L612" i="41"/>
  <c r="L618" i="41"/>
  <c r="L615" i="41"/>
  <c r="L613" i="41"/>
  <c r="L616" i="41"/>
  <c r="L611" i="41"/>
  <c r="N616" i="41"/>
  <c r="N611" i="41"/>
  <c r="N614" i="41"/>
  <c r="N612" i="41"/>
  <c r="N615" i="41"/>
  <c r="N613" i="41"/>
  <c r="N596" i="41"/>
  <c r="N599" i="41"/>
  <c r="N602" i="41"/>
  <c r="N597" i="41"/>
  <c r="N600" i="41"/>
  <c r="N603" i="41"/>
  <c r="N598" i="41"/>
  <c r="N601" i="41"/>
  <c r="M601" i="41"/>
  <c r="M596" i="41"/>
  <c r="M599" i="41"/>
  <c r="M602" i="41"/>
  <c r="M597" i="41"/>
  <c r="M600" i="41"/>
  <c r="M603" i="41"/>
  <c r="M598" i="41"/>
  <c r="L598" i="41"/>
  <c r="L601" i="41"/>
  <c r="L596" i="41"/>
  <c r="L599" i="41"/>
  <c r="L602" i="41"/>
  <c r="L597" i="41"/>
  <c r="L600" i="41"/>
  <c r="L603" i="41"/>
  <c r="O599" i="41"/>
  <c r="O602" i="41"/>
  <c r="O597" i="41"/>
  <c r="O600" i="41"/>
  <c r="O603" i="41"/>
  <c r="O598" i="41"/>
  <c r="O601" i="41"/>
  <c r="O596" i="41"/>
  <c r="P602" i="41"/>
  <c r="P597" i="41"/>
  <c r="P600" i="41"/>
  <c r="P603" i="41"/>
  <c r="P598" i="41"/>
  <c r="P601" i="41"/>
  <c r="P596" i="41"/>
  <c r="P599" i="41"/>
  <c r="O195" i="41"/>
  <c r="L195" i="41"/>
  <c r="N195" i="41"/>
  <c r="N68" i="41"/>
  <c r="O68" i="41"/>
  <c r="T807" i="41"/>
  <c r="O12" i="41"/>
  <c r="T801" i="41"/>
  <c r="R805" i="41"/>
  <c r="O614" i="41"/>
  <c r="O817" i="41"/>
  <c r="O619" i="41"/>
  <c r="P806" i="41"/>
  <c r="T799" i="41"/>
  <c r="R800" i="41"/>
  <c r="O814" i="41"/>
  <c r="O612" i="41"/>
  <c r="T806" i="41"/>
  <c r="O630" i="41"/>
  <c r="O617" i="41"/>
  <c r="O615" i="41"/>
  <c r="O613" i="41"/>
  <c r="P801" i="41"/>
  <c r="P804" i="41"/>
  <c r="P799" i="41"/>
  <c r="P802" i="41"/>
  <c r="O819" i="41"/>
  <c r="O821" i="41"/>
  <c r="O818" i="41"/>
  <c r="O627" i="41"/>
  <c r="O626" i="41"/>
  <c r="O629" i="41"/>
  <c r="O628" i="41"/>
  <c r="O611" i="41"/>
  <c r="O631" i="41"/>
  <c r="P800" i="41"/>
  <c r="P807" i="41"/>
  <c r="O815" i="41"/>
  <c r="O816" i="41"/>
  <c r="O618" i="41"/>
  <c r="O616" i="41"/>
  <c r="P803" i="41"/>
  <c r="P798" i="41"/>
  <c r="O820" i="41"/>
  <c r="T800" i="41"/>
  <c r="R807" i="41"/>
  <c r="R801" i="41"/>
  <c r="P595" i="41"/>
  <c r="N595" i="41"/>
  <c r="T804" i="41"/>
  <c r="T798" i="41"/>
  <c r="R803" i="41"/>
  <c r="R799" i="41"/>
  <c r="M595" i="41"/>
  <c r="O595" i="41"/>
  <c r="L595" i="41"/>
  <c r="T803" i="41"/>
  <c r="T802" i="41"/>
  <c r="R798" i="41"/>
  <c r="R806" i="41"/>
  <c r="N110" i="41"/>
  <c r="N12" i="41"/>
  <c r="N30" i="41"/>
  <c r="N9" i="41"/>
  <c r="N29" i="41"/>
  <c r="O9" i="41"/>
  <c r="K922" i="41"/>
  <c r="M135" i="41"/>
  <c r="P147" i="41"/>
  <c r="N112" i="41"/>
  <c r="J922" i="41"/>
  <c r="N629" i="41"/>
  <c r="N113" i="41"/>
  <c r="O111" i="41"/>
  <c r="P726" i="41"/>
  <c r="N617" i="41"/>
  <c r="M820" i="41"/>
  <c r="M816" i="41"/>
  <c r="M819" i="41"/>
  <c r="M815" i="41"/>
  <c r="M822" i="41"/>
  <c r="M818" i="41"/>
  <c r="M814" i="41"/>
  <c r="M821" i="41"/>
  <c r="M817" i="41"/>
  <c r="P821" i="41"/>
  <c r="P817" i="41"/>
  <c r="P820" i="41"/>
  <c r="P816" i="41"/>
  <c r="P819" i="41"/>
  <c r="P815" i="41"/>
  <c r="P822" i="41"/>
  <c r="P818" i="41"/>
  <c r="P814" i="41"/>
  <c r="N628" i="41"/>
  <c r="N819" i="41"/>
  <c r="N815" i="41"/>
  <c r="N822" i="41"/>
  <c r="N818" i="41"/>
  <c r="N814" i="41"/>
  <c r="N821" i="41"/>
  <c r="N817" i="41"/>
  <c r="N820" i="41"/>
  <c r="N816" i="41"/>
  <c r="L821" i="41"/>
  <c r="L817" i="41"/>
  <c r="L820" i="41"/>
  <c r="L816" i="41"/>
  <c r="L819" i="41"/>
  <c r="L815" i="41"/>
  <c r="L822" i="41"/>
  <c r="L818" i="41"/>
  <c r="L814" i="41"/>
  <c r="L147" i="41"/>
  <c r="M147" i="41"/>
  <c r="L146" i="41"/>
  <c r="L712" i="41"/>
  <c r="L693" i="41"/>
  <c r="L698" i="41" s="1"/>
  <c r="O15" i="41"/>
  <c r="O26" i="41"/>
  <c r="O25" i="41"/>
  <c r="O6" i="41"/>
  <c r="O13" i="41"/>
  <c r="N626" i="41"/>
  <c r="O28" i="41"/>
  <c r="O11" i="41"/>
  <c r="O31" i="41"/>
  <c r="O14" i="41"/>
  <c r="N619" i="41"/>
  <c r="N630" i="41"/>
  <c r="N726" i="41"/>
  <c r="L726" i="41"/>
  <c r="O7" i="41"/>
  <c r="O30" i="41"/>
  <c r="O27" i="41"/>
  <c r="O34" i="41"/>
  <c r="O29" i="41"/>
  <c r="O8" i="41"/>
  <c r="N631" i="41"/>
  <c r="N698" i="41"/>
  <c r="P144" i="41"/>
  <c r="N28" i="41"/>
  <c r="O10" i="41"/>
  <c r="N7" i="41"/>
  <c r="N627" i="41"/>
  <c r="N618" i="41"/>
  <c r="P712" i="41"/>
  <c r="P698" i="41"/>
  <c r="N712" i="41"/>
  <c r="Q804" i="41"/>
  <c r="Q800" i="41"/>
  <c r="Q807" i="41"/>
  <c r="Q803" i="41"/>
  <c r="Q799" i="41"/>
  <c r="Q806" i="41"/>
  <c r="Q802" i="41"/>
  <c r="Q798" i="41"/>
  <c r="Q805" i="41"/>
  <c r="Q801" i="41"/>
  <c r="S806" i="41"/>
  <c r="S802" i="41"/>
  <c r="S798" i="41"/>
  <c r="S805" i="41"/>
  <c r="S801" i="41"/>
  <c r="S804" i="41"/>
  <c r="S800" i="41"/>
  <c r="S807" i="41"/>
  <c r="S803" i="41"/>
  <c r="S799" i="41"/>
  <c r="M698" i="41"/>
  <c r="M726" i="41"/>
  <c r="M712" i="41"/>
  <c r="O726" i="41"/>
  <c r="O712" i="41"/>
  <c r="O698" i="41"/>
  <c r="M644" i="41"/>
  <c r="M658" i="41"/>
  <c r="M672" i="41"/>
  <c r="N644" i="41"/>
  <c r="N658" i="41"/>
  <c r="N672" i="41"/>
  <c r="N10" i="41"/>
  <c r="M629" i="41"/>
  <c r="M628" i="41"/>
  <c r="M619" i="41"/>
  <c r="M631" i="41"/>
  <c r="M627" i="41"/>
  <c r="M618" i="41"/>
  <c r="M630" i="41"/>
  <c r="M626" i="41"/>
  <c r="M617" i="41"/>
  <c r="M145" i="41"/>
  <c r="P630" i="41"/>
  <c r="P626" i="41"/>
  <c r="P617" i="41"/>
  <c r="P613" i="41"/>
  <c r="P629" i="41"/>
  <c r="P616" i="41"/>
  <c r="P612" i="41"/>
  <c r="P628" i="41"/>
  <c r="P619" i="41"/>
  <c r="P615" i="41"/>
  <c r="P611" i="41"/>
  <c r="P631" i="41"/>
  <c r="P627" i="41"/>
  <c r="P618" i="41"/>
  <c r="P614" i="41"/>
  <c r="N25" i="41"/>
  <c r="N32" i="41"/>
  <c r="N34" i="41"/>
  <c r="N26" i="41"/>
  <c r="N27" i="41"/>
  <c r="N31" i="41"/>
  <c r="L630" i="41"/>
  <c r="L626" i="41"/>
  <c r="L629" i="41"/>
  <c r="L628" i="41"/>
  <c r="L619" i="41"/>
  <c r="L631" i="41"/>
  <c r="L627" i="41"/>
  <c r="M111" i="41"/>
  <c r="M195" i="41"/>
  <c r="N8" i="41"/>
  <c r="O112" i="41"/>
  <c r="N6" i="41"/>
  <c r="N15" i="41"/>
  <c r="L144" i="41"/>
  <c r="N13" i="41"/>
  <c r="N14" i="41"/>
  <c r="N11" i="41"/>
  <c r="O513" i="41"/>
  <c r="O517" i="41"/>
  <c r="O512" i="41"/>
  <c r="O516" i="41"/>
  <c r="O515" i="41"/>
  <c r="O514" i="41"/>
  <c r="N583" i="41"/>
  <c r="N579" i="41"/>
  <c r="N582" i="41"/>
  <c r="N578" i="41"/>
  <c r="N585" i="41"/>
  <c r="N581" i="41"/>
  <c r="N577" i="41"/>
  <c r="N584" i="41"/>
  <c r="N580" i="41"/>
  <c r="N576" i="41"/>
  <c r="N516" i="41"/>
  <c r="N515" i="41"/>
  <c r="N512" i="41"/>
  <c r="N514" i="41"/>
  <c r="N513" i="41"/>
  <c r="N517" i="41"/>
  <c r="P512" i="41"/>
  <c r="P514" i="41"/>
  <c r="P513" i="41"/>
  <c r="P517" i="41"/>
  <c r="P516" i="41"/>
  <c r="P515" i="41"/>
  <c r="L517" i="41"/>
  <c r="L513" i="41"/>
  <c r="L516" i="41"/>
  <c r="L512" i="41"/>
  <c r="L515" i="41"/>
  <c r="L514" i="41"/>
  <c r="O582" i="41"/>
  <c r="O578" i="41"/>
  <c r="O585" i="41"/>
  <c r="O581" i="41"/>
  <c r="O577" i="41"/>
  <c r="O584" i="41"/>
  <c r="O580" i="41"/>
  <c r="O576" i="41"/>
  <c r="O583" i="41"/>
  <c r="O579" i="41"/>
  <c r="M584" i="41"/>
  <c r="M580" i="41"/>
  <c r="M576" i="41"/>
  <c r="M583" i="41"/>
  <c r="M579" i="41"/>
  <c r="M582" i="41"/>
  <c r="M578" i="41"/>
  <c r="M585" i="41"/>
  <c r="M581" i="41"/>
  <c r="M577" i="41"/>
  <c r="P585" i="41"/>
  <c r="P581" i="41"/>
  <c r="P577" i="41"/>
  <c r="P584" i="41"/>
  <c r="P580" i="41"/>
  <c r="P576" i="41"/>
  <c r="P583" i="41"/>
  <c r="P579" i="41"/>
  <c r="P582" i="41"/>
  <c r="P578" i="41"/>
  <c r="M515" i="41"/>
  <c r="M514" i="41"/>
  <c r="M517" i="41"/>
  <c r="M513" i="41"/>
  <c r="M516" i="41"/>
  <c r="M512" i="41"/>
  <c r="L585" i="41"/>
  <c r="L581" i="41"/>
  <c r="L577" i="41"/>
  <c r="L584" i="41"/>
  <c r="L580" i="41"/>
  <c r="L576" i="41"/>
  <c r="L583" i="41"/>
  <c r="L579" i="41"/>
  <c r="L582" i="41"/>
  <c r="L578" i="41"/>
  <c r="L112" i="41"/>
  <c r="M84" i="41"/>
  <c r="M113" i="41"/>
  <c r="M110" i="41"/>
  <c r="M144" i="41"/>
  <c r="N144" i="41"/>
  <c r="L111" i="41"/>
  <c r="O110" i="41"/>
  <c r="L113" i="41"/>
  <c r="L68" i="41"/>
  <c r="O84" i="41"/>
  <c r="N178" i="41"/>
  <c r="N174" i="41"/>
  <c r="N179" i="41"/>
  <c r="N175" i="41"/>
  <c r="N173" i="41"/>
  <c r="N163" i="41"/>
  <c r="N159" i="41"/>
  <c r="N176" i="41"/>
  <c r="N162" i="41"/>
  <c r="N158" i="41"/>
  <c r="N177" i="41"/>
  <c r="N165" i="41"/>
  <c r="N161" i="41"/>
  <c r="N180" i="41"/>
  <c r="N164" i="41"/>
  <c r="N160" i="41"/>
  <c r="M34" i="41"/>
  <c r="M30" i="41"/>
  <c r="M26" i="41"/>
  <c r="M13" i="41"/>
  <c r="M9" i="41"/>
  <c r="M8" i="41"/>
  <c r="M33" i="41"/>
  <c r="M29" i="41"/>
  <c r="M25" i="41"/>
  <c r="M11" i="41"/>
  <c r="M31" i="41"/>
  <c r="M27" i="41"/>
  <c r="M14" i="41"/>
  <c r="M10" i="41"/>
  <c r="M6" i="41"/>
  <c r="M12" i="41"/>
  <c r="M32" i="41"/>
  <c r="M28" i="41"/>
  <c r="M15" i="41"/>
  <c r="M7" i="41"/>
  <c r="P217" i="41"/>
  <c r="P218" i="41"/>
  <c r="P216" i="41"/>
  <c r="P219" i="41"/>
  <c r="O51" i="41"/>
  <c r="M564" i="41"/>
  <c r="M551" i="41"/>
  <c r="M547" i="41"/>
  <c r="M534" i="41"/>
  <c r="M530" i="41"/>
  <c r="M526" i="41"/>
  <c r="M565" i="41"/>
  <c r="M552" i="41"/>
  <c r="M548" i="41"/>
  <c r="M544" i="41"/>
  <c r="M535" i="41"/>
  <c r="M531" i="41"/>
  <c r="M527" i="41"/>
  <c r="M562" i="41"/>
  <c r="M553" i="41"/>
  <c r="M545" i="41"/>
  <c r="M533" i="41"/>
  <c r="M563" i="41"/>
  <c r="M546" i="41"/>
  <c r="M528" i="41"/>
  <c r="M566" i="41"/>
  <c r="M549" i="41"/>
  <c r="M529" i="41"/>
  <c r="M567" i="41"/>
  <c r="M550" i="41"/>
  <c r="M532" i="41"/>
  <c r="L217" i="41"/>
  <c r="L218" i="41"/>
  <c r="L216" i="41"/>
  <c r="L219" i="41"/>
  <c r="L180" i="41"/>
  <c r="L176" i="41"/>
  <c r="L177" i="41"/>
  <c r="L173" i="41"/>
  <c r="L175" i="41"/>
  <c r="L165" i="41"/>
  <c r="L161" i="41"/>
  <c r="L178" i="41"/>
  <c r="L164" i="41"/>
  <c r="L160" i="41"/>
  <c r="L179" i="41"/>
  <c r="L163" i="41"/>
  <c r="L159" i="41"/>
  <c r="L174" i="41"/>
  <c r="L162" i="41"/>
  <c r="L158" i="41"/>
  <c r="N147" i="41"/>
  <c r="N145" i="41"/>
  <c r="P113" i="41"/>
  <c r="P110" i="41"/>
  <c r="N44" i="41"/>
  <c r="O218" i="41"/>
  <c r="O219" i="41"/>
  <c r="O217" i="41"/>
  <c r="O216" i="41"/>
  <c r="M101" i="41"/>
  <c r="L84" i="41"/>
  <c r="K195" i="41"/>
  <c r="P135" i="41"/>
  <c r="K84" i="41"/>
  <c r="N219" i="41"/>
  <c r="N216" i="41"/>
  <c r="N217" i="41"/>
  <c r="N218" i="41"/>
  <c r="P31" i="41"/>
  <c r="P27" i="41"/>
  <c r="P14" i="41"/>
  <c r="P10" i="41"/>
  <c r="P6" i="41"/>
  <c r="P12" i="41"/>
  <c r="P34" i="41"/>
  <c r="P30" i="41"/>
  <c r="P26" i="41"/>
  <c r="P13" i="41"/>
  <c r="P9" i="41"/>
  <c r="P33" i="41"/>
  <c r="P25" i="41"/>
  <c r="P8" i="41"/>
  <c r="P32" i="41"/>
  <c r="P28" i="41"/>
  <c r="P15" i="41"/>
  <c r="P11" i="41"/>
  <c r="P7" i="41"/>
  <c r="P29" i="41"/>
  <c r="P565" i="41"/>
  <c r="P552" i="41"/>
  <c r="P548" i="41"/>
  <c r="P544" i="41"/>
  <c r="P535" i="41"/>
  <c r="P531" i="41"/>
  <c r="P527" i="41"/>
  <c r="P566" i="41"/>
  <c r="P562" i="41"/>
  <c r="P553" i="41"/>
  <c r="P549" i="41"/>
  <c r="P545" i="41"/>
  <c r="P532" i="41"/>
  <c r="P528" i="41"/>
  <c r="P563" i="41"/>
  <c r="P546" i="41"/>
  <c r="P534" i="41"/>
  <c r="P526" i="41"/>
  <c r="P564" i="41"/>
  <c r="P547" i="41"/>
  <c r="P529" i="41"/>
  <c r="P567" i="41"/>
  <c r="P550" i="41"/>
  <c r="P530" i="41"/>
  <c r="P551" i="41"/>
  <c r="P533" i="41"/>
  <c r="P180" i="41"/>
  <c r="P176" i="41"/>
  <c r="P177" i="41"/>
  <c r="P173" i="41"/>
  <c r="P179" i="41"/>
  <c r="P165" i="41"/>
  <c r="P161" i="41"/>
  <c r="P174" i="41"/>
  <c r="P164" i="41"/>
  <c r="P160" i="41"/>
  <c r="P175" i="41"/>
  <c r="P163" i="41"/>
  <c r="P159" i="41"/>
  <c r="P178" i="41"/>
  <c r="P162" i="41"/>
  <c r="P158" i="41"/>
  <c r="L44" i="41"/>
  <c r="M179" i="41"/>
  <c r="M175" i="41"/>
  <c r="M180" i="41"/>
  <c r="M176" i="41"/>
  <c r="M178" i="41"/>
  <c r="M164" i="41"/>
  <c r="M160" i="41"/>
  <c r="M173" i="41"/>
  <c r="M163" i="41"/>
  <c r="M159" i="41"/>
  <c r="M174" i="41"/>
  <c r="M162" i="41"/>
  <c r="M158" i="41"/>
  <c r="M177" i="41"/>
  <c r="M165" i="41"/>
  <c r="M161" i="41"/>
  <c r="O177" i="41"/>
  <c r="O173" i="41"/>
  <c r="O178" i="41"/>
  <c r="O174" i="41"/>
  <c r="O176" i="41"/>
  <c r="O162" i="41"/>
  <c r="O158" i="41"/>
  <c r="O179" i="41"/>
  <c r="O165" i="41"/>
  <c r="O161" i="41"/>
  <c r="O180" i="41"/>
  <c r="O164" i="41"/>
  <c r="O160" i="41"/>
  <c r="O175" i="41"/>
  <c r="O163" i="41"/>
  <c r="O159" i="41"/>
  <c r="O566" i="41"/>
  <c r="O562" i="41"/>
  <c r="O553" i="41"/>
  <c r="O549" i="41"/>
  <c r="O545" i="41"/>
  <c r="O532" i="41"/>
  <c r="O528" i="41"/>
  <c r="O567" i="41"/>
  <c r="O563" i="41"/>
  <c r="O550" i="41"/>
  <c r="O546" i="41"/>
  <c r="O533" i="41"/>
  <c r="O529" i="41"/>
  <c r="O551" i="41"/>
  <c r="O531" i="41"/>
  <c r="O552" i="41"/>
  <c r="O544" i="41"/>
  <c r="O534" i="41"/>
  <c r="O526" i="41"/>
  <c r="O564" i="41"/>
  <c r="O547" i="41"/>
  <c r="O535" i="41"/>
  <c r="O527" i="41"/>
  <c r="O565" i="41"/>
  <c r="O548" i="41"/>
  <c r="O530" i="41"/>
  <c r="L31" i="41"/>
  <c r="L27" i="41"/>
  <c r="L14" i="41"/>
  <c r="L10" i="41"/>
  <c r="L6" i="41"/>
  <c r="L13" i="41"/>
  <c r="L34" i="41"/>
  <c r="L30" i="41"/>
  <c r="L26" i="41"/>
  <c r="L8" i="41"/>
  <c r="L29" i="41"/>
  <c r="L32" i="41"/>
  <c r="L28" i="41"/>
  <c r="L15" i="41"/>
  <c r="L11" i="41"/>
  <c r="L7" i="41"/>
  <c r="L9" i="41"/>
  <c r="L33" i="41"/>
  <c r="L25" i="41"/>
  <c r="L12" i="41"/>
  <c r="N101" i="41"/>
  <c r="L135" i="41"/>
  <c r="M44" i="41"/>
  <c r="N567" i="41"/>
  <c r="N563" i="41"/>
  <c r="N550" i="41"/>
  <c r="N546" i="41"/>
  <c r="N533" i="41"/>
  <c r="N529" i="41"/>
  <c r="N564" i="41"/>
  <c r="N551" i="41"/>
  <c r="N547" i="41"/>
  <c r="N534" i="41"/>
  <c r="N530" i="41"/>
  <c r="N526" i="41"/>
  <c r="N565" i="41"/>
  <c r="N548" i="41"/>
  <c r="N528" i="41"/>
  <c r="N566" i="41"/>
  <c r="N549" i="41"/>
  <c r="N531" i="41"/>
  <c r="N552" i="41"/>
  <c r="N544" i="41"/>
  <c r="N532" i="41"/>
  <c r="N562" i="41"/>
  <c r="N553" i="41"/>
  <c r="N545" i="41"/>
  <c r="N535" i="41"/>
  <c r="N527" i="41"/>
  <c r="N84" i="41"/>
  <c r="M68" i="41"/>
  <c r="M216" i="41"/>
  <c r="M217" i="41"/>
  <c r="M219" i="41"/>
  <c r="M218" i="41"/>
  <c r="L565" i="41"/>
  <c r="L552" i="41"/>
  <c r="L548" i="41"/>
  <c r="L544" i="41"/>
  <c r="L535" i="41"/>
  <c r="L531" i="41"/>
  <c r="L527" i="41"/>
  <c r="L566" i="41"/>
  <c r="L562" i="41"/>
  <c r="L553" i="41"/>
  <c r="L549" i="41"/>
  <c r="L545" i="41"/>
  <c r="L532" i="41"/>
  <c r="L528" i="41"/>
  <c r="L567" i="41"/>
  <c r="L550" i="41"/>
  <c r="L530" i="41"/>
  <c r="L551" i="41"/>
  <c r="L533" i="41"/>
  <c r="L563" i="41"/>
  <c r="L546" i="41"/>
  <c r="L534" i="41"/>
  <c r="L526" i="41"/>
  <c r="L564" i="41"/>
  <c r="L547" i="41"/>
  <c r="L529" i="41"/>
  <c r="N135" i="41"/>
  <c r="K68" i="41"/>
  <c r="P51" i="41"/>
  <c r="O135" i="41"/>
  <c r="O147" i="41"/>
  <c r="O145" i="41"/>
  <c r="P112" i="41"/>
  <c r="O97" i="41"/>
  <c r="O93" i="41"/>
  <c r="O100" i="41"/>
  <c r="O96" i="41"/>
  <c r="O92" i="41"/>
  <c r="O99" i="41"/>
  <c r="O95" i="41"/>
  <c r="O91" i="41"/>
  <c r="O98" i="41"/>
  <c r="O94" i="41"/>
  <c r="O90" i="41"/>
  <c r="O146" i="41"/>
  <c r="P100" i="41"/>
  <c r="P96" i="41"/>
  <c r="P92" i="41"/>
  <c r="P99" i="41"/>
  <c r="P95" i="41"/>
  <c r="P91" i="41"/>
  <c r="P98" i="41"/>
  <c r="P94" i="41"/>
  <c r="P90" i="41"/>
  <c r="P97" i="41"/>
  <c r="P93" i="41"/>
  <c r="O35" i="41"/>
  <c r="L101" i="41"/>
  <c r="M209" i="41" l="1"/>
  <c r="L209" i="41"/>
  <c r="O209" i="41"/>
  <c r="P209" i="41"/>
  <c r="N209" i="41"/>
  <c r="O604" i="41"/>
  <c r="M604" i="41"/>
  <c r="O620" i="41"/>
  <c r="P823" i="41"/>
  <c r="M632" i="41"/>
  <c r="L586" i="41"/>
  <c r="L114" i="41"/>
  <c r="P586" i="41"/>
  <c r="S808" i="41"/>
  <c r="N620" i="41"/>
  <c r="O632" i="41"/>
  <c r="O586" i="41"/>
  <c r="L620" i="41"/>
  <c r="P620" i="41"/>
  <c r="N823" i="41"/>
  <c r="L632" i="41"/>
  <c r="P632" i="41"/>
  <c r="M823" i="41"/>
  <c r="R808" i="41"/>
  <c r="T808" i="41"/>
  <c r="P808" i="41"/>
  <c r="M586" i="41"/>
  <c r="N586" i="41"/>
  <c r="Q808" i="41"/>
  <c r="L823" i="41"/>
  <c r="N604" i="41"/>
  <c r="M620" i="41"/>
  <c r="N632" i="41"/>
  <c r="L604" i="41"/>
  <c r="P604" i="41"/>
  <c r="O823" i="41"/>
  <c r="P220" i="41"/>
  <c r="L148" i="41"/>
  <c r="M518" i="41"/>
  <c r="M148" i="41"/>
  <c r="P148" i="41"/>
  <c r="O114" i="41"/>
  <c r="O148" i="41"/>
  <c r="O101" i="41"/>
  <c r="M114" i="41"/>
  <c r="N114" i="41"/>
  <c r="N16" i="41"/>
  <c r="N220" i="41"/>
  <c r="N35" i="41"/>
  <c r="O16" i="41"/>
  <c r="O518" i="41"/>
  <c r="M554" i="41"/>
  <c r="N148" i="41"/>
  <c r="P101" i="41"/>
  <c r="L568" i="41"/>
  <c r="L16" i="41"/>
  <c r="O536" i="41"/>
  <c r="M181" i="41"/>
  <c r="L51" i="41"/>
  <c r="P568" i="41"/>
  <c r="O220" i="41"/>
  <c r="N51" i="41"/>
  <c r="M568" i="41"/>
  <c r="P518" i="41"/>
  <c r="M16" i="41"/>
  <c r="N518" i="41"/>
  <c r="L518" i="41"/>
  <c r="L554" i="41"/>
  <c r="M220" i="41"/>
  <c r="N554" i="41"/>
  <c r="L35" i="41"/>
  <c r="O554" i="41"/>
  <c r="O568" i="41"/>
  <c r="O166" i="41"/>
  <c r="P536" i="41"/>
  <c r="P554" i="41"/>
  <c r="P35" i="41"/>
  <c r="P16" i="41"/>
  <c r="P114" i="41"/>
  <c r="L166" i="41"/>
  <c r="L181" i="41"/>
  <c r="M536" i="41"/>
  <c r="N166" i="41"/>
  <c r="L536" i="41"/>
  <c r="N568" i="41"/>
  <c r="N536" i="41"/>
  <c r="M51" i="41"/>
  <c r="O181" i="41"/>
  <c r="M166" i="41"/>
  <c r="P166" i="41"/>
  <c r="P181" i="41"/>
  <c r="L220" i="41"/>
  <c r="M35" i="41"/>
  <c r="N181" i="41"/>
  <c r="AG67" i="1" l="1"/>
  <c r="AF67" i="1"/>
  <c r="AB67" i="1"/>
  <c r="AA67" i="1"/>
  <c r="W67" i="1"/>
  <c r="V67" i="1"/>
  <c r="R67" i="1"/>
  <c r="Q67" i="1"/>
  <c r="K67" i="1"/>
  <c r="F67" i="1" s="1"/>
  <c r="J67" i="1"/>
  <c r="E67" i="1" s="1"/>
  <c r="I67" i="1"/>
  <c r="AG56" i="1"/>
  <c r="AF56" i="1"/>
  <c r="AB56" i="1"/>
  <c r="AA56" i="1"/>
  <c r="W56" i="1"/>
  <c r="V56" i="1"/>
  <c r="R56" i="1"/>
  <c r="Q56" i="1"/>
  <c r="K56" i="1"/>
  <c r="F56" i="1" s="1"/>
  <c r="J56" i="1"/>
  <c r="E56" i="1" s="1"/>
  <c r="I56" i="1"/>
  <c r="AG4" i="1"/>
  <c r="AF4" i="1"/>
  <c r="AB4" i="1"/>
  <c r="AA4" i="1"/>
  <c r="AA51" i="1" s="1"/>
  <c r="W4" i="1"/>
  <c r="V4" i="1"/>
  <c r="R4" i="1"/>
  <c r="Q4" i="1"/>
  <c r="Q51" i="1" s="1"/>
  <c r="K4" i="1"/>
  <c r="F4" i="1" s="1"/>
  <c r="J4" i="1"/>
  <c r="I4" i="1"/>
  <c r="N51" i="1"/>
  <c r="O51" i="1"/>
  <c r="P51" i="1"/>
  <c r="S51" i="1"/>
  <c r="T51" i="1"/>
  <c r="U51" i="1"/>
  <c r="X51" i="1"/>
  <c r="Y51" i="1"/>
  <c r="Z51" i="1"/>
  <c r="AC51" i="1"/>
  <c r="AD51" i="1"/>
  <c r="AE51" i="1"/>
  <c r="M56" i="1" l="1"/>
  <c r="AB51" i="1"/>
  <c r="L67" i="1"/>
  <c r="D67" i="1"/>
  <c r="G67" i="1" s="1"/>
  <c r="M67" i="1"/>
  <c r="AF51" i="1"/>
  <c r="V51" i="1"/>
  <c r="J51" i="1"/>
  <c r="W51" i="1"/>
  <c r="K51" i="1"/>
  <c r="E4" i="1"/>
  <c r="M4" i="1"/>
  <c r="D56" i="1"/>
  <c r="G56" i="1" s="1"/>
  <c r="L56" i="1"/>
  <c r="I51" i="1"/>
  <c r="D4" i="1"/>
  <c r="L4" i="1"/>
  <c r="G4" i="1" s="1"/>
  <c r="F51" i="1"/>
  <c r="H67" i="1" l="1"/>
  <c r="H4" i="1"/>
  <c r="E51" i="1"/>
  <c r="D51" i="1"/>
  <c r="H56" i="1"/>
  <c r="G51" i="1"/>
  <c r="L51" i="1"/>
  <c r="H51" i="1" l="1"/>
  <c r="F9" i="7"/>
  <c r="I375" i="7" s="1"/>
  <c r="G9" i="7"/>
  <c r="J375" i="7" s="1"/>
  <c r="H9" i="7"/>
  <c r="K375" i="7" s="1"/>
  <c r="K379" i="7" l="1"/>
  <c r="K376" i="7"/>
  <c r="K377" i="7"/>
  <c r="K378" i="7"/>
  <c r="J378" i="7"/>
  <c r="J379" i="7"/>
  <c r="J376" i="7"/>
  <c r="J377" i="7"/>
  <c r="I377" i="7"/>
  <c r="I378" i="7"/>
  <c r="I379" i="7"/>
  <c r="I376" i="7"/>
  <c r="I380" i="7" s="1"/>
  <c r="K331" i="7"/>
  <c r="K340" i="7"/>
  <c r="J331" i="7"/>
  <c r="J340" i="7"/>
  <c r="I331" i="7"/>
  <c r="I340" i="7"/>
  <c r="E915" i="26"/>
  <c r="F915" i="26"/>
  <c r="G915" i="26"/>
  <c r="H915" i="26"/>
  <c r="I915" i="26"/>
  <c r="K380" i="7" l="1"/>
  <c r="J380" i="7"/>
  <c r="E857" i="26"/>
  <c r="F857" i="26"/>
  <c r="G857" i="26"/>
  <c r="H857" i="26"/>
  <c r="I857" i="26"/>
  <c r="E89" i="26" l="1"/>
  <c r="F89" i="26"/>
  <c r="K5" i="38" l="1"/>
  <c r="L5" i="38"/>
  <c r="AC5" i="38" s="1"/>
  <c r="J5" i="38"/>
  <c r="AB5" i="38" s="1"/>
  <c r="I5" i="38"/>
  <c r="H5" i="38"/>
  <c r="E108" i="26" l="1"/>
  <c r="F108" i="26"/>
  <c r="R141" i="38" l="1"/>
  <c r="Q141" i="38"/>
  <c r="P141" i="38"/>
  <c r="O141" i="38"/>
  <c r="N141" i="38"/>
  <c r="R125" i="38"/>
  <c r="Q125" i="38"/>
  <c r="P125" i="38"/>
  <c r="O125" i="38"/>
  <c r="N125" i="38"/>
  <c r="R105" i="38"/>
  <c r="Q105" i="38"/>
  <c r="P105" i="38"/>
  <c r="O105" i="38"/>
  <c r="N105" i="38"/>
  <c r="R95" i="38"/>
  <c r="Q95" i="38"/>
  <c r="P95" i="38"/>
  <c r="O95" i="38"/>
  <c r="N95" i="38"/>
  <c r="R80" i="38"/>
  <c r="Q80" i="38"/>
  <c r="P80" i="38"/>
  <c r="O80" i="38"/>
  <c r="N80" i="38"/>
  <c r="R66" i="38"/>
  <c r="Q66" i="38"/>
  <c r="P66" i="38"/>
  <c r="O66" i="38"/>
  <c r="N66" i="38"/>
  <c r="R36" i="38"/>
  <c r="Q36" i="38"/>
  <c r="P36" i="38"/>
  <c r="O36" i="38"/>
  <c r="N36" i="38"/>
  <c r="N37" i="38" s="1"/>
  <c r="R27" i="38"/>
  <c r="Q27" i="38"/>
  <c r="P27" i="38"/>
  <c r="O27" i="38"/>
  <c r="N27" i="38"/>
  <c r="R10" i="38"/>
  <c r="Q10" i="38"/>
  <c r="P10" i="38"/>
  <c r="O10" i="38"/>
  <c r="N10" i="38"/>
  <c r="I5" i="7"/>
  <c r="J5" i="7"/>
  <c r="J323" i="7" s="1"/>
  <c r="K14" i="7"/>
  <c r="F18" i="7"/>
  <c r="G18" i="7"/>
  <c r="H18" i="7"/>
  <c r="F27" i="7"/>
  <c r="G27" i="7"/>
  <c r="H27" i="7"/>
  <c r="F37" i="7"/>
  <c r="G37" i="7"/>
  <c r="H37" i="7"/>
  <c r="I44" i="7"/>
  <c r="J44" i="7"/>
  <c r="K45" i="7"/>
  <c r="F52" i="7"/>
  <c r="G52" i="7"/>
  <c r="H52" i="7"/>
  <c r="I59" i="7"/>
  <c r="J60" i="7"/>
  <c r="K61" i="7"/>
  <c r="F66" i="7"/>
  <c r="G66" i="7"/>
  <c r="H66" i="7"/>
  <c r="F109" i="7"/>
  <c r="G109" i="7"/>
  <c r="H109" i="7"/>
  <c r="I116" i="7"/>
  <c r="F124" i="7"/>
  <c r="G124" i="7"/>
  <c r="H124" i="7"/>
  <c r="F138" i="7"/>
  <c r="G138" i="7"/>
  <c r="H138" i="7"/>
  <c r="F180" i="7"/>
  <c r="G180" i="7"/>
  <c r="H180" i="7"/>
  <c r="I186" i="7"/>
  <c r="J186" i="7"/>
  <c r="K186" i="7"/>
  <c r="F195" i="7"/>
  <c r="G195" i="7"/>
  <c r="H195" i="7"/>
  <c r="I201" i="7"/>
  <c r="J201" i="7"/>
  <c r="K201" i="7"/>
  <c r="F209" i="7"/>
  <c r="G209" i="7"/>
  <c r="H209" i="7"/>
  <c r="I216" i="7"/>
  <c r="F220" i="7"/>
  <c r="G220" i="7"/>
  <c r="H220" i="7"/>
  <c r="I226" i="7"/>
  <c r="I229" i="7" s="1"/>
  <c r="J226" i="7"/>
  <c r="J228" i="7" s="1"/>
  <c r="K226" i="7"/>
  <c r="K229" i="7" s="1"/>
  <c r="F232" i="7"/>
  <c r="G232" i="7"/>
  <c r="H232" i="7"/>
  <c r="I238" i="7"/>
  <c r="J238" i="7"/>
  <c r="K238" i="7"/>
  <c r="F245" i="7"/>
  <c r="G245" i="7"/>
  <c r="H245" i="7"/>
  <c r="F257" i="7"/>
  <c r="G257" i="7"/>
  <c r="H257" i="7"/>
  <c r="I267" i="7"/>
  <c r="J264" i="7"/>
  <c r="F269" i="7"/>
  <c r="G269" i="7"/>
  <c r="H269" i="7"/>
  <c r="F281" i="7"/>
  <c r="G281" i="7"/>
  <c r="H281" i="7"/>
  <c r="F292" i="7"/>
  <c r="G292" i="7"/>
  <c r="H292" i="7"/>
  <c r="I298" i="7"/>
  <c r="J298" i="7"/>
  <c r="K298" i="7"/>
  <c r="F303" i="7"/>
  <c r="G303" i="7"/>
  <c r="H303" i="7"/>
  <c r="I309" i="7"/>
  <c r="J309" i="7"/>
  <c r="K309" i="7"/>
  <c r="F315" i="7"/>
  <c r="G315" i="7"/>
  <c r="H315" i="7"/>
  <c r="I322" i="7"/>
  <c r="F326" i="7"/>
  <c r="G326" i="7"/>
  <c r="H326" i="7"/>
  <c r="I349" i="7"/>
  <c r="J349" i="7"/>
  <c r="K349" i="7"/>
  <c r="F357" i="7"/>
  <c r="G357" i="7"/>
  <c r="H357" i="7"/>
  <c r="I362" i="7"/>
  <c r="I363" i="7" s="1"/>
  <c r="J362" i="7"/>
  <c r="J367" i="7" s="1"/>
  <c r="F370" i="7"/>
  <c r="G370" i="7"/>
  <c r="H370" i="7"/>
  <c r="I385" i="7"/>
  <c r="I388" i="7" s="1"/>
  <c r="J385" i="7"/>
  <c r="J386" i="7" s="1"/>
  <c r="J310" i="7" l="1"/>
  <c r="J313" i="7"/>
  <c r="J314" i="7"/>
  <c r="J311" i="7"/>
  <c r="J312" i="7"/>
  <c r="I310" i="7"/>
  <c r="I313" i="7"/>
  <c r="I314" i="7"/>
  <c r="I311" i="7"/>
  <c r="I312" i="7"/>
  <c r="K299" i="7"/>
  <c r="K300" i="7"/>
  <c r="K301" i="7"/>
  <c r="K302" i="7"/>
  <c r="J302" i="7"/>
  <c r="J300" i="7"/>
  <c r="J301" i="7"/>
  <c r="K310" i="7"/>
  <c r="K314" i="7"/>
  <c r="K311" i="7"/>
  <c r="K312" i="7"/>
  <c r="K313" i="7"/>
  <c r="I302" i="7"/>
  <c r="I300" i="7"/>
  <c r="I301" i="7"/>
  <c r="I244" i="7"/>
  <c r="I240" i="7"/>
  <c r="I241" i="7"/>
  <c r="I242" i="7"/>
  <c r="I243" i="7"/>
  <c r="K191" i="7"/>
  <c r="K207" i="7"/>
  <c r="K203" i="7"/>
  <c r="K208" i="7"/>
  <c r="K204" i="7"/>
  <c r="K205" i="7"/>
  <c r="K206" i="7"/>
  <c r="J189" i="7"/>
  <c r="J204" i="7"/>
  <c r="J206" i="7"/>
  <c r="J207" i="7"/>
  <c r="J203" i="7"/>
  <c r="J208" i="7"/>
  <c r="J205" i="7"/>
  <c r="K242" i="7"/>
  <c r="K243" i="7"/>
  <c r="K244" i="7"/>
  <c r="K240" i="7"/>
  <c r="K241" i="7"/>
  <c r="I188" i="7"/>
  <c r="I204" i="7"/>
  <c r="I203" i="7"/>
  <c r="I205" i="7"/>
  <c r="I206" i="7"/>
  <c r="I207" i="7"/>
  <c r="I208" i="7"/>
  <c r="J244" i="7"/>
  <c r="J241" i="7"/>
  <c r="J242" i="7"/>
  <c r="J243" i="7"/>
  <c r="J240" i="7"/>
  <c r="J325" i="7"/>
  <c r="O152" i="38"/>
  <c r="O148" i="38"/>
  <c r="O144" i="38"/>
  <c r="O151" i="38"/>
  <c r="O147" i="38"/>
  <c r="O143" i="38"/>
  <c r="O150" i="38"/>
  <c r="O146" i="38"/>
  <c r="O142" i="38"/>
  <c r="O149" i="38"/>
  <c r="O145" i="38"/>
  <c r="P142" i="38"/>
  <c r="P144" i="38"/>
  <c r="P151" i="38"/>
  <c r="P147" i="38"/>
  <c r="P143" i="38"/>
  <c r="P150" i="38"/>
  <c r="P146" i="38"/>
  <c r="P149" i="38"/>
  <c r="P145" i="38"/>
  <c r="P152" i="38"/>
  <c r="P148" i="38"/>
  <c r="Q144" i="38"/>
  <c r="Q152" i="38"/>
  <c r="Q150" i="38"/>
  <c r="Q146" i="38"/>
  <c r="Q142" i="38"/>
  <c r="Q149" i="38"/>
  <c r="Q145" i="38"/>
  <c r="Q148" i="38"/>
  <c r="Q151" i="38"/>
  <c r="Q147" i="38"/>
  <c r="Q143" i="38"/>
  <c r="N151" i="38"/>
  <c r="N147" i="38"/>
  <c r="N143" i="38"/>
  <c r="N149" i="38"/>
  <c r="N145" i="38"/>
  <c r="N152" i="38"/>
  <c r="N148" i="38"/>
  <c r="N144" i="38"/>
  <c r="N150" i="38"/>
  <c r="N146" i="38"/>
  <c r="R142" i="38"/>
  <c r="R149" i="38"/>
  <c r="R145" i="38"/>
  <c r="R152" i="38"/>
  <c r="R148" i="38"/>
  <c r="R144" i="38"/>
  <c r="R151" i="38"/>
  <c r="R147" i="38"/>
  <c r="R143" i="38"/>
  <c r="R150" i="38"/>
  <c r="R146" i="38"/>
  <c r="Q116" i="38"/>
  <c r="Q112" i="38"/>
  <c r="Q108" i="38"/>
  <c r="Q119" i="38"/>
  <c r="Q115" i="38"/>
  <c r="Q111" i="38"/>
  <c r="Q107" i="38"/>
  <c r="Q118" i="38"/>
  <c r="Q117" i="38"/>
  <c r="Q113" i="38"/>
  <c r="Q109" i="38"/>
  <c r="Q114" i="38"/>
  <c r="Q110" i="38"/>
  <c r="Q106" i="38"/>
  <c r="N119" i="38"/>
  <c r="N115" i="38"/>
  <c r="N107" i="38"/>
  <c r="N118" i="38"/>
  <c r="N114" i="38"/>
  <c r="N110" i="38"/>
  <c r="N113" i="38"/>
  <c r="N116" i="38"/>
  <c r="N112" i="38"/>
  <c r="N108" i="38"/>
  <c r="N111" i="38"/>
  <c r="N117" i="38"/>
  <c r="N109" i="38"/>
  <c r="R119" i="38"/>
  <c r="R115" i="38"/>
  <c r="R111" i="38"/>
  <c r="R118" i="38"/>
  <c r="R114" i="38"/>
  <c r="R110" i="38"/>
  <c r="R106" i="38"/>
  <c r="R109" i="38"/>
  <c r="R116" i="38"/>
  <c r="R112" i="38"/>
  <c r="R108" i="38"/>
  <c r="R107" i="38"/>
  <c r="R117" i="38"/>
  <c r="R113" i="38"/>
  <c r="O118" i="38"/>
  <c r="O114" i="38"/>
  <c r="O110" i="38"/>
  <c r="O112" i="38"/>
  <c r="O108" i="38"/>
  <c r="O117" i="38"/>
  <c r="O113" i="38"/>
  <c r="O109" i="38"/>
  <c r="O119" i="38"/>
  <c r="O115" i="38"/>
  <c r="O111" i="38"/>
  <c r="O107" i="38"/>
  <c r="O106" i="38"/>
  <c r="O116" i="38"/>
  <c r="P117" i="38"/>
  <c r="P113" i="38"/>
  <c r="P116" i="38"/>
  <c r="P112" i="38"/>
  <c r="P108" i="38"/>
  <c r="P107" i="38"/>
  <c r="P115" i="38"/>
  <c r="P111" i="38"/>
  <c r="P118" i="38"/>
  <c r="P114" i="38"/>
  <c r="P110" i="38"/>
  <c r="P106" i="38"/>
  <c r="P109" i="38"/>
  <c r="P119" i="38"/>
  <c r="O89" i="38"/>
  <c r="O85" i="38"/>
  <c r="O88" i="38"/>
  <c r="O84" i="38"/>
  <c r="O87" i="38"/>
  <c r="O83" i="38"/>
  <c r="O86" i="38"/>
  <c r="O82" i="38"/>
  <c r="P88" i="38"/>
  <c r="P84" i="38"/>
  <c r="P87" i="38"/>
  <c r="P83" i="38"/>
  <c r="P86" i="38"/>
  <c r="P82" i="38"/>
  <c r="P89" i="38"/>
  <c r="P85" i="38"/>
  <c r="Q87" i="38"/>
  <c r="Q83" i="38"/>
  <c r="Q86" i="38"/>
  <c r="Q82" i="38"/>
  <c r="Q89" i="38"/>
  <c r="Q85" i="38"/>
  <c r="Q88" i="38"/>
  <c r="Q84" i="38"/>
  <c r="N86" i="38"/>
  <c r="N82" i="38"/>
  <c r="N89" i="38"/>
  <c r="N85" i="38"/>
  <c r="N88" i="38"/>
  <c r="N84" i="38"/>
  <c r="N87" i="38"/>
  <c r="N83" i="38"/>
  <c r="R86" i="38"/>
  <c r="R82" i="38"/>
  <c r="R89" i="38"/>
  <c r="R85" i="38"/>
  <c r="R88" i="38"/>
  <c r="R84" i="38"/>
  <c r="R87" i="38"/>
  <c r="R83" i="38"/>
  <c r="O19" i="38"/>
  <c r="O15" i="38"/>
  <c r="O18" i="38"/>
  <c r="O14" i="38"/>
  <c r="O13" i="38"/>
  <c r="O17" i="38"/>
  <c r="O12" i="38"/>
  <c r="O20" i="38"/>
  <c r="O16" i="38"/>
  <c r="P18" i="38"/>
  <c r="P14" i="38"/>
  <c r="P16" i="38"/>
  <c r="P12" i="38"/>
  <c r="P17" i="38"/>
  <c r="P13" i="38"/>
  <c r="P20" i="38"/>
  <c r="P19" i="38"/>
  <c r="P15" i="38"/>
  <c r="Q17" i="38"/>
  <c r="Q13" i="38"/>
  <c r="Q20" i="38"/>
  <c r="Q16" i="38"/>
  <c r="Q12" i="38"/>
  <c r="Q19" i="38"/>
  <c r="Q15" i="38"/>
  <c r="Q18" i="38"/>
  <c r="Q14" i="38"/>
  <c r="N20" i="38"/>
  <c r="N16" i="38"/>
  <c r="N12" i="38"/>
  <c r="N14" i="38"/>
  <c r="N19" i="38"/>
  <c r="N15" i="38"/>
  <c r="N18" i="38"/>
  <c r="N17" i="38"/>
  <c r="N13" i="38"/>
  <c r="R20" i="38"/>
  <c r="R16" i="38"/>
  <c r="R12" i="38"/>
  <c r="R19" i="38"/>
  <c r="R15" i="38"/>
  <c r="R14" i="38"/>
  <c r="R18" i="38"/>
  <c r="R17" i="38"/>
  <c r="R13" i="38"/>
  <c r="J350" i="7"/>
  <c r="J354" i="7"/>
  <c r="J355" i="7"/>
  <c r="J351" i="7"/>
  <c r="J356" i="7"/>
  <c r="J352" i="7"/>
  <c r="J353" i="7"/>
  <c r="I356" i="7"/>
  <c r="I355" i="7"/>
  <c r="I352" i="7"/>
  <c r="I353" i="7"/>
  <c r="I354" i="7"/>
  <c r="I351" i="7"/>
  <c r="J343" i="7"/>
  <c r="J332" i="7"/>
  <c r="J341" i="7"/>
  <c r="J333" i="7"/>
  <c r="J342" i="7"/>
  <c r="J334" i="7"/>
  <c r="I343" i="7"/>
  <c r="I332" i="7"/>
  <c r="I341" i="7"/>
  <c r="I333" i="7"/>
  <c r="I342" i="7"/>
  <c r="I334" i="7"/>
  <c r="J177" i="7"/>
  <c r="J108" i="7"/>
  <c r="J36" i="7"/>
  <c r="J106" i="7"/>
  <c r="J34" i="7"/>
  <c r="J107" i="7"/>
  <c r="J35" i="7"/>
  <c r="I254" i="7"/>
  <c r="I108" i="7"/>
  <c r="I36" i="7"/>
  <c r="I107" i="7"/>
  <c r="I35" i="7"/>
  <c r="I106" i="7"/>
  <c r="I34" i="7"/>
  <c r="I350" i="7"/>
  <c r="I325" i="7"/>
  <c r="I324" i="7"/>
  <c r="I289" i="7"/>
  <c r="I255" i="7"/>
  <c r="I218" i="7"/>
  <c r="I194" i="7"/>
  <c r="K64" i="7"/>
  <c r="K62" i="7"/>
  <c r="J289" i="7"/>
  <c r="I266" i="7"/>
  <c r="J253" i="7"/>
  <c r="J365" i="7"/>
  <c r="J322" i="7"/>
  <c r="I291" i="7"/>
  <c r="I288" i="7"/>
  <c r="J255" i="7"/>
  <c r="I252" i="7"/>
  <c r="I217" i="7"/>
  <c r="J191" i="7"/>
  <c r="I176" i="7"/>
  <c r="I32" i="7"/>
  <c r="I23" i="7"/>
  <c r="K48" i="7"/>
  <c r="I369" i="7"/>
  <c r="J291" i="7"/>
  <c r="J288" i="7"/>
  <c r="J268" i="7"/>
  <c r="J256" i="7"/>
  <c r="J252" i="7"/>
  <c r="J217" i="7"/>
  <c r="I178" i="7"/>
  <c r="I368" i="7"/>
  <c r="I364" i="7"/>
  <c r="I264" i="7"/>
  <c r="J190" i="7"/>
  <c r="I177" i="7"/>
  <c r="J62" i="7"/>
  <c r="K51" i="7"/>
  <c r="K47" i="7"/>
  <c r="K385" i="7"/>
  <c r="K386" i="7" s="1"/>
  <c r="I366" i="7"/>
  <c r="K362" i="7"/>
  <c r="K364" i="7" s="1"/>
  <c r="K322" i="7"/>
  <c r="I268" i="7"/>
  <c r="J64" i="7"/>
  <c r="I50" i="7"/>
  <c r="I365" i="7"/>
  <c r="K194" i="7"/>
  <c r="J63" i="7"/>
  <c r="K49" i="7"/>
  <c r="J388" i="7"/>
  <c r="J299" i="7"/>
  <c r="K268" i="7"/>
  <c r="K228" i="7"/>
  <c r="K192" i="7"/>
  <c r="J187" i="7"/>
  <c r="K65" i="7"/>
  <c r="K60" i="7"/>
  <c r="J48" i="7"/>
  <c r="I14" i="7"/>
  <c r="K265" i="7"/>
  <c r="K231" i="7"/>
  <c r="J46" i="7"/>
  <c r="K32" i="7"/>
  <c r="K288" i="7"/>
  <c r="J267" i="7"/>
  <c r="J265" i="7"/>
  <c r="K252" i="7"/>
  <c r="J230" i="7"/>
  <c r="J219" i="7"/>
  <c r="K216" i="7"/>
  <c r="J193" i="7"/>
  <c r="J178" i="7"/>
  <c r="J104" i="7"/>
  <c r="K63" i="7"/>
  <c r="I46" i="7"/>
  <c r="J23" i="7"/>
  <c r="J387" i="7"/>
  <c r="J369" i="7"/>
  <c r="K266" i="7"/>
  <c r="K264" i="7"/>
  <c r="J239" i="7"/>
  <c r="K202" i="7"/>
  <c r="K188" i="7"/>
  <c r="K176" i="7"/>
  <c r="K104" i="7"/>
  <c r="I63" i="7"/>
  <c r="I51" i="7"/>
  <c r="I49" i="7"/>
  <c r="J47" i="7"/>
  <c r="I45" i="7"/>
  <c r="K23" i="7"/>
  <c r="J366" i="7"/>
  <c r="K267" i="7"/>
  <c r="I230" i="7"/>
  <c r="K193" i="7"/>
  <c r="K190" i="7"/>
  <c r="K187" i="7"/>
  <c r="K116" i="7"/>
  <c r="I61" i="7"/>
  <c r="J50" i="7"/>
  <c r="I47" i="7"/>
  <c r="I299" i="7"/>
  <c r="I228" i="7"/>
  <c r="I65" i="7"/>
  <c r="I62" i="7"/>
  <c r="J51" i="7"/>
  <c r="I386" i="7"/>
  <c r="I387" i="7"/>
  <c r="J363" i="7"/>
  <c r="J368" i="7"/>
  <c r="I367" i="7"/>
  <c r="J364" i="7"/>
  <c r="J357" i="7"/>
  <c r="J324" i="7"/>
  <c r="J326" i="7" s="1"/>
  <c r="I323" i="7"/>
  <c r="J290" i="7"/>
  <c r="I265" i="7"/>
  <c r="I256" i="7"/>
  <c r="K239" i="7"/>
  <c r="I239" i="7"/>
  <c r="K230" i="7"/>
  <c r="J227" i="7"/>
  <c r="J218" i="7"/>
  <c r="I190" i="7"/>
  <c r="J188" i="7"/>
  <c r="J192" i="7"/>
  <c r="J194" i="7"/>
  <c r="J202" i="7"/>
  <c r="J179" i="7"/>
  <c r="J180" i="7" s="1"/>
  <c r="I187" i="7"/>
  <c r="I191" i="7"/>
  <c r="I193" i="7"/>
  <c r="I189" i="7"/>
  <c r="J6" i="7"/>
  <c r="J17" i="7"/>
  <c r="J24" i="7"/>
  <c r="J16" i="7"/>
  <c r="J8" i="7"/>
  <c r="J15" i="7"/>
  <c r="J26" i="7"/>
  <c r="J33" i="7"/>
  <c r="J7" i="7"/>
  <c r="J25" i="7"/>
  <c r="J105" i="7"/>
  <c r="J254" i="7"/>
  <c r="J266" i="7"/>
  <c r="J231" i="7"/>
  <c r="J229" i="7"/>
  <c r="K227" i="7"/>
  <c r="I227" i="7"/>
  <c r="I231" i="7"/>
  <c r="I202" i="7"/>
  <c r="I192" i="7"/>
  <c r="K189" i="7"/>
  <c r="I16" i="7"/>
  <c r="I8" i="7"/>
  <c r="I15" i="7"/>
  <c r="I26" i="7"/>
  <c r="I33" i="7"/>
  <c r="I7" i="7"/>
  <c r="I25" i="7"/>
  <c r="I105" i="7"/>
  <c r="I6" i="7"/>
  <c r="I17" i="7"/>
  <c r="I24" i="7"/>
  <c r="I179" i="7"/>
  <c r="I219" i="7"/>
  <c r="I253" i="7"/>
  <c r="I290" i="7"/>
  <c r="J216" i="7"/>
  <c r="J176" i="7"/>
  <c r="I104" i="7"/>
  <c r="J65" i="7"/>
  <c r="I64" i="7"/>
  <c r="J61" i="7"/>
  <c r="I60" i="7"/>
  <c r="K50" i="7"/>
  <c r="J49" i="7"/>
  <c r="I48" i="7"/>
  <c r="K46" i="7"/>
  <c r="J45" i="7"/>
  <c r="J32" i="7"/>
  <c r="J14" i="7"/>
  <c r="K5" i="7"/>
  <c r="J116" i="7"/>
  <c r="J59" i="7"/>
  <c r="K44" i="7"/>
  <c r="I326" i="7" l="1"/>
  <c r="J344" i="7"/>
  <c r="J335" i="7"/>
  <c r="I344" i="7"/>
  <c r="I335" i="7"/>
  <c r="K387" i="7"/>
  <c r="J220" i="7"/>
  <c r="O120" i="38"/>
  <c r="K366" i="7"/>
  <c r="K365" i="7"/>
  <c r="K368" i="7"/>
  <c r="P120" i="38"/>
  <c r="R120" i="38"/>
  <c r="Q120" i="38"/>
  <c r="K355" i="7"/>
  <c r="K351" i="7"/>
  <c r="K356" i="7"/>
  <c r="K352" i="7"/>
  <c r="K353" i="7"/>
  <c r="K354" i="7"/>
  <c r="K341" i="7"/>
  <c r="K333" i="7"/>
  <c r="K342" i="7"/>
  <c r="K334" i="7"/>
  <c r="K343" i="7"/>
  <c r="K332" i="7"/>
  <c r="K106" i="7"/>
  <c r="K34" i="7"/>
  <c r="K107" i="7"/>
  <c r="K35" i="7"/>
  <c r="K108" i="7"/>
  <c r="K36" i="7"/>
  <c r="J257" i="7"/>
  <c r="I357" i="7"/>
  <c r="J292" i="7"/>
  <c r="I292" i="7"/>
  <c r="I27" i="7"/>
  <c r="I220" i="7"/>
  <c r="I180" i="7"/>
  <c r="J245" i="7"/>
  <c r="I269" i="7"/>
  <c r="I370" i="7"/>
  <c r="I281" i="7"/>
  <c r="J269" i="7"/>
  <c r="J27" i="7"/>
  <c r="J389" i="7"/>
  <c r="J315" i="7"/>
  <c r="K388" i="7"/>
  <c r="K66" i="7"/>
  <c r="K303" i="7"/>
  <c r="I52" i="7"/>
  <c r="I257" i="7"/>
  <c r="J281" i="7"/>
  <c r="K369" i="7"/>
  <c r="K363" i="7"/>
  <c r="K367" i="7"/>
  <c r="K209" i="7"/>
  <c r="I66" i="7"/>
  <c r="I138" i="7"/>
  <c r="I232" i="7"/>
  <c r="J66" i="7"/>
  <c r="K138" i="7"/>
  <c r="K124" i="7"/>
  <c r="I315" i="7"/>
  <c r="J303" i="7"/>
  <c r="J52" i="7"/>
  <c r="K195" i="7"/>
  <c r="K281" i="7"/>
  <c r="J195" i="7"/>
  <c r="J232" i="7"/>
  <c r="I303" i="7"/>
  <c r="K269" i="7"/>
  <c r="K315" i="7"/>
  <c r="K232" i="7"/>
  <c r="K52" i="7"/>
  <c r="K7" i="7"/>
  <c r="K25" i="7"/>
  <c r="K105" i="7"/>
  <c r="K6" i="7"/>
  <c r="K17" i="7"/>
  <c r="K24" i="7"/>
  <c r="K16" i="7"/>
  <c r="K8" i="7"/>
  <c r="K15" i="7"/>
  <c r="K26" i="7"/>
  <c r="K33" i="7"/>
  <c r="K177" i="7"/>
  <c r="K217" i="7"/>
  <c r="K255" i="7"/>
  <c r="K179" i="7"/>
  <c r="K218" i="7"/>
  <c r="K254" i="7"/>
  <c r="K290" i="7"/>
  <c r="K256" i="7"/>
  <c r="K323" i="7"/>
  <c r="K178" i="7"/>
  <c r="K219" i="7"/>
  <c r="K253" i="7"/>
  <c r="K289" i="7"/>
  <c r="K291" i="7"/>
  <c r="K325" i="7"/>
  <c r="K350" i="7"/>
  <c r="K324" i="7"/>
  <c r="I109" i="7"/>
  <c r="I37" i="7"/>
  <c r="J18" i="7"/>
  <c r="J9" i="7"/>
  <c r="I195" i="7"/>
  <c r="I245" i="7"/>
  <c r="J370" i="7"/>
  <c r="I389" i="7"/>
  <c r="I124" i="7"/>
  <c r="K245" i="7"/>
  <c r="J124" i="7"/>
  <c r="I18" i="7"/>
  <c r="I209" i="7"/>
  <c r="J109" i="7"/>
  <c r="J37" i="7"/>
  <c r="J209" i="7"/>
  <c r="J138" i="7"/>
  <c r="I9" i="7"/>
  <c r="K389" i="7" l="1"/>
  <c r="K335" i="7"/>
  <c r="K344" i="7"/>
  <c r="K292" i="7"/>
  <c r="K370" i="7"/>
  <c r="K37" i="7"/>
  <c r="K27" i="7"/>
  <c r="K180" i="7"/>
  <c r="K18" i="7"/>
  <c r="K9" i="7"/>
  <c r="K357" i="7"/>
  <c r="K109" i="7"/>
  <c r="K257" i="7"/>
  <c r="K220" i="7"/>
  <c r="K326" i="7"/>
  <c r="L153" i="38" l="1"/>
  <c r="K153" i="38"/>
  <c r="J153" i="38"/>
  <c r="I153" i="38"/>
  <c r="H153" i="38"/>
  <c r="L120" i="38"/>
  <c r="K120" i="38"/>
  <c r="J120" i="38"/>
  <c r="I120" i="38"/>
  <c r="H120" i="38"/>
  <c r="L100" i="38"/>
  <c r="K100" i="38"/>
  <c r="J100" i="38"/>
  <c r="I100" i="38"/>
  <c r="H100" i="38"/>
  <c r="L90" i="38"/>
  <c r="K90" i="38"/>
  <c r="J90" i="38"/>
  <c r="I90" i="38"/>
  <c r="H90" i="38"/>
  <c r="L136" i="38"/>
  <c r="K136" i="38"/>
  <c r="J136" i="38"/>
  <c r="I136" i="38"/>
  <c r="H136" i="38"/>
  <c r="L75" i="38"/>
  <c r="K75" i="38"/>
  <c r="J75" i="38"/>
  <c r="I75" i="38"/>
  <c r="H75" i="38"/>
  <c r="L44" i="38"/>
  <c r="K44" i="38"/>
  <c r="J44" i="38"/>
  <c r="I44" i="38"/>
  <c r="H44" i="38"/>
  <c r="L31" i="38"/>
  <c r="K31" i="38"/>
  <c r="J31" i="38"/>
  <c r="I31" i="38"/>
  <c r="H31" i="38"/>
  <c r="L21" i="38"/>
  <c r="K21" i="38"/>
  <c r="J21" i="38"/>
  <c r="I21" i="38"/>
  <c r="H21" i="38"/>
  <c r="N81" i="38" l="1"/>
  <c r="N90" i="38" s="1"/>
  <c r="R81" i="38"/>
  <c r="R90" i="38" s="1"/>
  <c r="P81" i="38"/>
  <c r="P90" i="38" s="1"/>
  <c r="P67" i="38"/>
  <c r="Q28" i="38"/>
  <c r="Q37" i="38"/>
  <c r="R37" i="38"/>
  <c r="O28" i="38"/>
  <c r="O29" i="38"/>
  <c r="O30" i="38"/>
  <c r="O31" i="38" l="1"/>
  <c r="Q133" i="38"/>
  <c r="Q129" i="38"/>
  <c r="Q132" i="38"/>
  <c r="Q128" i="38"/>
  <c r="Q131" i="38"/>
  <c r="Q127" i="38"/>
  <c r="Q135" i="38"/>
  <c r="Q134" i="38"/>
  <c r="Q130" i="38"/>
  <c r="R132" i="38"/>
  <c r="R128" i="38"/>
  <c r="R131" i="38"/>
  <c r="R127" i="38"/>
  <c r="R135" i="38"/>
  <c r="R134" i="38"/>
  <c r="R130" i="38"/>
  <c r="R129" i="38"/>
  <c r="R133" i="38"/>
  <c r="N142" i="38"/>
  <c r="N132" i="38"/>
  <c r="N128" i="38"/>
  <c r="N131" i="38"/>
  <c r="N127" i="38"/>
  <c r="N135" i="38"/>
  <c r="N134" i="38"/>
  <c r="N130" i="38"/>
  <c r="N133" i="38"/>
  <c r="N129" i="38"/>
  <c r="P135" i="38"/>
  <c r="P134" i="38"/>
  <c r="P130" i="38"/>
  <c r="P133" i="38"/>
  <c r="P129" i="38"/>
  <c r="P132" i="38"/>
  <c r="P128" i="38"/>
  <c r="P131" i="38"/>
  <c r="P127" i="38"/>
  <c r="O131" i="38"/>
  <c r="O127" i="38"/>
  <c r="O135" i="38"/>
  <c r="O134" i="38"/>
  <c r="O130" i="38"/>
  <c r="O133" i="38"/>
  <c r="O129" i="38"/>
  <c r="O132" i="38"/>
  <c r="O128" i="38"/>
  <c r="Q153" i="38"/>
  <c r="N106" i="38"/>
  <c r="N120" i="38" s="1"/>
  <c r="N98" i="38"/>
  <c r="N99" i="38"/>
  <c r="N97" i="38"/>
  <c r="N96" i="38"/>
  <c r="P99" i="38"/>
  <c r="P97" i="38"/>
  <c r="P96" i="38"/>
  <c r="P98" i="38"/>
  <c r="Q96" i="38"/>
  <c r="Q98" i="38"/>
  <c r="Q99" i="38"/>
  <c r="Q97" i="38"/>
  <c r="O81" i="38"/>
  <c r="O90" i="38" s="1"/>
  <c r="Q81" i="38"/>
  <c r="Q90" i="38" s="1"/>
  <c r="O98" i="38"/>
  <c r="O99" i="38"/>
  <c r="O97" i="38"/>
  <c r="O96" i="38"/>
  <c r="R98" i="38"/>
  <c r="R99" i="38"/>
  <c r="R97" i="38"/>
  <c r="R96" i="38"/>
  <c r="O11" i="38"/>
  <c r="O21" i="38" s="1"/>
  <c r="N11" i="38"/>
  <c r="N21" i="38" s="1"/>
  <c r="N72" i="38"/>
  <c r="N68" i="38"/>
  <c r="N71" i="38"/>
  <c r="N74" i="38"/>
  <c r="N70" i="38"/>
  <c r="N73" i="38"/>
  <c r="N69" i="38"/>
  <c r="O71" i="38"/>
  <c r="O74" i="38"/>
  <c r="O70" i="38"/>
  <c r="O73" i="38"/>
  <c r="O69" i="38"/>
  <c r="O72" i="38"/>
  <c r="O68" i="38"/>
  <c r="Q73" i="38"/>
  <c r="Q69" i="38"/>
  <c r="Q72" i="38"/>
  <c r="Q68" i="38"/>
  <c r="Q71" i="38"/>
  <c r="Q74" i="38"/>
  <c r="Q70" i="38"/>
  <c r="R72" i="38"/>
  <c r="R68" i="38"/>
  <c r="R71" i="38"/>
  <c r="R74" i="38"/>
  <c r="R70" i="38"/>
  <c r="R73" i="38"/>
  <c r="R69" i="38"/>
  <c r="P74" i="38"/>
  <c r="P70" i="38"/>
  <c r="P73" i="38"/>
  <c r="P69" i="38"/>
  <c r="P72" i="38"/>
  <c r="P68" i="38"/>
  <c r="P71" i="38"/>
  <c r="R11" i="38"/>
  <c r="R21" i="38" s="1"/>
  <c r="N43" i="38"/>
  <c r="N42" i="38"/>
  <c r="N38" i="38"/>
  <c r="N41" i="38"/>
  <c r="N40" i="38"/>
  <c r="N39" i="38"/>
  <c r="Q29" i="38"/>
  <c r="Q39" i="38"/>
  <c r="Q43" i="38"/>
  <c r="Q42" i="38"/>
  <c r="Q38" i="38"/>
  <c r="Q41" i="38"/>
  <c r="Q40" i="38"/>
  <c r="P40" i="38"/>
  <c r="P39" i="38"/>
  <c r="P43" i="38"/>
  <c r="P42" i="38"/>
  <c r="P38" i="38"/>
  <c r="P41" i="38"/>
  <c r="O41" i="38"/>
  <c r="O40" i="38"/>
  <c r="O39" i="38"/>
  <c r="O43" i="38"/>
  <c r="O42" i="38"/>
  <c r="O38" i="38"/>
  <c r="R43" i="38"/>
  <c r="R42" i="38"/>
  <c r="R38" i="38"/>
  <c r="R41" i="38"/>
  <c r="R40" i="38"/>
  <c r="R39" i="38"/>
  <c r="Q30" i="38"/>
  <c r="Q67" i="38"/>
  <c r="Q11" i="38"/>
  <c r="Q21" i="38" s="1"/>
  <c r="R67" i="38"/>
  <c r="P29" i="38"/>
  <c r="P28" i="38"/>
  <c r="P30" i="38"/>
  <c r="P37" i="38"/>
  <c r="O67" i="38"/>
  <c r="Q126" i="38"/>
  <c r="N30" i="38"/>
  <c r="N29" i="38"/>
  <c r="N28" i="38"/>
  <c r="N67" i="38"/>
  <c r="R126" i="38"/>
  <c r="R30" i="38"/>
  <c r="R29" i="38"/>
  <c r="R28" i="38"/>
  <c r="P11" i="38"/>
  <c r="P21" i="38" s="1"/>
  <c r="O37" i="38"/>
  <c r="O75" i="38" l="1"/>
  <c r="N31" i="38"/>
  <c r="N100" i="38"/>
  <c r="R136" i="38"/>
  <c r="N75" i="38"/>
  <c r="Q136" i="38"/>
  <c r="Q75" i="38"/>
  <c r="Q44" i="38"/>
  <c r="R31" i="38"/>
  <c r="P75" i="38"/>
  <c r="R44" i="38"/>
  <c r="Q31" i="38"/>
  <c r="R100" i="38"/>
  <c r="O100" i="38"/>
  <c r="P31" i="38"/>
  <c r="Q100" i="38"/>
  <c r="O44" i="38"/>
  <c r="P44" i="38"/>
  <c r="R75" i="38"/>
  <c r="N44" i="38"/>
  <c r="P100" i="38"/>
  <c r="P153" i="38"/>
  <c r="R153" i="38"/>
  <c r="O153" i="38"/>
  <c r="N153" i="38"/>
  <c r="O126" i="38"/>
  <c r="O136" i="38" s="1"/>
  <c r="N126" i="38"/>
  <c r="N136" i="38" s="1"/>
  <c r="P126" i="38"/>
  <c r="P136" i="38" s="1"/>
  <c r="J260" i="34" l="1"/>
  <c r="I260" i="34"/>
  <c r="H260" i="34"/>
  <c r="G260" i="34"/>
  <c r="F260" i="34"/>
  <c r="J251" i="34"/>
  <c r="I251" i="34"/>
  <c r="H251" i="34"/>
  <c r="G251" i="34"/>
  <c r="F251" i="34"/>
  <c r="J239" i="34"/>
  <c r="I239" i="34"/>
  <c r="H239" i="34"/>
  <c r="G239" i="34"/>
  <c r="F239" i="34"/>
  <c r="J221" i="34"/>
  <c r="I221" i="34"/>
  <c r="H221" i="34"/>
  <c r="G221" i="34"/>
  <c r="F221" i="34"/>
  <c r="J203" i="34"/>
  <c r="I203" i="34"/>
  <c r="H203" i="34"/>
  <c r="G203" i="34"/>
  <c r="F203" i="34"/>
  <c r="J185" i="34"/>
  <c r="I185" i="34"/>
  <c r="H185" i="34"/>
  <c r="G185" i="34"/>
  <c r="F185" i="34"/>
  <c r="F553" i="26" l="1"/>
  <c r="F554" i="26"/>
  <c r="F555" i="26"/>
  <c r="F556" i="26"/>
  <c r="F557" i="26"/>
  <c r="J414" i="26"/>
  <c r="J415" i="26"/>
  <c r="J416" i="26"/>
  <c r="J417" i="26"/>
  <c r="J418" i="26"/>
  <c r="J419" i="26"/>
  <c r="J420" i="26"/>
  <c r="J421" i="26"/>
  <c r="J422" i="26"/>
  <c r="J423" i="26"/>
  <c r="J424" i="26"/>
  <c r="J425" i="26"/>
  <c r="E66" i="26" l="1"/>
  <c r="F66" i="26"/>
  <c r="G66" i="26"/>
  <c r="H66" i="26"/>
  <c r="I66" i="26"/>
  <c r="E76" i="26"/>
  <c r="F76" i="26"/>
  <c r="G76" i="26"/>
  <c r="H76" i="26"/>
  <c r="I76" i="26"/>
  <c r="F99" i="26" l="1"/>
  <c r="H95" i="26" s="1"/>
  <c r="E99" i="26"/>
  <c r="G95" i="26" s="1"/>
  <c r="G96" i="26" l="1"/>
  <c r="G97" i="26"/>
  <c r="G98" i="26"/>
  <c r="H98" i="26"/>
  <c r="H96" i="26"/>
  <c r="H97" i="26"/>
  <c r="I170" i="26" l="1"/>
  <c r="H170" i="26"/>
  <c r="G170" i="26"/>
  <c r="F170" i="26"/>
  <c r="E170" i="26" l="1"/>
  <c r="H478" i="34" l="1"/>
  <c r="G478" i="34"/>
  <c r="F478" i="34"/>
  <c r="I798" i="26" l="1"/>
  <c r="H798" i="26"/>
  <c r="G798" i="26"/>
  <c r="F798" i="26"/>
  <c r="E798" i="26" l="1"/>
  <c r="F411" i="34" l="1"/>
  <c r="G411" i="34"/>
  <c r="H411" i="34"/>
  <c r="S165" i="34" l="1"/>
  <c r="S167" i="34" s="1"/>
  <c r="R165" i="34"/>
  <c r="R169" i="34" s="1"/>
  <c r="Q165" i="34"/>
  <c r="Q169" i="34" s="1"/>
  <c r="P165" i="34"/>
  <c r="P166" i="34" s="1"/>
  <c r="O165" i="34"/>
  <c r="O167" i="34" s="1"/>
  <c r="S151" i="34"/>
  <c r="S155" i="34" s="1"/>
  <c r="R151" i="34"/>
  <c r="R156" i="34" s="1"/>
  <c r="Q151" i="34"/>
  <c r="Q155" i="34" s="1"/>
  <c r="P151" i="34"/>
  <c r="O151" i="34"/>
  <c r="M159" i="34"/>
  <c r="L159" i="34"/>
  <c r="K159" i="34"/>
  <c r="J159" i="34"/>
  <c r="I159" i="34"/>
  <c r="M170" i="34"/>
  <c r="L170" i="34"/>
  <c r="K170" i="34"/>
  <c r="J170" i="34"/>
  <c r="I170" i="34"/>
  <c r="O152" i="34" l="1"/>
  <c r="O154" i="34"/>
  <c r="O156" i="34"/>
  <c r="O158" i="34"/>
  <c r="O155" i="34"/>
  <c r="O153" i="34"/>
  <c r="O157" i="34"/>
  <c r="P158" i="34"/>
  <c r="P152" i="34"/>
  <c r="P154" i="34"/>
  <c r="P156" i="34"/>
  <c r="P153" i="34"/>
  <c r="P155" i="34"/>
  <c r="P157" i="34"/>
  <c r="S158" i="34"/>
  <c r="Q167" i="34"/>
  <c r="Q153" i="34"/>
  <c r="O168" i="34"/>
  <c r="Q156" i="34"/>
  <c r="Q166" i="34"/>
  <c r="P168" i="34"/>
  <c r="P167" i="34"/>
  <c r="S168" i="34"/>
  <c r="R166" i="34"/>
  <c r="S169" i="34"/>
  <c r="Q152" i="34"/>
  <c r="Q157" i="34"/>
  <c r="O166" i="34"/>
  <c r="S166" i="34"/>
  <c r="R167" i="34"/>
  <c r="Q168" i="34"/>
  <c r="P169" i="34"/>
  <c r="O169" i="34"/>
  <c r="S154" i="34"/>
  <c r="R168" i="34"/>
  <c r="S152" i="34"/>
  <c r="R153" i="34"/>
  <c r="Q154" i="34"/>
  <c r="S156" i="34"/>
  <c r="R157" i="34"/>
  <c r="Q158" i="34"/>
  <c r="S153" i="34"/>
  <c r="R154" i="34"/>
  <c r="S157" i="34"/>
  <c r="R158" i="34"/>
  <c r="R155" i="34"/>
  <c r="R152" i="34"/>
  <c r="O159" i="34" l="1"/>
  <c r="Q159" i="34"/>
  <c r="R159" i="34"/>
  <c r="P159" i="34"/>
  <c r="S159" i="34"/>
  <c r="H100" i="1" l="1"/>
  <c r="N95" i="1" s="1"/>
  <c r="G100" i="1"/>
  <c r="M95" i="1" s="1"/>
  <c r="F100" i="1"/>
  <c r="L95" i="1" s="1"/>
  <c r="E100" i="1"/>
  <c r="K95" i="1" s="1"/>
  <c r="D100" i="1"/>
  <c r="J95" i="1" s="1"/>
  <c r="H90" i="1"/>
  <c r="N81" i="1" s="1"/>
  <c r="N89" i="1" s="1"/>
  <c r="G90" i="1"/>
  <c r="M81" i="1" s="1"/>
  <c r="M89" i="1" s="1"/>
  <c r="F90" i="1"/>
  <c r="L81" i="1" s="1"/>
  <c r="L89" i="1" s="1"/>
  <c r="E90" i="1"/>
  <c r="K81" i="1" s="1"/>
  <c r="K89" i="1" s="1"/>
  <c r="D90" i="1"/>
  <c r="J81" i="1" s="1"/>
  <c r="J89" i="1" s="1"/>
  <c r="J82" i="1" l="1"/>
  <c r="J84" i="1"/>
  <c r="J86" i="1"/>
  <c r="J88" i="1"/>
  <c r="J87" i="1"/>
  <c r="J83" i="1"/>
  <c r="J85" i="1"/>
  <c r="K88" i="1"/>
  <c r="K84" i="1"/>
  <c r="K87" i="1"/>
  <c r="K83" i="1"/>
  <c r="K86" i="1"/>
  <c r="K82" i="1"/>
  <c r="K85" i="1"/>
  <c r="N85" i="1"/>
  <c r="N88" i="1"/>
  <c r="N84" i="1"/>
  <c r="N87" i="1"/>
  <c r="N83" i="1"/>
  <c r="N86" i="1"/>
  <c r="N82" i="1"/>
  <c r="M97" i="1"/>
  <c r="M96" i="1"/>
  <c r="M99" i="1"/>
  <c r="M98" i="1"/>
  <c r="J96" i="1"/>
  <c r="J97" i="1"/>
  <c r="J99" i="1"/>
  <c r="J98" i="1"/>
  <c r="N96" i="1"/>
  <c r="N98" i="1"/>
  <c r="N99" i="1"/>
  <c r="N97" i="1"/>
  <c r="L87" i="1"/>
  <c r="L83" i="1"/>
  <c r="L86" i="1"/>
  <c r="L82" i="1"/>
  <c r="L85" i="1"/>
  <c r="L88" i="1"/>
  <c r="L84" i="1"/>
  <c r="K99" i="1"/>
  <c r="K98" i="1"/>
  <c r="K96" i="1"/>
  <c r="K97" i="1"/>
  <c r="M86" i="1"/>
  <c r="M82" i="1"/>
  <c r="M85" i="1"/>
  <c r="M88" i="1"/>
  <c r="M84" i="1"/>
  <c r="M87" i="1"/>
  <c r="M83" i="1"/>
  <c r="L98" i="1"/>
  <c r="L96" i="1"/>
  <c r="L97" i="1"/>
  <c r="L99" i="1"/>
  <c r="H104" i="26" l="1"/>
  <c r="G104" i="26"/>
  <c r="G105" i="26" l="1"/>
  <c r="G106" i="26"/>
  <c r="G107" i="26"/>
  <c r="H107" i="26"/>
  <c r="H105" i="26"/>
  <c r="H106" i="26"/>
  <c r="H601" i="34" l="1"/>
  <c r="G601" i="34"/>
  <c r="F601" i="34"/>
  <c r="R108" i="33" l="1"/>
  <c r="D113" i="33" s="1"/>
  <c r="R107" i="33"/>
  <c r="D112" i="33" s="1"/>
  <c r="R106" i="33"/>
  <c r="D111" i="33" s="1"/>
  <c r="R105" i="33"/>
  <c r="D110" i="33" s="1"/>
  <c r="O110" i="33" s="1"/>
  <c r="R104" i="33"/>
  <c r="D109" i="33" s="1"/>
  <c r="D101" i="33"/>
  <c r="D100" i="33"/>
  <c r="D99" i="33"/>
  <c r="D98" i="33"/>
  <c r="O98" i="33" s="1"/>
  <c r="D97" i="33"/>
  <c r="R84" i="33"/>
  <c r="D89" i="33" s="1"/>
  <c r="R83" i="33"/>
  <c r="D88" i="33" s="1"/>
  <c r="R82" i="33"/>
  <c r="D87" i="33" s="1"/>
  <c r="R81" i="33"/>
  <c r="D86" i="33" s="1"/>
  <c r="R80" i="33"/>
  <c r="D85" i="33" s="1"/>
  <c r="F88" i="33" l="1"/>
  <c r="G88" i="33"/>
  <c r="H88" i="33"/>
  <c r="E88" i="33"/>
  <c r="I88" i="33"/>
  <c r="E85" i="33"/>
  <c r="I85" i="33"/>
  <c r="F85" i="33"/>
  <c r="G85" i="33"/>
  <c r="H85" i="33"/>
  <c r="E89" i="33"/>
  <c r="I89" i="33"/>
  <c r="F89" i="33"/>
  <c r="G89" i="33"/>
  <c r="H89" i="33"/>
  <c r="O86" i="33"/>
  <c r="H86" i="33"/>
  <c r="E86" i="33"/>
  <c r="I86" i="33"/>
  <c r="F86" i="33"/>
  <c r="G86" i="33"/>
  <c r="G87" i="33"/>
  <c r="H87" i="33"/>
  <c r="E87" i="33"/>
  <c r="I87" i="33"/>
  <c r="F87" i="33"/>
  <c r="P87" i="33"/>
  <c r="L87" i="33"/>
  <c r="O87" i="33"/>
  <c r="K87" i="33"/>
  <c r="N87" i="33"/>
  <c r="J87" i="33"/>
  <c r="Q87" i="33"/>
  <c r="M87" i="33"/>
  <c r="N97" i="33"/>
  <c r="J97" i="33"/>
  <c r="F97" i="33"/>
  <c r="Q97" i="33"/>
  <c r="M97" i="33"/>
  <c r="I97" i="33"/>
  <c r="E97" i="33"/>
  <c r="P97" i="33"/>
  <c r="L97" i="33"/>
  <c r="H97" i="33"/>
  <c r="O97" i="33"/>
  <c r="K97" i="33"/>
  <c r="G97" i="33"/>
  <c r="N101" i="33"/>
  <c r="J101" i="33"/>
  <c r="F101" i="33"/>
  <c r="Q101" i="33"/>
  <c r="M101" i="33"/>
  <c r="I101" i="33"/>
  <c r="E101" i="33"/>
  <c r="P101" i="33"/>
  <c r="L101" i="33"/>
  <c r="H101" i="33"/>
  <c r="O101" i="33"/>
  <c r="K101" i="33"/>
  <c r="G101" i="33"/>
  <c r="P111" i="33"/>
  <c r="L111" i="33"/>
  <c r="H111" i="33"/>
  <c r="O111" i="33"/>
  <c r="K111" i="33"/>
  <c r="G111" i="33"/>
  <c r="N111" i="33"/>
  <c r="J111" i="33"/>
  <c r="F111" i="33"/>
  <c r="Q111" i="33"/>
  <c r="M111" i="33"/>
  <c r="I111" i="33"/>
  <c r="E111" i="33"/>
  <c r="Q88" i="33"/>
  <c r="M88" i="33"/>
  <c r="P88" i="33"/>
  <c r="L88" i="33"/>
  <c r="O88" i="33"/>
  <c r="K88" i="33"/>
  <c r="N88" i="33"/>
  <c r="J88" i="33"/>
  <c r="Q112" i="33"/>
  <c r="M112" i="33"/>
  <c r="I112" i="33"/>
  <c r="E112" i="33"/>
  <c r="P112" i="33"/>
  <c r="L112" i="33"/>
  <c r="H112" i="33"/>
  <c r="O112" i="33"/>
  <c r="K112" i="33"/>
  <c r="G112" i="33"/>
  <c r="N112" i="33"/>
  <c r="J112" i="33"/>
  <c r="F112" i="33"/>
  <c r="N85" i="33"/>
  <c r="J85" i="33"/>
  <c r="Q85" i="33"/>
  <c r="M85" i="33"/>
  <c r="P85" i="33"/>
  <c r="L85" i="33"/>
  <c r="O85" i="33"/>
  <c r="K85" i="33"/>
  <c r="N89" i="33"/>
  <c r="J89" i="33"/>
  <c r="Q89" i="33"/>
  <c r="M89" i="33"/>
  <c r="P89" i="33"/>
  <c r="L89" i="33"/>
  <c r="O89" i="33"/>
  <c r="K89" i="33"/>
  <c r="P99" i="33"/>
  <c r="L99" i="33"/>
  <c r="H99" i="33"/>
  <c r="O99" i="33"/>
  <c r="K99" i="33"/>
  <c r="G99" i="33"/>
  <c r="N99" i="33"/>
  <c r="J99" i="33"/>
  <c r="F99" i="33"/>
  <c r="Q99" i="33"/>
  <c r="M99" i="33"/>
  <c r="I99" i="33"/>
  <c r="E99" i="33"/>
  <c r="N109" i="33"/>
  <c r="J109" i="33"/>
  <c r="F109" i="33"/>
  <c r="Q109" i="33"/>
  <c r="M109" i="33"/>
  <c r="I109" i="33"/>
  <c r="E109" i="33"/>
  <c r="P109" i="33"/>
  <c r="L109" i="33"/>
  <c r="H109" i="33"/>
  <c r="O109" i="33"/>
  <c r="K109" i="33"/>
  <c r="G109" i="33"/>
  <c r="N113" i="33"/>
  <c r="J113" i="33"/>
  <c r="F113" i="33"/>
  <c r="Q113" i="33"/>
  <c r="M113" i="33"/>
  <c r="I113" i="33"/>
  <c r="E113" i="33"/>
  <c r="P113" i="33"/>
  <c r="L113" i="33"/>
  <c r="H113" i="33"/>
  <c r="O113" i="33"/>
  <c r="K113" i="33"/>
  <c r="G113" i="33"/>
  <c r="Q100" i="33"/>
  <c r="M100" i="33"/>
  <c r="I100" i="33"/>
  <c r="E100" i="33"/>
  <c r="P100" i="33"/>
  <c r="L100" i="33"/>
  <c r="H100" i="33"/>
  <c r="O100" i="33"/>
  <c r="K100" i="33"/>
  <c r="G100" i="33"/>
  <c r="N100" i="33"/>
  <c r="J100" i="33"/>
  <c r="F100" i="33"/>
  <c r="L86" i="33"/>
  <c r="P86" i="33"/>
  <c r="H98" i="33"/>
  <c r="L98" i="33"/>
  <c r="P98" i="33"/>
  <c r="H110" i="33"/>
  <c r="L110" i="33"/>
  <c r="P110" i="33"/>
  <c r="M86" i="33"/>
  <c r="Q86" i="33"/>
  <c r="E98" i="33"/>
  <c r="I98" i="33"/>
  <c r="M98" i="33"/>
  <c r="Q98" i="33"/>
  <c r="E110" i="33"/>
  <c r="I110" i="33"/>
  <c r="M110" i="33"/>
  <c r="Q110" i="33"/>
  <c r="J86" i="33"/>
  <c r="N86" i="33"/>
  <c r="F98" i="33"/>
  <c r="J98" i="33"/>
  <c r="N98" i="33"/>
  <c r="F110" i="33"/>
  <c r="J110" i="33"/>
  <c r="N110" i="33"/>
  <c r="K86" i="33"/>
  <c r="G98" i="33"/>
  <c r="K98" i="33"/>
  <c r="G110" i="33"/>
  <c r="K110" i="33"/>
  <c r="R109" i="33" l="1"/>
  <c r="R88" i="33"/>
  <c r="R111" i="33"/>
  <c r="R97" i="33"/>
  <c r="R100" i="33"/>
  <c r="R110" i="33"/>
  <c r="R98" i="33"/>
  <c r="R86" i="33"/>
  <c r="R89" i="33"/>
  <c r="R113" i="33"/>
  <c r="R99" i="33"/>
  <c r="R85" i="33"/>
  <c r="R112" i="33"/>
  <c r="R101" i="33"/>
  <c r="R87" i="33"/>
  <c r="F451" i="34" l="1"/>
  <c r="G451" i="34"/>
  <c r="H451" i="34"/>
  <c r="F699" i="34" l="1"/>
  <c r="G699" i="34"/>
  <c r="H699" i="34"/>
  <c r="H508" i="34"/>
  <c r="G508" i="34"/>
  <c r="F508" i="34"/>
  <c r="H437" i="34"/>
  <c r="G437" i="34"/>
  <c r="F437" i="34"/>
  <c r="H365" i="34"/>
  <c r="G365" i="34"/>
  <c r="F365" i="34"/>
  <c r="K165" i="26" l="1"/>
  <c r="L165" i="26"/>
  <c r="M165" i="26"/>
  <c r="N165" i="26"/>
  <c r="O165" i="26"/>
  <c r="L71" i="26" l="1"/>
  <c r="L789" i="26"/>
  <c r="N71" i="26"/>
  <c r="H81" i="26" s="1"/>
  <c r="N789" i="26"/>
  <c r="M71" i="26"/>
  <c r="M789" i="26"/>
  <c r="O71" i="26"/>
  <c r="O789" i="26"/>
  <c r="K71" i="26"/>
  <c r="K789" i="26"/>
  <c r="H85" i="26" l="1"/>
  <c r="H88" i="26"/>
  <c r="F83" i="26"/>
  <c r="H87" i="26"/>
  <c r="H86" i="26"/>
  <c r="O794" i="26"/>
  <c r="O790" i="26"/>
  <c r="O797" i="26"/>
  <c r="O793" i="26"/>
  <c r="O796" i="26"/>
  <c r="O792" i="26"/>
  <c r="O795" i="26"/>
  <c r="O791" i="26"/>
  <c r="N795" i="26"/>
  <c r="N791" i="26"/>
  <c r="N794" i="26"/>
  <c r="N790" i="26"/>
  <c r="N797" i="26"/>
  <c r="N793" i="26"/>
  <c r="N796" i="26"/>
  <c r="N792" i="26"/>
  <c r="K795" i="26"/>
  <c r="K791" i="26"/>
  <c r="K797" i="26"/>
  <c r="K792" i="26"/>
  <c r="K790" i="26"/>
  <c r="K796" i="26"/>
  <c r="K794" i="26"/>
  <c r="K793" i="26"/>
  <c r="M796" i="26"/>
  <c r="M792" i="26"/>
  <c r="M795" i="26"/>
  <c r="M791" i="26"/>
  <c r="M794" i="26"/>
  <c r="M790" i="26"/>
  <c r="M797" i="26"/>
  <c r="M793" i="26"/>
  <c r="L797" i="26"/>
  <c r="L793" i="26"/>
  <c r="L796" i="26"/>
  <c r="L792" i="26"/>
  <c r="L795" i="26"/>
  <c r="L791" i="26"/>
  <c r="L794" i="26"/>
  <c r="L790" i="26"/>
  <c r="H99" i="26" l="1"/>
  <c r="L798" i="26"/>
  <c r="N798" i="26"/>
  <c r="M798" i="26"/>
  <c r="O798" i="26"/>
  <c r="K798" i="26"/>
  <c r="H642" i="34" l="1"/>
  <c r="G642" i="34"/>
  <c r="F642" i="34"/>
  <c r="H573" i="34"/>
  <c r="G573" i="34"/>
  <c r="F573" i="34"/>
  <c r="H524" i="34"/>
  <c r="G524" i="34"/>
  <c r="F524" i="34"/>
  <c r="H464" i="34"/>
  <c r="G464" i="34"/>
  <c r="F464" i="34"/>
  <c r="H424" i="34"/>
  <c r="G424" i="34"/>
  <c r="F424" i="34"/>
  <c r="H382" i="34"/>
  <c r="G382" i="34"/>
  <c r="F382" i="34"/>
  <c r="F273" i="34"/>
  <c r="G273" i="34"/>
  <c r="J607" i="34" s="1"/>
  <c r="H273" i="34"/>
  <c r="K607" i="34" s="1"/>
  <c r="F287" i="34"/>
  <c r="G287" i="34"/>
  <c r="H287" i="34"/>
  <c r="F302" i="34"/>
  <c r="G302" i="34"/>
  <c r="H302" i="34"/>
  <c r="F318" i="34"/>
  <c r="G318" i="34"/>
  <c r="H318" i="34"/>
  <c r="F333" i="34"/>
  <c r="G333" i="34"/>
  <c r="H333" i="34"/>
  <c r="F349" i="34"/>
  <c r="G349" i="34"/>
  <c r="H349" i="34"/>
  <c r="F398" i="34"/>
  <c r="G398" i="34"/>
  <c r="H398" i="34"/>
  <c r="F493" i="34"/>
  <c r="G493" i="34"/>
  <c r="H493" i="34"/>
  <c r="F539" i="34"/>
  <c r="G539" i="34"/>
  <c r="H539" i="34"/>
  <c r="F556" i="34"/>
  <c r="G556" i="34"/>
  <c r="H556" i="34"/>
  <c r="F688" i="34"/>
  <c r="G688" i="34"/>
  <c r="H688" i="34"/>
  <c r="F660" i="34"/>
  <c r="G660" i="34"/>
  <c r="H660" i="34"/>
  <c r="F675" i="34"/>
  <c r="G675" i="34"/>
  <c r="H675" i="34"/>
  <c r="F710" i="34"/>
  <c r="G710" i="34"/>
  <c r="H710" i="34"/>
  <c r="F724" i="34"/>
  <c r="G724" i="34"/>
  <c r="H724" i="34"/>
  <c r="K612" i="34" l="1"/>
  <c r="K608" i="34"/>
  <c r="K611" i="34"/>
  <c r="K614" i="34"/>
  <c r="K613" i="34"/>
  <c r="K610" i="34"/>
  <c r="K609" i="34"/>
  <c r="J613" i="34"/>
  <c r="J609" i="34"/>
  <c r="J612" i="34"/>
  <c r="J608" i="34"/>
  <c r="J614" i="34"/>
  <c r="J610" i="34"/>
  <c r="J611" i="34"/>
  <c r="I580" i="34"/>
  <c r="I581" i="34" s="1"/>
  <c r="I607" i="34"/>
  <c r="J731" i="34"/>
  <c r="J580" i="34"/>
  <c r="K731" i="34"/>
  <c r="K580" i="34"/>
  <c r="I324" i="34"/>
  <c r="I731" i="34"/>
  <c r="J471" i="34"/>
  <c r="I471" i="34"/>
  <c r="K471" i="34"/>
  <c r="J595" i="34"/>
  <c r="I595" i="34"/>
  <c r="K650" i="34"/>
  <c r="K595" i="34"/>
  <c r="K430" i="34"/>
  <c r="K499" i="34"/>
  <c r="J430" i="34"/>
  <c r="J499" i="34"/>
  <c r="I430" i="34"/>
  <c r="I499" i="34"/>
  <c r="K417" i="34"/>
  <c r="K355" i="34"/>
  <c r="J266" i="34"/>
  <c r="J355" i="34"/>
  <c r="I309" i="34"/>
  <c r="I355" i="34"/>
  <c r="I694" i="34"/>
  <c r="I665" i="34"/>
  <c r="I717" i="34"/>
  <c r="K704" i="34"/>
  <c r="K717" i="34"/>
  <c r="J694" i="34"/>
  <c r="I704" i="34"/>
  <c r="I484" i="34"/>
  <c r="J717" i="34"/>
  <c r="I680" i="34"/>
  <c r="K665" i="34"/>
  <c r="J680" i="34"/>
  <c r="J650" i="34"/>
  <c r="J704" i="34"/>
  <c r="I622" i="34"/>
  <c r="I405" i="34"/>
  <c r="I637" i="34"/>
  <c r="J637" i="34"/>
  <c r="I563" i="34"/>
  <c r="K637" i="34"/>
  <c r="J563" i="34"/>
  <c r="K563" i="34"/>
  <c r="K694" i="34"/>
  <c r="J665" i="34"/>
  <c r="K680" i="34"/>
  <c r="I546" i="34"/>
  <c r="K530" i="34"/>
  <c r="K484" i="34"/>
  <c r="J515" i="34"/>
  <c r="I650" i="34"/>
  <c r="K515" i="34"/>
  <c r="I515" i="34"/>
  <c r="J622" i="34"/>
  <c r="I293" i="34"/>
  <c r="I278" i="34"/>
  <c r="K622" i="34"/>
  <c r="J405" i="34"/>
  <c r="K340" i="34"/>
  <c r="K341" i="34" s="1"/>
  <c r="J293" i="34"/>
  <c r="I388" i="34"/>
  <c r="K372" i="34"/>
  <c r="I530" i="34"/>
  <c r="I340" i="34"/>
  <c r="I341" i="34" s="1"/>
  <c r="I266" i="34"/>
  <c r="I372" i="34"/>
  <c r="I444" i="34"/>
  <c r="I457" i="34"/>
  <c r="J546" i="34"/>
  <c r="J530" i="34"/>
  <c r="J484" i="34"/>
  <c r="J340" i="34"/>
  <c r="J341" i="34" s="1"/>
  <c r="J324" i="34"/>
  <c r="I417" i="34"/>
  <c r="J444" i="34"/>
  <c r="J457" i="34"/>
  <c r="J417" i="34"/>
  <c r="K444" i="34"/>
  <c r="K457" i="34"/>
  <c r="J388" i="34"/>
  <c r="J372" i="34"/>
  <c r="J309" i="34"/>
  <c r="J278" i="34"/>
  <c r="K546" i="34"/>
  <c r="K266" i="34"/>
  <c r="K278" i="34"/>
  <c r="K293" i="34"/>
  <c r="K309" i="34"/>
  <c r="K324" i="34"/>
  <c r="K388" i="34"/>
  <c r="K405" i="34"/>
  <c r="I582" i="34" l="1"/>
  <c r="K615" i="34"/>
  <c r="I587" i="34"/>
  <c r="I588" i="34"/>
  <c r="J615" i="34"/>
  <c r="I585" i="34"/>
  <c r="I583" i="34"/>
  <c r="I586" i="34"/>
  <c r="I609" i="34"/>
  <c r="I608" i="34"/>
  <c r="I614" i="34"/>
  <c r="I612" i="34"/>
  <c r="I611" i="34"/>
  <c r="I610" i="34"/>
  <c r="I613" i="34"/>
  <c r="I584" i="34"/>
  <c r="K598" i="34"/>
  <c r="K597" i="34"/>
  <c r="K596" i="34"/>
  <c r="K600" i="34"/>
  <c r="K599" i="34"/>
  <c r="I600" i="34"/>
  <c r="I599" i="34"/>
  <c r="I598" i="34"/>
  <c r="I597" i="34"/>
  <c r="I596" i="34"/>
  <c r="K586" i="34"/>
  <c r="K588" i="34"/>
  <c r="K585" i="34"/>
  <c r="K582" i="34"/>
  <c r="K587" i="34"/>
  <c r="K584" i="34"/>
  <c r="K581" i="34"/>
  <c r="K583" i="34"/>
  <c r="J598" i="34"/>
  <c r="J597" i="34"/>
  <c r="J600" i="34"/>
  <c r="J596" i="34"/>
  <c r="J599" i="34"/>
  <c r="J586" i="34"/>
  <c r="J583" i="34"/>
  <c r="J588" i="34"/>
  <c r="J585" i="34"/>
  <c r="J582" i="34"/>
  <c r="J587" i="34"/>
  <c r="J584" i="34"/>
  <c r="J581" i="34"/>
  <c r="K569" i="34"/>
  <c r="K571" i="34"/>
  <c r="K554" i="34"/>
  <c r="K548" i="34"/>
  <c r="K568" i="34"/>
  <c r="K551" i="34"/>
  <c r="K565" i="34"/>
  <c r="K570" i="34"/>
  <c r="K553" i="34"/>
  <c r="K549" i="34"/>
  <c r="K567" i="34"/>
  <c r="K550" i="34"/>
  <c r="K552" i="34"/>
  <c r="K566" i="34"/>
  <c r="K572" i="34"/>
  <c r="K555" i="34"/>
  <c r="I572" i="34"/>
  <c r="I569" i="34"/>
  <c r="I552" i="34"/>
  <c r="I554" i="34"/>
  <c r="I568" i="34"/>
  <c r="I551" i="34"/>
  <c r="I566" i="34"/>
  <c r="I549" i="34"/>
  <c r="I571" i="34"/>
  <c r="I555" i="34"/>
  <c r="I565" i="34"/>
  <c r="I548" i="34"/>
  <c r="I567" i="34"/>
  <c r="I570" i="34"/>
  <c r="I553" i="34"/>
  <c r="I550" i="34"/>
  <c r="J566" i="34"/>
  <c r="J549" i="34"/>
  <c r="J568" i="34"/>
  <c r="J552" i="34"/>
  <c r="J571" i="34"/>
  <c r="J554" i="34"/>
  <c r="J551" i="34"/>
  <c r="J548" i="34"/>
  <c r="J565" i="34"/>
  <c r="J570" i="34"/>
  <c r="J553" i="34"/>
  <c r="J567" i="34"/>
  <c r="J550" i="34"/>
  <c r="J572" i="34"/>
  <c r="J555" i="34"/>
  <c r="J569" i="34"/>
  <c r="J535" i="34"/>
  <c r="J537" i="34"/>
  <c r="J532" i="34"/>
  <c r="J533" i="34"/>
  <c r="J534" i="34"/>
  <c r="J536" i="34"/>
  <c r="J538" i="34"/>
  <c r="K507" i="34"/>
  <c r="K491" i="34"/>
  <c r="K475" i="34"/>
  <c r="K501" i="34"/>
  <c r="K489" i="34"/>
  <c r="K502" i="34"/>
  <c r="K504" i="34"/>
  <c r="K488" i="34"/>
  <c r="K477" i="34"/>
  <c r="K505" i="34"/>
  <c r="K506" i="34"/>
  <c r="K490" i="34"/>
  <c r="K474" i="34"/>
  <c r="K503" i="34"/>
  <c r="K487" i="34"/>
  <c r="K473" i="34"/>
  <c r="K486" i="34"/>
  <c r="K492" i="34"/>
  <c r="K476" i="34"/>
  <c r="I522" i="34"/>
  <c r="I519" i="34"/>
  <c r="I517" i="34"/>
  <c r="I521" i="34"/>
  <c r="I518" i="34"/>
  <c r="I520" i="34"/>
  <c r="I523" i="34"/>
  <c r="K521" i="34"/>
  <c r="K518" i="34"/>
  <c r="K523" i="34"/>
  <c r="K520" i="34"/>
  <c r="K517" i="34"/>
  <c r="K522" i="34"/>
  <c r="K519" i="34"/>
  <c r="J502" i="34"/>
  <c r="J486" i="34"/>
  <c r="J488" i="34"/>
  <c r="J507" i="34"/>
  <c r="J491" i="34"/>
  <c r="J475" i="34"/>
  <c r="J504" i="34"/>
  <c r="J474" i="34"/>
  <c r="J476" i="34"/>
  <c r="J489" i="34"/>
  <c r="J501" i="34"/>
  <c r="J477" i="34"/>
  <c r="J506" i="34"/>
  <c r="J490" i="34"/>
  <c r="J492" i="34"/>
  <c r="J505" i="34"/>
  <c r="J503" i="34"/>
  <c r="J487" i="34"/>
  <c r="J473" i="34"/>
  <c r="K532" i="34"/>
  <c r="K535" i="34"/>
  <c r="K537" i="34"/>
  <c r="K534" i="34"/>
  <c r="K536" i="34"/>
  <c r="K538" i="34"/>
  <c r="K533" i="34"/>
  <c r="I538" i="34"/>
  <c r="I532" i="34"/>
  <c r="I536" i="34"/>
  <c r="I535" i="34"/>
  <c r="I533" i="34"/>
  <c r="I537" i="34"/>
  <c r="I534" i="34"/>
  <c r="J519" i="34"/>
  <c r="J521" i="34"/>
  <c r="J517" i="34"/>
  <c r="J518" i="34"/>
  <c r="J523" i="34"/>
  <c r="J522" i="34"/>
  <c r="J520" i="34"/>
  <c r="I505" i="34"/>
  <c r="I489" i="34"/>
  <c r="I473" i="34"/>
  <c r="I507" i="34"/>
  <c r="I475" i="34"/>
  <c r="I476" i="34"/>
  <c r="I502" i="34"/>
  <c r="I486" i="34"/>
  <c r="I491" i="34"/>
  <c r="I504" i="34"/>
  <c r="I488" i="34"/>
  <c r="I501" i="34"/>
  <c r="I477" i="34"/>
  <c r="I506" i="34"/>
  <c r="I490" i="34"/>
  <c r="I474" i="34"/>
  <c r="I503" i="34"/>
  <c r="I487" i="34"/>
  <c r="I492" i="34"/>
  <c r="I346" i="34"/>
  <c r="J639" i="34"/>
  <c r="J641" i="34"/>
  <c r="J640" i="34"/>
  <c r="I625" i="34"/>
  <c r="I640" i="34"/>
  <c r="I639" i="34"/>
  <c r="I641" i="34"/>
  <c r="K639" i="34"/>
  <c r="K641" i="34"/>
  <c r="K640" i="34"/>
  <c r="K516" i="34"/>
  <c r="J516" i="34"/>
  <c r="J500" i="34"/>
  <c r="J313" i="34"/>
  <c r="J329" i="34"/>
  <c r="J314" i="34"/>
  <c r="J298" i="34"/>
  <c r="J283" i="34"/>
  <c r="J328" i="34"/>
  <c r="J301" i="34"/>
  <c r="J330" i="34"/>
  <c r="J326" i="34"/>
  <c r="J315" i="34"/>
  <c r="J311" i="34"/>
  <c r="J299" i="34"/>
  <c r="J295" i="34"/>
  <c r="J284" i="34"/>
  <c r="J280" i="34"/>
  <c r="J317" i="34"/>
  <c r="J297" i="34"/>
  <c r="J286" i="34"/>
  <c r="J331" i="34"/>
  <c r="J327" i="34"/>
  <c r="J316" i="34"/>
  <c r="J312" i="34"/>
  <c r="J300" i="34"/>
  <c r="J296" i="34"/>
  <c r="J285" i="34"/>
  <c r="J281" i="34"/>
  <c r="J332" i="34"/>
  <c r="J282" i="34"/>
  <c r="K298" i="34"/>
  <c r="K330" i="34"/>
  <c r="K326" i="34"/>
  <c r="K315" i="34"/>
  <c r="K311" i="34"/>
  <c r="K299" i="34"/>
  <c r="K295" i="34"/>
  <c r="K284" i="34"/>
  <c r="K280" i="34"/>
  <c r="K314" i="34"/>
  <c r="K283" i="34"/>
  <c r="K331" i="34"/>
  <c r="K327" i="34"/>
  <c r="K316" i="34"/>
  <c r="K312" i="34"/>
  <c r="K300" i="34"/>
  <c r="K296" i="34"/>
  <c r="K285" i="34"/>
  <c r="K281" i="34"/>
  <c r="K329" i="34"/>
  <c r="K500" i="34"/>
  <c r="K332" i="34"/>
  <c r="K328" i="34"/>
  <c r="K317" i="34"/>
  <c r="K313" i="34"/>
  <c r="K301" i="34"/>
  <c r="K297" i="34"/>
  <c r="K286" i="34"/>
  <c r="K282" i="34"/>
  <c r="I331" i="34"/>
  <c r="I285" i="34"/>
  <c r="I500" i="34"/>
  <c r="I332" i="34"/>
  <c r="I328" i="34"/>
  <c r="I317" i="34"/>
  <c r="I313" i="34"/>
  <c r="I301" i="34"/>
  <c r="I297" i="34"/>
  <c r="I286" i="34"/>
  <c r="I282" i="34"/>
  <c r="I296" i="34"/>
  <c r="I329" i="34"/>
  <c r="I314" i="34"/>
  <c r="I298" i="34"/>
  <c r="I283" i="34"/>
  <c r="I281" i="34"/>
  <c r="I330" i="34"/>
  <c r="I326" i="34"/>
  <c r="I315" i="34"/>
  <c r="I311" i="34"/>
  <c r="I299" i="34"/>
  <c r="I295" i="34"/>
  <c r="I284" i="34"/>
  <c r="I280" i="34"/>
  <c r="I327" i="34"/>
  <c r="I316" i="34"/>
  <c r="I312" i="34"/>
  <c r="I300" i="34"/>
  <c r="I516" i="34"/>
  <c r="J740" i="34"/>
  <c r="J741" i="34"/>
  <c r="J737" i="34"/>
  <c r="J742" i="34"/>
  <c r="J738" i="34"/>
  <c r="J739" i="34"/>
  <c r="J735" i="34"/>
  <c r="J736" i="34"/>
  <c r="J732" i="34"/>
  <c r="J733" i="34"/>
  <c r="J734" i="34"/>
  <c r="K733" i="34"/>
  <c r="K734" i="34"/>
  <c r="K735" i="34"/>
  <c r="K739" i="34"/>
  <c r="K740" i="34"/>
  <c r="K736" i="34"/>
  <c r="K732" i="34"/>
  <c r="K741" i="34"/>
  <c r="K737" i="34"/>
  <c r="K742" i="34"/>
  <c r="K738" i="34"/>
  <c r="I732" i="34"/>
  <c r="I733" i="34"/>
  <c r="I740" i="34"/>
  <c r="I742" i="34"/>
  <c r="I738" i="34"/>
  <c r="I734" i="34"/>
  <c r="I739" i="34"/>
  <c r="I735" i="34"/>
  <c r="I736" i="34"/>
  <c r="I741" i="34"/>
  <c r="I737" i="34"/>
  <c r="I381" i="34"/>
  <c r="I374" i="34"/>
  <c r="I373" i="34"/>
  <c r="I375" i="34"/>
  <c r="K380" i="34"/>
  <c r="K375" i="34"/>
  <c r="K374" i="34"/>
  <c r="K373" i="34"/>
  <c r="J375" i="34"/>
  <c r="J374" i="34"/>
  <c r="J373" i="34"/>
  <c r="I448" i="34"/>
  <c r="J460" i="34"/>
  <c r="J461" i="34"/>
  <c r="I460" i="34"/>
  <c r="I461" i="34"/>
  <c r="J448" i="34"/>
  <c r="K460" i="34"/>
  <c r="K461" i="34"/>
  <c r="K448" i="34"/>
  <c r="I434" i="34"/>
  <c r="I421" i="34"/>
  <c r="K434" i="34"/>
  <c r="K421" i="34"/>
  <c r="K472" i="34"/>
  <c r="J434" i="34"/>
  <c r="J421" i="34"/>
  <c r="I472" i="34"/>
  <c r="J472" i="34"/>
  <c r="I459" i="34"/>
  <c r="J673" i="34"/>
  <c r="J271" i="34"/>
  <c r="J719" i="34"/>
  <c r="J709" i="34"/>
  <c r="J393" i="34"/>
  <c r="J683" i="34"/>
  <c r="J655" i="34"/>
  <c r="I377" i="34"/>
  <c r="J672" i="34"/>
  <c r="J687" i="34"/>
  <c r="J682" i="34"/>
  <c r="J395" i="34"/>
  <c r="J267" i="34"/>
  <c r="J390" i="34"/>
  <c r="J394" i="34"/>
  <c r="J653" i="34"/>
  <c r="J705" i="34"/>
  <c r="J666" i="34"/>
  <c r="J659" i="34"/>
  <c r="J396" i="34"/>
  <c r="J667" i="34"/>
  <c r="J268" i="34"/>
  <c r="J406" i="34"/>
  <c r="J279" i="34"/>
  <c r="J723" i="34"/>
  <c r="J674" i="34"/>
  <c r="J706" i="34"/>
  <c r="K449" i="34"/>
  <c r="K447" i="34"/>
  <c r="I422" i="34"/>
  <c r="I696" i="34"/>
  <c r="I485" i="34"/>
  <c r="I310" i="34"/>
  <c r="J696" i="34"/>
  <c r="J485" i="34"/>
  <c r="J310" i="34"/>
  <c r="J422" i="34"/>
  <c r="I450" i="34"/>
  <c r="I447" i="34"/>
  <c r="I449" i="34"/>
  <c r="K696" i="34"/>
  <c r="K485" i="34"/>
  <c r="K310" i="34"/>
  <c r="K420" i="34"/>
  <c r="K422" i="34"/>
  <c r="J447" i="34"/>
  <c r="J449" i="34"/>
  <c r="J391" i="34"/>
  <c r="J409" i="34"/>
  <c r="J410" i="34"/>
  <c r="J389" i="34"/>
  <c r="J270" i="34"/>
  <c r="K419" i="34"/>
  <c r="J654" i="34"/>
  <c r="J718" i="34"/>
  <c r="J698" i="34"/>
  <c r="J722" i="34"/>
  <c r="J721" i="34"/>
  <c r="J697" i="34"/>
  <c r="J408" i="34"/>
  <c r="J392" i="34"/>
  <c r="J269" i="34"/>
  <c r="J397" i="34"/>
  <c r="J325" i="34"/>
  <c r="J272" i="34"/>
  <c r="J294" i="34"/>
  <c r="J407" i="34"/>
  <c r="K418" i="34"/>
  <c r="J685" i="34"/>
  <c r="J695" i="34"/>
  <c r="J651" i="34"/>
  <c r="J671" i="34"/>
  <c r="J708" i="34"/>
  <c r="J720" i="34"/>
  <c r="J707" i="34"/>
  <c r="K423" i="34"/>
  <c r="I670" i="34"/>
  <c r="I681" i="34"/>
  <c r="I668" i="34"/>
  <c r="I669" i="34"/>
  <c r="K681" i="34"/>
  <c r="K668" i="34"/>
  <c r="K669" i="34"/>
  <c r="K670" i="34"/>
  <c r="J681" i="34"/>
  <c r="J668" i="34"/>
  <c r="J669" i="34"/>
  <c r="J670" i="34"/>
  <c r="I658" i="34"/>
  <c r="I657" i="34"/>
  <c r="I656" i="34"/>
  <c r="I652" i="34"/>
  <c r="K656" i="34"/>
  <c r="K652" i="34"/>
  <c r="K658" i="34"/>
  <c r="K657" i="34"/>
  <c r="J657" i="34"/>
  <c r="J656" i="34"/>
  <c r="J652" i="34"/>
  <c r="J658" i="34"/>
  <c r="J686" i="34"/>
  <c r="J436" i="34"/>
  <c r="J432" i="34"/>
  <c r="J433" i="34"/>
  <c r="J435" i="34"/>
  <c r="J431" i="34"/>
  <c r="I435" i="34"/>
  <c r="I431" i="34"/>
  <c r="I436" i="34"/>
  <c r="I432" i="34"/>
  <c r="I433" i="34"/>
  <c r="K433" i="34"/>
  <c r="K435" i="34"/>
  <c r="K431" i="34"/>
  <c r="K436" i="34"/>
  <c r="K432" i="34"/>
  <c r="K348" i="34"/>
  <c r="K364" i="34"/>
  <c r="K360" i="34"/>
  <c r="K356" i="34"/>
  <c r="K361" i="34"/>
  <c r="K357" i="34"/>
  <c r="K362" i="34"/>
  <c r="K358" i="34"/>
  <c r="K363" i="34"/>
  <c r="K359" i="34"/>
  <c r="J684" i="34"/>
  <c r="J363" i="34"/>
  <c r="J359" i="34"/>
  <c r="J364" i="34"/>
  <c r="J360" i="34"/>
  <c r="J356" i="34"/>
  <c r="J361" i="34"/>
  <c r="J357" i="34"/>
  <c r="J362" i="34"/>
  <c r="J358" i="34"/>
  <c r="I347" i="34"/>
  <c r="I362" i="34"/>
  <c r="I358" i="34"/>
  <c r="I363" i="34"/>
  <c r="I359" i="34"/>
  <c r="I364" i="34"/>
  <c r="I360" i="34"/>
  <c r="I356" i="34"/>
  <c r="I361" i="34"/>
  <c r="I357" i="34"/>
  <c r="I294" i="34"/>
  <c r="I708" i="34"/>
  <c r="I719" i="34"/>
  <c r="I720" i="34"/>
  <c r="I706" i="34"/>
  <c r="I721" i="34"/>
  <c r="I707" i="34"/>
  <c r="K671" i="34"/>
  <c r="K720" i="34"/>
  <c r="K706" i="34"/>
  <c r="K721" i="34"/>
  <c r="K707" i="34"/>
  <c r="K708" i="34"/>
  <c r="K719" i="34"/>
  <c r="I409" i="34"/>
  <c r="I671" i="34"/>
  <c r="I623" i="34"/>
  <c r="K343" i="34"/>
  <c r="I396" i="34"/>
  <c r="I271" i="34"/>
  <c r="I395" i="34"/>
  <c r="I458" i="34"/>
  <c r="I408" i="34"/>
  <c r="I407" i="34"/>
  <c r="I397" i="34"/>
  <c r="I629" i="34"/>
  <c r="I624" i="34"/>
  <c r="I638" i="34"/>
  <c r="I626" i="34"/>
  <c r="K376" i="34"/>
  <c r="I279" i="34"/>
  <c r="I463" i="34"/>
  <c r="I627" i="34"/>
  <c r="I628" i="34"/>
  <c r="K346" i="34"/>
  <c r="J628" i="34"/>
  <c r="J624" i="34"/>
  <c r="J625" i="34"/>
  <c r="J638" i="34"/>
  <c r="J626" i="34"/>
  <c r="J629" i="34"/>
  <c r="J627" i="34"/>
  <c r="J623" i="34"/>
  <c r="I390" i="34"/>
  <c r="I267" i="34"/>
  <c r="I378" i="34"/>
  <c r="I462" i="34"/>
  <c r="K625" i="34"/>
  <c r="K638" i="34"/>
  <c r="K626" i="34"/>
  <c r="K629" i="34"/>
  <c r="K627" i="34"/>
  <c r="K623" i="34"/>
  <c r="K628" i="34"/>
  <c r="K624" i="34"/>
  <c r="I379" i="34"/>
  <c r="I564" i="34"/>
  <c r="I547" i="34"/>
  <c r="K547" i="34"/>
  <c r="K564" i="34"/>
  <c r="J564" i="34"/>
  <c r="J547" i="34"/>
  <c r="I394" i="34"/>
  <c r="I391" i="34"/>
  <c r="I392" i="34"/>
  <c r="I446" i="34"/>
  <c r="I380" i="34"/>
  <c r="I342" i="34"/>
  <c r="I348" i="34"/>
  <c r="I376" i="34"/>
  <c r="I272" i="34"/>
  <c r="I268" i="34"/>
  <c r="I343" i="34"/>
  <c r="K342" i="34"/>
  <c r="K377" i="34"/>
  <c r="I345" i="34"/>
  <c r="K378" i="34"/>
  <c r="I445" i="34"/>
  <c r="I531" i="34"/>
  <c r="J531" i="34"/>
  <c r="K531" i="34"/>
  <c r="I406" i="34"/>
  <c r="K270" i="34"/>
  <c r="I269" i="34"/>
  <c r="I393" i="34"/>
  <c r="K345" i="34"/>
  <c r="K381" i="34"/>
  <c r="K379" i="34"/>
  <c r="I270" i="34"/>
  <c r="I344" i="34"/>
  <c r="K347" i="34"/>
  <c r="K344" i="34"/>
  <c r="I325" i="34"/>
  <c r="I389" i="34"/>
  <c r="I683" i="34"/>
  <c r="I685" i="34"/>
  <c r="I653" i="34"/>
  <c r="I655" i="34"/>
  <c r="I667" i="34"/>
  <c r="I673" i="34"/>
  <c r="I697" i="34"/>
  <c r="I722" i="34"/>
  <c r="I410" i="34"/>
  <c r="I682" i="34"/>
  <c r="I684" i="34"/>
  <c r="I686" i="34"/>
  <c r="I687" i="34"/>
  <c r="I651" i="34"/>
  <c r="I654" i="34"/>
  <c r="I659" i="34"/>
  <c r="I666" i="34"/>
  <c r="I672" i="34"/>
  <c r="I674" i="34"/>
  <c r="I695" i="34"/>
  <c r="I698" i="34"/>
  <c r="I705" i="34"/>
  <c r="I709" i="34"/>
  <c r="I718" i="34"/>
  <c r="I723" i="34"/>
  <c r="J419" i="34"/>
  <c r="J423" i="34"/>
  <c r="J420" i="34"/>
  <c r="J418" i="34"/>
  <c r="J463" i="34"/>
  <c r="J458" i="34"/>
  <c r="J459" i="34"/>
  <c r="J462" i="34"/>
  <c r="K459" i="34"/>
  <c r="K462" i="34"/>
  <c r="K463" i="34"/>
  <c r="K458" i="34"/>
  <c r="J445" i="34"/>
  <c r="J450" i="34"/>
  <c r="J446" i="34"/>
  <c r="J344" i="34"/>
  <c r="J348" i="34"/>
  <c r="J345" i="34"/>
  <c r="J346" i="34"/>
  <c r="J342" i="34"/>
  <c r="J347" i="34"/>
  <c r="J343" i="34"/>
  <c r="J379" i="34"/>
  <c r="J380" i="34"/>
  <c r="J376" i="34"/>
  <c r="J377" i="34"/>
  <c r="J381" i="34"/>
  <c r="J378" i="34"/>
  <c r="K445" i="34"/>
  <c r="K450" i="34"/>
  <c r="K446" i="34"/>
  <c r="I418" i="34"/>
  <c r="I419" i="34"/>
  <c r="I423" i="34"/>
  <c r="I420" i="34"/>
  <c r="K267" i="34"/>
  <c r="K272" i="34"/>
  <c r="K279" i="34"/>
  <c r="K294" i="34"/>
  <c r="K390" i="34"/>
  <c r="K394" i="34"/>
  <c r="K407" i="34"/>
  <c r="K271" i="34"/>
  <c r="K325" i="34"/>
  <c r="K389" i="34"/>
  <c r="K393" i="34"/>
  <c r="K397" i="34"/>
  <c r="K406" i="34"/>
  <c r="K410" i="34"/>
  <c r="K269" i="34"/>
  <c r="K392" i="34"/>
  <c r="K396" i="34"/>
  <c r="K409" i="34"/>
  <c r="K683" i="34"/>
  <c r="K653" i="34"/>
  <c r="K667" i="34"/>
  <c r="K697" i="34"/>
  <c r="K722" i="34"/>
  <c r="K395" i="34"/>
  <c r="K682" i="34"/>
  <c r="K686" i="34"/>
  <c r="K687" i="34"/>
  <c r="K651" i="34"/>
  <c r="K659" i="34"/>
  <c r="K666" i="34"/>
  <c r="K674" i="34"/>
  <c r="K695" i="34"/>
  <c r="K698" i="34"/>
  <c r="K705" i="34"/>
  <c r="K709" i="34"/>
  <c r="K718" i="34"/>
  <c r="K723" i="34"/>
  <c r="K268" i="34"/>
  <c r="K391" i="34"/>
  <c r="K685" i="34"/>
  <c r="K655" i="34"/>
  <c r="K673" i="34"/>
  <c r="K408" i="34"/>
  <c r="K684" i="34"/>
  <c r="K654" i="34"/>
  <c r="K672" i="34"/>
  <c r="I615" i="34" l="1"/>
  <c r="I589" i="34"/>
  <c r="K589" i="34"/>
  <c r="J589" i="34"/>
  <c r="I743" i="34"/>
  <c r="K743" i="34"/>
  <c r="J743" i="34"/>
  <c r="J478" i="34"/>
  <c r="I478" i="34"/>
  <c r="K478" i="34"/>
  <c r="J398" i="34"/>
  <c r="J493" i="34"/>
  <c r="J660" i="34"/>
  <c r="J273" i="34"/>
  <c r="I556" i="34"/>
  <c r="J287" i="34"/>
  <c r="J333" i="34"/>
  <c r="J318" i="34"/>
  <c r="I601" i="34"/>
  <c r="K424" i="34"/>
  <c r="J411" i="34"/>
  <c r="J601" i="34"/>
  <c r="K601" i="34"/>
  <c r="J699" i="34"/>
  <c r="J675" i="34"/>
  <c r="J710" i="34"/>
  <c r="J688" i="34"/>
  <c r="J302" i="34"/>
  <c r="J724" i="34"/>
  <c r="I508" i="34"/>
  <c r="J508" i="34"/>
  <c r="K508" i="34"/>
  <c r="K437" i="34"/>
  <c r="I437" i="34"/>
  <c r="I365" i="34"/>
  <c r="J437" i="34"/>
  <c r="K365" i="34"/>
  <c r="J365" i="34"/>
  <c r="I642" i="34"/>
  <c r="I539" i="34"/>
  <c r="I411" i="34"/>
  <c r="I318" i="34"/>
  <c r="J556" i="34"/>
  <c r="I287" i="34"/>
  <c r="I464" i="34"/>
  <c r="I493" i="34"/>
  <c r="K642" i="34"/>
  <c r="J630" i="34"/>
  <c r="J642" i="34"/>
  <c r="I349" i="34"/>
  <c r="I273" i="34"/>
  <c r="K573" i="34"/>
  <c r="J573" i="34"/>
  <c r="I573" i="34"/>
  <c r="I398" i="34"/>
  <c r="I451" i="34"/>
  <c r="K382" i="34"/>
  <c r="I382" i="34"/>
  <c r="I302" i="34"/>
  <c r="J539" i="34"/>
  <c r="J524" i="34"/>
  <c r="I333" i="34"/>
  <c r="I524" i="34"/>
  <c r="K524" i="34"/>
  <c r="I699" i="34"/>
  <c r="I724" i="34"/>
  <c r="I675" i="34"/>
  <c r="I630" i="34"/>
  <c r="I710" i="34"/>
  <c r="I660" i="34"/>
  <c r="I688" i="34"/>
  <c r="K464" i="34"/>
  <c r="J349" i="34"/>
  <c r="I424" i="34"/>
  <c r="K451" i="34"/>
  <c r="J424" i="34"/>
  <c r="J451" i="34"/>
  <c r="J382" i="34"/>
  <c r="J464" i="34"/>
  <c r="K556" i="34"/>
  <c r="K302" i="34"/>
  <c r="K688" i="34"/>
  <c r="K724" i="34"/>
  <c r="K699" i="34"/>
  <c r="K398" i="34"/>
  <c r="K318" i="34"/>
  <c r="K273" i="34"/>
  <c r="K660" i="34"/>
  <c r="K630" i="34"/>
  <c r="K493" i="34"/>
  <c r="K411" i="34"/>
  <c r="K333" i="34"/>
  <c r="K710" i="34"/>
  <c r="K675" i="34"/>
  <c r="K539" i="34"/>
  <c r="K349" i="34"/>
  <c r="K287" i="34"/>
  <c r="R146" i="33" l="1"/>
  <c r="R145" i="33"/>
  <c r="R144" i="33"/>
  <c r="R143" i="33"/>
  <c r="R142" i="33"/>
  <c r="R134" i="33"/>
  <c r="R133" i="33"/>
  <c r="R132" i="33"/>
  <c r="R131" i="33"/>
  <c r="R130" i="33"/>
  <c r="R122" i="33"/>
  <c r="R121" i="33"/>
  <c r="R120" i="33"/>
  <c r="R119" i="33"/>
  <c r="R118" i="33"/>
  <c r="R70" i="33"/>
  <c r="D75" i="33" s="1"/>
  <c r="P75" i="33" s="1"/>
  <c r="R69" i="33"/>
  <c r="D74" i="33" s="1"/>
  <c r="R68" i="33"/>
  <c r="D73" i="33" s="1"/>
  <c r="J73" i="33" s="1"/>
  <c r="R67" i="33"/>
  <c r="D72" i="33" s="1"/>
  <c r="R66" i="33"/>
  <c r="D71" i="33" s="1"/>
  <c r="R58" i="33"/>
  <c r="D63" i="33" s="1"/>
  <c r="N63" i="33" s="1"/>
  <c r="R57" i="33"/>
  <c r="D62" i="33" s="1"/>
  <c r="R56" i="33"/>
  <c r="D61" i="33" s="1"/>
  <c r="N61" i="33" s="1"/>
  <c r="R55" i="33"/>
  <c r="D60" i="33" s="1"/>
  <c r="O60" i="33" s="1"/>
  <c r="R54" i="33"/>
  <c r="D59" i="33" s="1"/>
  <c r="L59" i="33" s="1"/>
  <c r="R46" i="33"/>
  <c r="D51" i="33" s="1"/>
  <c r="N51" i="33" s="1"/>
  <c r="R45" i="33"/>
  <c r="D50" i="33" s="1"/>
  <c r="Q50" i="33" s="1"/>
  <c r="R44" i="33"/>
  <c r="D49" i="33" s="1"/>
  <c r="R43" i="33"/>
  <c r="D48" i="33" s="1"/>
  <c r="D124" i="33" s="1"/>
  <c r="P124" i="33" s="1"/>
  <c r="R42" i="33"/>
  <c r="D47" i="33" s="1"/>
  <c r="M47" i="33" s="1"/>
  <c r="R32" i="33"/>
  <c r="D37" i="33" s="1"/>
  <c r="R31" i="33"/>
  <c r="D36" i="33" s="1"/>
  <c r="R30" i="33"/>
  <c r="D35" i="33" s="1"/>
  <c r="R29" i="33"/>
  <c r="D34" i="33" s="1"/>
  <c r="R28" i="33"/>
  <c r="D33" i="33" s="1"/>
  <c r="R20" i="33"/>
  <c r="D25" i="33" s="1"/>
  <c r="R19" i="33"/>
  <c r="D24" i="33" s="1"/>
  <c r="R18" i="33"/>
  <c r="D23" i="33" s="1"/>
  <c r="R17" i="33"/>
  <c r="D22" i="33" s="1"/>
  <c r="I22" i="33" s="1"/>
  <c r="R16" i="33"/>
  <c r="D21" i="33" s="1"/>
  <c r="R8" i="33"/>
  <c r="D13" i="33" s="1"/>
  <c r="J13" i="33" s="1"/>
  <c r="R7" i="33"/>
  <c r="D12" i="33" s="1"/>
  <c r="N12" i="33" s="1"/>
  <c r="R6" i="33"/>
  <c r="D11" i="33" s="1"/>
  <c r="R5" i="33"/>
  <c r="D10" i="33" s="1"/>
  <c r="R4" i="33"/>
  <c r="D9" i="33" s="1"/>
  <c r="N9" i="33" s="1"/>
  <c r="F36" i="33" l="1"/>
  <c r="N36" i="33"/>
  <c r="G36" i="33"/>
  <c r="O36" i="33"/>
  <c r="H36" i="33"/>
  <c r="P36" i="33"/>
  <c r="I36" i="33"/>
  <c r="Q36" i="33"/>
  <c r="J36" i="33"/>
  <c r="K36" i="33"/>
  <c r="L36" i="33"/>
  <c r="E36" i="33"/>
  <c r="M36" i="33"/>
  <c r="I37" i="33"/>
  <c r="Q37" i="33"/>
  <c r="J37" i="33"/>
  <c r="K37" i="33"/>
  <c r="L37" i="33"/>
  <c r="E37" i="33"/>
  <c r="M37" i="33"/>
  <c r="F37" i="33"/>
  <c r="N37" i="33"/>
  <c r="G37" i="33"/>
  <c r="O37" i="33"/>
  <c r="H37" i="33"/>
  <c r="P37" i="33"/>
  <c r="E33" i="33"/>
  <c r="M33" i="33"/>
  <c r="F33" i="33"/>
  <c r="N33" i="33"/>
  <c r="G33" i="33"/>
  <c r="O33" i="33"/>
  <c r="H33" i="33"/>
  <c r="P33" i="33"/>
  <c r="I33" i="33"/>
  <c r="Q33" i="33"/>
  <c r="J33" i="33"/>
  <c r="K33" i="33"/>
  <c r="L33" i="33"/>
  <c r="H34" i="33"/>
  <c r="P34" i="33"/>
  <c r="I34" i="33"/>
  <c r="Q34" i="33"/>
  <c r="J34" i="33"/>
  <c r="K34" i="33"/>
  <c r="L34" i="33"/>
  <c r="E34" i="33"/>
  <c r="M34" i="33"/>
  <c r="F34" i="33"/>
  <c r="N34" i="33"/>
  <c r="G34" i="33"/>
  <c r="O34" i="33"/>
  <c r="K35" i="33"/>
  <c r="L35" i="33"/>
  <c r="E35" i="33"/>
  <c r="M35" i="33"/>
  <c r="F35" i="33"/>
  <c r="N35" i="33"/>
  <c r="G35" i="33"/>
  <c r="O35" i="33"/>
  <c r="H35" i="33"/>
  <c r="P35" i="33"/>
  <c r="I35" i="33"/>
  <c r="Q35" i="33"/>
  <c r="J35" i="33"/>
  <c r="M24" i="33"/>
  <c r="H24" i="33"/>
  <c r="F24" i="33"/>
  <c r="N24" i="33"/>
  <c r="I74" i="33"/>
  <c r="P74" i="33"/>
  <c r="K74" i="33"/>
  <c r="L72" i="33"/>
  <c r="M72" i="33"/>
  <c r="P21" i="33"/>
  <c r="I21" i="33"/>
  <c r="K13" i="33"/>
  <c r="J48" i="33"/>
  <c r="L50" i="33"/>
  <c r="P59" i="33"/>
  <c r="K60" i="33"/>
  <c r="F63" i="33"/>
  <c r="Q63" i="33"/>
  <c r="E13" i="33"/>
  <c r="O13" i="33"/>
  <c r="N48" i="33"/>
  <c r="G51" i="33"/>
  <c r="E59" i="33"/>
  <c r="Q59" i="33"/>
  <c r="M60" i="33"/>
  <c r="J63" i="33"/>
  <c r="F13" i="33"/>
  <c r="Q13" i="33"/>
  <c r="F59" i="33"/>
  <c r="F60" i="33"/>
  <c r="Q60" i="33"/>
  <c r="K63" i="33"/>
  <c r="J75" i="33"/>
  <c r="H50" i="33"/>
  <c r="G60" i="33"/>
  <c r="E63" i="33"/>
  <c r="O63" i="33"/>
  <c r="O10" i="33"/>
  <c r="K10" i="33"/>
  <c r="G10" i="33"/>
  <c r="N10" i="33"/>
  <c r="J10" i="33"/>
  <c r="Q10" i="33"/>
  <c r="M10" i="33"/>
  <c r="P10" i="33"/>
  <c r="L10" i="33"/>
  <c r="H10" i="33"/>
  <c r="F10" i="33"/>
  <c r="I10" i="33"/>
  <c r="E10" i="33"/>
  <c r="Q23" i="33"/>
  <c r="M23" i="33"/>
  <c r="I23" i="33"/>
  <c r="E23" i="33"/>
  <c r="N23" i="33"/>
  <c r="H23" i="33"/>
  <c r="K23" i="33"/>
  <c r="J23" i="33"/>
  <c r="O23" i="33"/>
  <c r="G23" i="33"/>
  <c r="L23" i="33"/>
  <c r="F23" i="33"/>
  <c r="P23" i="33"/>
  <c r="Q11" i="33"/>
  <c r="M11" i="33"/>
  <c r="I11" i="33"/>
  <c r="E11" i="33"/>
  <c r="O11" i="33"/>
  <c r="J11" i="33"/>
  <c r="H11" i="33"/>
  <c r="L11" i="33"/>
  <c r="P11" i="33"/>
  <c r="K11" i="33"/>
  <c r="F11" i="33"/>
  <c r="N11" i="33"/>
  <c r="G11" i="33"/>
  <c r="D125" i="33"/>
  <c r="Q49" i="33"/>
  <c r="M49" i="33"/>
  <c r="I49" i="33"/>
  <c r="E49" i="33"/>
  <c r="L49" i="33"/>
  <c r="G49" i="33"/>
  <c r="N49" i="33"/>
  <c r="H49" i="33"/>
  <c r="K49" i="33"/>
  <c r="J49" i="33"/>
  <c r="P49" i="33"/>
  <c r="O49" i="33"/>
  <c r="F49" i="33"/>
  <c r="O62" i="33"/>
  <c r="K62" i="33"/>
  <c r="G62" i="33"/>
  <c r="Q62" i="33"/>
  <c r="L62" i="33"/>
  <c r="F62" i="33"/>
  <c r="M62" i="33"/>
  <c r="H62" i="33"/>
  <c r="D138" i="33"/>
  <c r="N62" i="33"/>
  <c r="J62" i="33"/>
  <c r="I62" i="33"/>
  <c r="P62" i="33"/>
  <c r="E62" i="33"/>
  <c r="I12" i="33"/>
  <c r="P25" i="33"/>
  <c r="L25" i="33"/>
  <c r="H25" i="33"/>
  <c r="O25" i="33"/>
  <c r="J25" i="33"/>
  <c r="E25" i="33"/>
  <c r="Q25" i="33"/>
  <c r="K25" i="33"/>
  <c r="F25" i="33"/>
  <c r="O22" i="33"/>
  <c r="G25" i="33"/>
  <c r="N47" i="33"/>
  <c r="D147" i="33"/>
  <c r="O71" i="33"/>
  <c r="K71" i="33"/>
  <c r="G71" i="33"/>
  <c r="P71" i="33"/>
  <c r="J71" i="33"/>
  <c r="E71" i="33"/>
  <c r="Q71" i="33"/>
  <c r="L71" i="33"/>
  <c r="F71" i="33"/>
  <c r="E9" i="33"/>
  <c r="M9" i="33"/>
  <c r="E12" i="33"/>
  <c r="P12" i="33"/>
  <c r="O21" i="33"/>
  <c r="K21" i="33"/>
  <c r="G21" i="33"/>
  <c r="Q21" i="33"/>
  <c r="L21" i="33"/>
  <c r="F21" i="33"/>
  <c r="Q22" i="33"/>
  <c r="I25" i="33"/>
  <c r="H71" i="33"/>
  <c r="O124" i="33"/>
  <c r="K124" i="33"/>
  <c r="G124" i="33"/>
  <c r="M124" i="33"/>
  <c r="H124" i="33"/>
  <c r="L124" i="33"/>
  <c r="E124" i="33"/>
  <c r="N124" i="33"/>
  <c r="F124" i="33"/>
  <c r="P13" i="33"/>
  <c r="L13" i="33"/>
  <c r="H13" i="33"/>
  <c r="G9" i="33"/>
  <c r="K9" i="33"/>
  <c r="O9" i="33"/>
  <c r="H12" i="33"/>
  <c r="M12" i="33"/>
  <c r="I13" i="33"/>
  <c r="N13" i="33"/>
  <c r="H21" i="33"/>
  <c r="N21" i="33"/>
  <c r="F22" i="33"/>
  <c r="N22" i="33"/>
  <c r="O24" i="33"/>
  <c r="K24" i="33"/>
  <c r="G24" i="33"/>
  <c r="P24" i="33"/>
  <c r="J24" i="33"/>
  <c r="E24" i="33"/>
  <c r="L24" i="33"/>
  <c r="N25" i="33"/>
  <c r="P48" i="33"/>
  <c r="L48" i="33"/>
  <c r="H48" i="33"/>
  <c r="Q48" i="33"/>
  <c r="K48" i="33"/>
  <c r="F48" i="33"/>
  <c r="M48" i="33"/>
  <c r="G48" i="33"/>
  <c r="P51" i="33"/>
  <c r="L51" i="33"/>
  <c r="H51" i="33"/>
  <c r="O51" i="33"/>
  <c r="J51" i="33"/>
  <c r="E51" i="33"/>
  <c r="Q51" i="33"/>
  <c r="K51" i="33"/>
  <c r="F51" i="33"/>
  <c r="I48" i="33"/>
  <c r="F50" i="33"/>
  <c r="M51" i="33"/>
  <c r="O75" i="33"/>
  <c r="K75" i="33"/>
  <c r="G75" i="33"/>
  <c r="D151" i="33"/>
  <c r="N75" i="33"/>
  <c r="I75" i="33"/>
  <c r="L75" i="33"/>
  <c r="E75" i="33"/>
  <c r="M75" i="33"/>
  <c r="F75" i="33"/>
  <c r="M71" i="33"/>
  <c r="H75" i="33"/>
  <c r="J124" i="33"/>
  <c r="P9" i="33"/>
  <c r="D149" i="33"/>
  <c r="P73" i="33"/>
  <c r="L73" i="33"/>
  <c r="H73" i="33"/>
  <c r="Q73" i="33"/>
  <c r="K73" i="33"/>
  <c r="F73" i="33"/>
  <c r="N73" i="33"/>
  <c r="G73" i="33"/>
  <c r="O73" i="33"/>
  <c r="I73" i="33"/>
  <c r="M73" i="33"/>
  <c r="L9" i="33"/>
  <c r="O47" i="33"/>
  <c r="K47" i="33"/>
  <c r="G47" i="33"/>
  <c r="P47" i="33"/>
  <c r="J47" i="33"/>
  <c r="E47" i="33"/>
  <c r="Q47" i="33"/>
  <c r="L47" i="33"/>
  <c r="F47" i="33"/>
  <c r="D137" i="33"/>
  <c r="Q61" i="33"/>
  <c r="M61" i="33"/>
  <c r="I61" i="33"/>
  <c r="E61" i="33"/>
  <c r="O61" i="33"/>
  <c r="J61" i="33"/>
  <c r="P61" i="33"/>
  <c r="K61" i="33"/>
  <c r="F61" i="33"/>
  <c r="G61" i="33"/>
  <c r="H47" i="33"/>
  <c r="H9" i="33"/>
  <c r="O12" i="33"/>
  <c r="K12" i="33"/>
  <c r="G12" i="33"/>
  <c r="P22" i="33"/>
  <c r="L22" i="33"/>
  <c r="H22" i="33"/>
  <c r="M22" i="33"/>
  <c r="G22" i="33"/>
  <c r="N71" i="33"/>
  <c r="I9" i="33"/>
  <c r="Q9" i="33"/>
  <c r="J12" i="33"/>
  <c r="J21" i="33"/>
  <c r="J22" i="33"/>
  <c r="H61" i="33"/>
  <c r="O72" i="33"/>
  <c r="K72" i="33"/>
  <c r="G72" i="33"/>
  <c r="D148" i="33"/>
  <c r="P72" i="33"/>
  <c r="J72" i="33"/>
  <c r="E72" i="33"/>
  <c r="N72" i="33"/>
  <c r="H72" i="33"/>
  <c r="Q72" i="33"/>
  <c r="I72" i="33"/>
  <c r="D123" i="33"/>
  <c r="Q124" i="33"/>
  <c r="F9" i="33"/>
  <c r="J9" i="33"/>
  <c r="F12" i="33"/>
  <c r="L12" i="33"/>
  <c r="Q12" i="33"/>
  <c r="G13" i="33"/>
  <c r="M13" i="33"/>
  <c r="E21" i="33"/>
  <c r="M21" i="33"/>
  <c r="E22" i="33"/>
  <c r="K22" i="33"/>
  <c r="I24" i="33"/>
  <c r="Q24" i="33"/>
  <c r="M25" i="33"/>
  <c r="D126" i="33"/>
  <c r="O50" i="33"/>
  <c r="K50" i="33"/>
  <c r="G50" i="33"/>
  <c r="N50" i="33"/>
  <c r="I50" i="33"/>
  <c r="P50" i="33"/>
  <c r="J50" i="33"/>
  <c r="E50" i="33"/>
  <c r="I47" i="33"/>
  <c r="E48" i="33"/>
  <c r="O48" i="33"/>
  <c r="M50" i="33"/>
  <c r="I51" i="33"/>
  <c r="D135" i="33"/>
  <c r="O59" i="33"/>
  <c r="K59" i="33"/>
  <c r="G59" i="33"/>
  <c r="M59" i="33"/>
  <c r="H59" i="33"/>
  <c r="N59" i="33"/>
  <c r="I59" i="33"/>
  <c r="J59" i="33"/>
  <c r="L61" i="33"/>
  <c r="I71" i="33"/>
  <c r="F72" i="33"/>
  <c r="E73" i="33"/>
  <c r="N74" i="33"/>
  <c r="J74" i="33"/>
  <c r="F74" i="33"/>
  <c r="D150" i="33"/>
  <c r="M74" i="33"/>
  <c r="H74" i="33"/>
  <c r="L74" i="33"/>
  <c r="E74" i="33"/>
  <c r="O74" i="33"/>
  <c r="G74" i="33"/>
  <c r="Q74" i="33"/>
  <c r="Q75" i="33"/>
  <c r="I124" i="33"/>
  <c r="D127" i="33"/>
  <c r="E60" i="33"/>
  <c r="J60" i="33"/>
  <c r="I63" i="33"/>
  <c r="D136" i="33"/>
  <c r="P60" i="33"/>
  <c r="L60" i="33"/>
  <c r="H60" i="33"/>
  <c r="D139" i="33"/>
  <c r="P63" i="33"/>
  <c r="L63" i="33"/>
  <c r="H63" i="33"/>
  <c r="I60" i="33"/>
  <c r="N60" i="33"/>
  <c r="G63" i="33"/>
  <c r="M63" i="33"/>
  <c r="R13" i="33" l="1"/>
  <c r="R63" i="33"/>
  <c r="R74" i="33"/>
  <c r="R37" i="33"/>
  <c r="R71" i="33"/>
  <c r="R59" i="33"/>
  <c r="R10" i="33"/>
  <c r="R60" i="33"/>
  <c r="R72" i="33"/>
  <c r="R34" i="33"/>
  <c r="P149" i="33"/>
  <c r="L149" i="33"/>
  <c r="H149" i="33"/>
  <c r="M149" i="33"/>
  <c r="G149" i="33"/>
  <c r="Q149" i="33"/>
  <c r="K149" i="33"/>
  <c r="F149" i="33"/>
  <c r="O149" i="33"/>
  <c r="J149" i="33"/>
  <c r="E149" i="33"/>
  <c r="N149" i="33"/>
  <c r="I149" i="33"/>
  <c r="R73" i="33"/>
  <c r="N135" i="33"/>
  <c r="J135" i="33"/>
  <c r="F135" i="33"/>
  <c r="M135" i="33"/>
  <c r="H135" i="33"/>
  <c r="O135" i="33"/>
  <c r="I135" i="33"/>
  <c r="K135" i="33"/>
  <c r="L135" i="33"/>
  <c r="P135" i="33"/>
  <c r="E135" i="33"/>
  <c r="Q135" i="33"/>
  <c r="G135" i="33"/>
  <c r="R50" i="33"/>
  <c r="N126" i="33"/>
  <c r="J126" i="33"/>
  <c r="F126" i="33"/>
  <c r="O126" i="33"/>
  <c r="I126" i="33"/>
  <c r="P126" i="33"/>
  <c r="K126" i="33"/>
  <c r="E126" i="33"/>
  <c r="M126" i="33"/>
  <c r="Q126" i="33"/>
  <c r="G126" i="33"/>
  <c r="L126" i="33"/>
  <c r="H126" i="33"/>
  <c r="R22" i="33"/>
  <c r="N123" i="33"/>
  <c r="J123" i="33"/>
  <c r="F123" i="33"/>
  <c r="Q123" i="33"/>
  <c r="L123" i="33"/>
  <c r="G123" i="33"/>
  <c r="M123" i="33"/>
  <c r="E123" i="33"/>
  <c r="O123" i="33"/>
  <c r="H123" i="33"/>
  <c r="I123" i="33"/>
  <c r="K123" i="33"/>
  <c r="P123" i="33"/>
  <c r="O148" i="33"/>
  <c r="K148" i="33"/>
  <c r="G148" i="33"/>
  <c r="Q148" i="33"/>
  <c r="L148" i="33"/>
  <c r="F148" i="33"/>
  <c r="P148" i="33"/>
  <c r="J148" i="33"/>
  <c r="E148" i="33"/>
  <c r="N148" i="33"/>
  <c r="I148" i="33"/>
  <c r="M148" i="33"/>
  <c r="H148" i="33"/>
  <c r="R61" i="33"/>
  <c r="P137" i="33"/>
  <c r="L137" i="33"/>
  <c r="H137" i="33"/>
  <c r="O137" i="33"/>
  <c r="J137" i="33"/>
  <c r="E137" i="33"/>
  <c r="Q137" i="33"/>
  <c r="K137" i="33"/>
  <c r="F137" i="33"/>
  <c r="M137" i="33"/>
  <c r="N137" i="33"/>
  <c r="G137" i="33"/>
  <c r="I137" i="33"/>
  <c r="R47" i="33"/>
  <c r="R25" i="33"/>
  <c r="N138" i="33"/>
  <c r="J138" i="33"/>
  <c r="F138" i="33"/>
  <c r="Q138" i="33"/>
  <c r="L138" i="33"/>
  <c r="G138" i="33"/>
  <c r="P138" i="33"/>
  <c r="K138" i="33"/>
  <c r="E138" i="33"/>
  <c r="M138" i="33"/>
  <c r="H138" i="33"/>
  <c r="O138" i="33"/>
  <c r="I138" i="33"/>
  <c r="R11" i="33"/>
  <c r="N150" i="33"/>
  <c r="J150" i="33"/>
  <c r="F150" i="33"/>
  <c r="O150" i="33"/>
  <c r="I150" i="33"/>
  <c r="M150" i="33"/>
  <c r="H150" i="33"/>
  <c r="Q150" i="33"/>
  <c r="L150" i="33"/>
  <c r="G150" i="33"/>
  <c r="P150" i="33"/>
  <c r="K150" i="33"/>
  <c r="E150" i="33"/>
  <c r="R51" i="33"/>
  <c r="R124" i="33"/>
  <c r="R9" i="33"/>
  <c r="O139" i="33"/>
  <c r="K139" i="33"/>
  <c r="G139" i="33"/>
  <c r="M139" i="33"/>
  <c r="H139" i="33"/>
  <c r="Q139" i="33"/>
  <c r="L139" i="33"/>
  <c r="F139" i="33"/>
  <c r="P139" i="33"/>
  <c r="N139" i="33"/>
  <c r="I139" i="33"/>
  <c r="E139" i="33"/>
  <c r="J139" i="33"/>
  <c r="R21" i="33"/>
  <c r="Q151" i="33"/>
  <c r="O151" i="33"/>
  <c r="K151" i="33"/>
  <c r="G151" i="33"/>
  <c r="P151" i="33"/>
  <c r="J151" i="33"/>
  <c r="E151" i="33"/>
  <c r="N151" i="33"/>
  <c r="I151" i="33"/>
  <c r="M151" i="33"/>
  <c r="H151" i="33"/>
  <c r="L151" i="33"/>
  <c r="F151" i="33"/>
  <c r="R49" i="33"/>
  <c r="P125" i="33"/>
  <c r="L125" i="33"/>
  <c r="H125" i="33"/>
  <c r="M125" i="33"/>
  <c r="N125" i="33"/>
  <c r="I125" i="33"/>
  <c r="K125" i="33"/>
  <c r="E125" i="33"/>
  <c r="O125" i="33"/>
  <c r="F125" i="33"/>
  <c r="G125" i="33"/>
  <c r="Q125" i="33"/>
  <c r="J125" i="33"/>
  <c r="R36" i="33"/>
  <c r="O136" i="33"/>
  <c r="K136" i="33"/>
  <c r="G136" i="33"/>
  <c r="N136" i="33"/>
  <c r="I136" i="33"/>
  <c r="P136" i="33"/>
  <c r="J136" i="33"/>
  <c r="E136" i="33"/>
  <c r="Q136" i="33"/>
  <c r="F136" i="33"/>
  <c r="H136" i="33"/>
  <c r="M136" i="33"/>
  <c r="L136" i="33"/>
  <c r="R48" i="33"/>
  <c r="R75" i="33"/>
  <c r="R24" i="33"/>
  <c r="R35" i="33"/>
  <c r="O127" i="33"/>
  <c r="K127" i="33"/>
  <c r="G127" i="33"/>
  <c r="P127" i="33"/>
  <c r="J127" i="33"/>
  <c r="E127" i="33"/>
  <c r="Q127" i="33"/>
  <c r="L127" i="33"/>
  <c r="F127" i="33"/>
  <c r="I127" i="33"/>
  <c r="M127" i="33"/>
  <c r="N127" i="33"/>
  <c r="H127" i="33"/>
  <c r="R33" i="33"/>
  <c r="R12" i="33"/>
  <c r="N147" i="33"/>
  <c r="J147" i="33"/>
  <c r="F147" i="33"/>
  <c r="P147" i="33"/>
  <c r="K147" i="33"/>
  <c r="E147" i="33"/>
  <c r="O147" i="33"/>
  <c r="I147" i="33"/>
  <c r="M147" i="33"/>
  <c r="H147" i="33"/>
  <c r="Q147" i="33"/>
  <c r="L147" i="33"/>
  <c r="G147" i="33"/>
  <c r="R62" i="33"/>
  <c r="R23" i="33"/>
  <c r="R151" i="33" l="1"/>
  <c r="R147" i="33"/>
  <c r="R127" i="33"/>
  <c r="R148" i="33"/>
  <c r="R126" i="33"/>
  <c r="R137" i="33"/>
  <c r="R139" i="33"/>
  <c r="R123" i="33"/>
  <c r="R149" i="33"/>
  <c r="R125" i="33"/>
  <c r="R138" i="33"/>
  <c r="R136" i="33"/>
  <c r="R150" i="33"/>
  <c r="R135" i="33"/>
  <c r="F133" i="34" l="1"/>
  <c r="G133" i="34"/>
  <c r="H133" i="34"/>
  <c r="I133" i="34"/>
  <c r="J133" i="34"/>
  <c r="F16" i="34" l="1"/>
  <c r="G16" i="34"/>
  <c r="H16" i="34"/>
  <c r="I16" i="34"/>
  <c r="J16" i="34"/>
  <c r="F33" i="34"/>
  <c r="G33" i="34"/>
  <c r="H33" i="34"/>
  <c r="I33" i="34"/>
  <c r="J33" i="34"/>
  <c r="F54" i="34"/>
  <c r="G54" i="34"/>
  <c r="H54" i="34"/>
  <c r="I54" i="34"/>
  <c r="J54" i="34"/>
  <c r="F70" i="34"/>
  <c r="G70" i="34"/>
  <c r="H70" i="34"/>
  <c r="I70" i="34"/>
  <c r="J70" i="34"/>
  <c r="F86" i="34"/>
  <c r="G86" i="34"/>
  <c r="H86" i="34"/>
  <c r="I86" i="34"/>
  <c r="J86" i="34"/>
  <c r="I145" i="34"/>
  <c r="J145" i="34"/>
  <c r="K145" i="34"/>
  <c r="L145" i="34"/>
  <c r="M145" i="34"/>
  <c r="P110" i="34" l="1"/>
  <c r="P93" i="34"/>
  <c r="O93" i="34"/>
  <c r="O110" i="34"/>
  <c r="N110" i="34"/>
  <c r="N93" i="34"/>
  <c r="M93" i="34"/>
  <c r="M110" i="34"/>
  <c r="L110" i="34"/>
  <c r="L93" i="34"/>
  <c r="O256" i="34"/>
  <c r="O257" i="34" s="1"/>
  <c r="N256" i="34"/>
  <c r="N257" i="34" s="1"/>
  <c r="M256" i="34"/>
  <c r="M257" i="34" s="1"/>
  <c r="P256" i="34"/>
  <c r="P259" i="34" s="1"/>
  <c r="L256" i="34"/>
  <c r="L257" i="34" s="1"/>
  <c r="N258" i="34"/>
  <c r="N125" i="34"/>
  <c r="N129" i="34" s="1"/>
  <c r="N247" i="34"/>
  <c r="N211" i="34"/>
  <c r="N229" i="34"/>
  <c r="N175" i="34"/>
  <c r="N193" i="34"/>
  <c r="M125" i="34"/>
  <c r="M126" i="34" s="1"/>
  <c r="M247" i="34"/>
  <c r="M229" i="34"/>
  <c r="M211" i="34"/>
  <c r="M193" i="34"/>
  <c r="M175" i="34"/>
  <c r="O125" i="34"/>
  <c r="O132" i="34" s="1"/>
  <c r="O247" i="34"/>
  <c r="O229" i="34"/>
  <c r="O211" i="34"/>
  <c r="O193" i="34"/>
  <c r="O175" i="34"/>
  <c r="P125" i="34"/>
  <c r="P128" i="34" s="1"/>
  <c r="P247" i="34"/>
  <c r="P229" i="34"/>
  <c r="P211" i="34"/>
  <c r="P193" i="34"/>
  <c r="P175" i="34"/>
  <c r="L125" i="34"/>
  <c r="L132" i="34" s="1"/>
  <c r="L247" i="34"/>
  <c r="L175" i="34"/>
  <c r="L229" i="34"/>
  <c r="L211" i="34"/>
  <c r="L193" i="34"/>
  <c r="O5" i="34"/>
  <c r="O6" i="34" s="1"/>
  <c r="N76" i="34"/>
  <c r="N41" i="34"/>
  <c r="N60" i="34"/>
  <c r="N66" i="34" s="1"/>
  <c r="L22" i="34"/>
  <c r="P22" i="34"/>
  <c r="M5" i="34"/>
  <c r="M76" i="34"/>
  <c r="M41" i="34"/>
  <c r="M60" i="34"/>
  <c r="M22" i="34"/>
  <c r="P5" i="34"/>
  <c r="P76" i="34"/>
  <c r="P41" i="34"/>
  <c r="P60" i="34"/>
  <c r="L5" i="34"/>
  <c r="L76" i="34"/>
  <c r="L41" i="34"/>
  <c r="L60" i="34"/>
  <c r="N22" i="34"/>
  <c r="O60" i="34"/>
  <c r="O76" i="34"/>
  <c r="O41" i="34"/>
  <c r="N5" i="34"/>
  <c r="O22" i="34"/>
  <c r="M129" i="34"/>
  <c r="L126" i="34"/>
  <c r="O100" i="34" l="1"/>
  <c r="O95" i="34"/>
  <c r="O98" i="34"/>
  <c r="O101" i="34"/>
  <c r="O96" i="34"/>
  <c r="O99" i="34"/>
  <c r="O102" i="34"/>
  <c r="O94" i="34"/>
  <c r="O97" i="34"/>
  <c r="N97" i="34"/>
  <c r="N100" i="34"/>
  <c r="N95" i="34"/>
  <c r="N98" i="34"/>
  <c r="N101" i="34"/>
  <c r="N96" i="34"/>
  <c r="N99" i="34"/>
  <c r="N102" i="34"/>
  <c r="N94" i="34"/>
  <c r="N114" i="34"/>
  <c r="N112" i="34"/>
  <c r="N115" i="34"/>
  <c r="N113" i="34"/>
  <c r="N116" i="34"/>
  <c r="N111" i="34"/>
  <c r="L258" i="34"/>
  <c r="L99" i="34"/>
  <c r="L102" i="34"/>
  <c r="L94" i="34"/>
  <c r="L97" i="34"/>
  <c r="L100" i="34"/>
  <c r="L95" i="34"/>
  <c r="L98" i="34"/>
  <c r="L101" i="34"/>
  <c r="L96" i="34"/>
  <c r="P95" i="34"/>
  <c r="P98" i="34"/>
  <c r="P101" i="34"/>
  <c r="P96" i="34"/>
  <c r="P99" i="34"/>
  <c r="P102" i="34"/>
  <c r="P94" i="34"/>
  <c r="P97" i="34"/>
  <c r="P100" i="34"/>
  <c r="M116" i="34"/>
  <c r="M111" i="34"/>
  <c r="M114" i="34"/>
  <c r="M112" i="34"/>
  <c r="M115" i="34"/>
  <c r="M113" i="34"/>
  <c r="M102" i="34"/>
  <c r="M94" i="34"/>
  <c r="M97" i="34"/>
  <c r="M100" i="34"/>
  <c r="M95" i="34"/>
  <c r="M98" i="34"/>
  <c r="M101" i="34"/>
  <c r="M96" i="34"/>
  <c r="M99" i="34"/>
  <c r="O112" i="34"/>
  <c r="O115" i="34"/>
  <c r="O113" i="34"/>
  <c r="O116" i="34"/>
  <c r="O111" i="34"/>
  <c r="O114" i="34"/>
  <c r="M258" i="34"/>
  <c r="L116" i="34"/>
  <c r="L111" i="34"/>
  <c r="L114" i="34"/>
  <c r="L112" i="34"/>
  <c r="L115" i="34"/>
  <c r="L113" i="34"/>
  <c r="P112" i="34"/>
  <c r="P115" i="34"/>
  <c r="P113" i="34"/>
  <c r="P116" i="34"/>
  <c r="P111" i="34"/>
  <c r="P114" i="34"/>
  <c r="P127" i="34"/>
  <c r="M130" i="34"/>
  <c r="N128" i="34"/>
  <c r="L127" i="34"/>
  <c r="M259" i="34"/>
  <c r="P129" i="34"/>
  <c r="M128" i="34"/>
  <c r="M132" i="34"/>
  <c r="L259" i="34"/>
  <c r="L260" i="34" s="1"/>
  <c r="O258" i="34"/>
  <c r="P130" i="34"/>
  <c r="P126" i="34"/>
  <c r="M131" i="34"/>
  <c r="M127" i="34"/>
  <c r="O259" i="34"/>
  <c r="P257" i="34"/>
  <c r="N131" i="34"/>
  <c r="P258" i="34"/>
  <c r="N259" i="34"/>
  <c r="N260" i="34" s="1"/>
  <c r="P132" i="34"/>
  <c r="P131" i="34"/>
  <c r="O127" i="34"/>
  <c r="O130" i="34"/>
  <c r="N127" i="34"/>
  <c r="N126" i="34"/>
  <c r="O128" i="34"/>
  <c r="L131" i="34"/>
  <c r="O131" i="34"/>
  <c r="O126" i="34"/>
  <c r="L128" i="34"/>
  <c r="L130" i="34"/>
  <c r="O129" i="34"/>
  <c r="N130" i="34"/>
  <c r="N132" i="34"/>
  <c r="L129" i="34"/>
  <c r="P249" i="34"/>
  <c r="P250" i="34"/>
  <c r="P248" i="34"/>
  <c r="M248" i="34"/>
  <c r="M250" i="34"/>
  <c r="M249" i="34"/>
  <c r="L249" i="34"/>
  <c r="L248" i="34"/>
  <c r="L250" i="34"/>
  <c r="O250" i="34"/>
  <c r="O249" i="34"/>
  <c r="O248" i="34"/>
  <c r="N250" i="34"/>
  <c r="N249" i="34"/>
  <c r="N248" i="34"/>
  <c r="L202" i="34"/>
  <c r="L198" i="34"/>
  <c r="L194" i="34"/>
  <c r="L197" i="34"/>
  <c r="L196" i="34"/>
  <c r="L195" i="34"/>
  <c r="L201" i="34"/>
  <c r="L200" i="34"/>
  <c r="L199" i="34"/>
  <c r="P217" i="34"/>
  <c r="P213" i="34"/>
  <c r="P220" i="34"/>
  <c r="P219" i="34"/>
  <c r="P218" i="34"/>
  <c r="P212" i="34"/>
  <c r="P216" i="34"/>
  <c r="P215" i="34"/>
  <c r="P214" i="34"/>
  <c r="P237" i="34"/>
  <c r="P233" i="34"/>
  <c r="P238" i="34"/>
  <c r="P230" i="34"/>
  <c r="P236" i="34"/>
  <c r="P235" i="34"/>
  <c r="P234" i="34"/>
  <c r="P232" i="34"/>
  <c r="P231" i="34"/>
  <c r="O218" i="34"/>
  <c r="O214" i="34"/>
  <c r="O217" i="34"/>
  <c r="O216" i="34"/>
  <c r="O215" i="34"/>
  <c r="O220" i="34"/>
  <c r="O219" i="34"/>
  <c r="O213" i="34"/>
  <c r="O212" i="34"/>
  <c r="O238" i="34"/>
  <c r="O234" i="34"/>
  <c r="O230" i="34"/>
  <c r="O233" i="34"/>
  <c r="O232" i="34"/>
  <c r="O231" i="34"/>
  <c r="O237" i="34"/>
  <c r="O236" i="34"/>
  <c r="O235" i="34"/>
  <c r="M220" i="34"/>
  <c r="M216" i="34"/>
  <c r="M212" i="34"/>
  <c r="M215" i="34"/>
  <c r="M214" i="34"/>
  <c r="M213" i="34"/>
  <c r="M219" i="34"/>
  <c r="M218" i="34"/>
  <c r="M217" i="34"/>
  <c r="N238" i="34"/>
  <c r="N235" i="34"/>
  <c r="N231" i="34"/>
  <c r="N230" i="34"/>
  <c r="N234" i="34"/>
  <c r="N233" i="34"/>
  <c r="N232" i="34"/>
  <c r="N237" i="34"/>
  <c r="N236" i="34"/>
  <c r="L182" i="34"/>
  <c r="L178" i="34"/>
  <c r="L181" i="34"/>
  <c r="L184" i="34"/>
  <c r="L180" i="34"/>
  <c r="L176" i="34"/>
  <c r="L183" i="34"/>
  <c r="L179" i="34"/>
  <c r="L177" i="34"/>
  <c r="L217" i="34"/>
  <c r="L213" i="34"/>
  <c r="L218" i="34"/>
  <c r="L212" i="34"/>
  <c r="L216" i="34"/>
  <c r="L215" i="34"/>
  <c r="L214" i="34"/>
  <c r="L220" i="34"/>
  <c r="L219" i="34"/>
  <c r="P177" i="34"/>
  <c r="P184" i="34"/>
  <c r="P176" i="34"/>
  <c r="P181" i="34"/>
  <c r="P183" i="34"/>
  <c r="P179" i="34"/>
  <c r="P182" i="34"/>
  <c r="P178" i="34"/>
  <c r="P180" i="34"/>
  <c r="M179" i="34"/>
  <c r="M176" i="34"/>
  <c r="M183" i="34"/>
  <c r="M182" i="34"/>
  <c r="M178" i="34"/>
  <c r="M181" i="34"/>
  <c r="M177" i="34"/>
  <c r="M184" i="34"/>
  <c r="M180" i="34"/>
  <c r="M238" i="34"/>
  <c r="M236" i="34"/>
  <c r="M232" i="34"/>
  <c r="M231" i="34"/>
  <c r="M230" i="34"/>
  <c r="M235" i="34"/>
  <c r="M234" i="34"/>
  <c r="M233" i="34"/>
  <c r="M237" i="34"/>
  <c r="N200" i="34"/>
  <c r="N196" i="34"/>
  <c r="N198" i="34"/>
  <c r="N202" i="34"/>
  <c r="N201" i="34"/>
  <c r="N195" i="34"/>
  <c r="N194" i="34"/>
  <c r="N199" i="34"/>
  <c r="N197" i="34"/>
  <c r="O199" i="34"/>
  <c r="O195" i="34"/>
  <c r="O198" i="34"/>
  <c r="O202" i="34"/>
  <c r="O200" i="34"/>
  <c r="O194" i="34"/>
  <c r="O197" i="34"/>
  <c r="O196" i="34"/>
  <c r="O201" i="34"/>
  <c r="N219" i="34"/>
  <c r="N215" i="34"/>
  <c r="N214" i="34"/>
  <c r="N213" i="34"/>
  <c r="N212" i="34"/>
  <c r="N218" i="34"/>
  <c r="N217" i="34"/>
  <c r="N216" i="34"/>
  <c r="N220" i="34"/>
  <c r="L237" i="34"/>
  <c r="L233" i="34"/>
  <c r="L238" i="34"/>
  <c r="L232" i="34"/>
  <c r="L231" i="34"/>
  <c r="L230" i="34"/>
  <c r="L236" i="34"/>
  <c r="L235" i="34"/>
  <c r="L234" i="34"/>
  <c r="P202" i="34"/>
  <c r="P198" i="34"/>
  <c r="P194" i="34"/>
  <c r="P197" i="34"/>
  <c r="P196" i="34"/>
  <c r="P195" i="34"/>
  <c r="P201" i="34"/>
  <c r="P200" i="34"/>
  <c r="P199" i="34"/>
  <c r="O181" i="34"/>
  <c r="O184" i="34"/>
  <c r="O180" i="34"/>
  <c r="O176" i="34"/>
  <c r="O183" i="34"/>
  <c r="O179" i="34"/>
  <c r="O182" i="34"/>
  <c r="O178" i="34"/>
  <c r="O177" i="34"/>
  <c r="M201" i="34"/>
  <c r="M197" i="34"/>
  <c r="M196" i="34"/>
  <c r="M195" i="34"/>
  <c r="M200" i="34"/>
  <c r="M199" i="34"/>
  <c r="M198" i="34"/>
  <c r="M202" i="34"/>
  <c r="M194" i="34"/>
  <c r="N184" i="34"/>
  <c r="N180" i="34"/>
  <c r="N183" i="34"/>
  <c r="N179" i="34"/>
  <c r="N178" i="34"/>
  <c r="N181" i="34"/>
  <c r="N177" i="34"/>
  <c r="N176" i="34"/>
  <c r="N182" i="34"/>
  <c r="P170" i="34"/>
  <c r="R170" i="34"/>
  <c r="S170" i="34"/>
  <c r="O170" i="34"/>
  <c r="Q170" i="34"/>
  <c r="N69" i="34"/>
  <c r="N67" i="34"/>
  <c r="N65" i="34"/>
  <c r="N63" i="34"/>
  <c r="N64" i="34"/>
  <c r="N62" i="34"/>
  <c r="N68" i="34"/>
  <c r="O27" i="34"/>
  <c r="O32" i="34"/>
  <c r="O12" i="34"/>
  <c r="O7" i="34"/>
  <c r="O13" i="34"/>
  <c r="O31" i="34"/>
  <c r="O10" i="34"/>
  <c r="O11" i="34"/>
  <c r="O15" i="34"/>
  <c r="O26" i="34"/>
  <c r="O14" i="34"/>
  <c r="O24" i="34"/>
  <c r="O25" i="34"/>
  <c r="O30" i="34"/>
  <c r="R139" i="34"/>
  <c r="O23" i="34"/>
  <c r="O28" i="34"/>
  <c r="O8" i="34"/>
  <c r="O29" i="34"/>
  <c r="O9" i="34"/>
  <c r="L61" i="34"/>
  <c r="L82" i="34"/>
  <c r="L78" i="34"/>
  <c r="L85" i="34"/>
  <c r="L81" i="34"/>
  <c r="L77" i="34"/>
  <c r="L84" i="34"/>
  <c r="L80" i="34"/>
  <c r="L83" i="34"/>
  <c r="L79" i="34"/>
  <c r="O139" i="34"/>
  <c r="L32" i="34"/>
  <c r="L29" i="34"/>
  <c r="L25" i="34"/>
  <c r="L15" i="34"/>
  <c r="L12" i="34"/>
  <c r="L8" i="34"/>
  <c r="L31" i="34"/>
  <c r="L28" i="34"/>
  <c r="L24" i="34"/>
  <c r="L11" i="34"/>
  <c r="L7" i="34"/>
  <c r="L27" i="34"/>
  <c r="L23" i="34"/>
  <c r="L14" i="34"/>
  <c r="L10" i="34"/>
  <c r="L6" i="34"/>
  <c r="L30" i="34"/>
  <c r="L26" i="34"/>
  <c r="L13" i="34"/>
  <c r="L9" i="34"/>
  <c r="P139" i="34"/>
  <c r="M31" i="34"/>
  <c r="M28" i="34"/>
  <c r="M24" i="34"/>
  <c r="M11" i="34"/>
  <c r="M7" i="34"/>
  <c r="M27" i="34"/>
  <c r="M23" i="34"/>
  <c r="M14" i="34"/>
  <c r="M10" i="34"/>
  <c r="M6" i="34"/>
  <c r="M30" i="34"/>
  <c r="M26" i="34"/>
  <c r="M13" i="34"/>
  <c r="M9" i="34"/>
  <c r="M32" i="34"/>
  <c r="M29" i="34"/>
  <c r="M25" i="34"/>
  <c r="M15" i="34"/>
  <c r="M12" i="34"/>
  <c r="M8" i="34"/>
  <c r="Q139" i="34"/>
  <c r="N27" i="34"/>
  <c r="N23" i="34"/>
  <c r="N14" i="34"/>
  <c r="N10" i="34"/>
  <c r="N6" i="34"/>
  <c r="N30" i="34"/>
  <c r="N26" i="34"/>
  <c r="N13" i="34"/>
  <c r="N9" i="34"/>
  <c r="N32" i="34"/>
  <c r="N29" i="34"/>
  <c r="N25" i="34"/>
  <c r="N15" i="34"/>
  <c r="N12" i="34"/>
  <c r="N8" i="34"/>
  <c r="N31" i="34"/>
  <c r="N28" i="34"/>
  <c r="N24" i="34"/>
  <c r="N11" i="34"/>
  <c r="N7" i="34"/>
  <c r="O83" i="34"/>
  <c r="O79" i="34"/>
  <c r="O61" i="34"/>
  <c r="O82" i="34"/>
  <c r="O78" i="34"/>
  <c r="O85" i="34"/>
  <c r="O81" i="34"/>
  <c r="O77" i="34"/>
  <c r="O84" i="34"/>
  <c r="O80" i="34"/>
  <c r="P61" i="34"/>
  <c r="P82" i="34"/>
  <c r="P78" i="34"/>
  <c r="P85" i="34"/>
  <c r="P81" i="34"/>
  <c r="P77" i="34"/>
  <c r="P84" i="34"/>
  <c r="P80" i="34"/>
  <c r="P83" i="34"/>
  <c r="P79" i="34"/>
  <c r="S139" i="34"/>
  <c r="P32" i="34"/>
  <c r="P29" i="34"/>
  <c r="P25" i="34"/>
  <c r="P15" i="34"/>
  <c r="P12" i="34"/>
  <c r="P8" i="34"/>
  <c r="P31" i="34"/>
  <c r="P28" i="34"/>
  <c r="P24" i="34"/>
  <c r="P11" i="34"/>
  <c r="P7" i="34"/>
  <c r="P27" i="34"/>
  <c r="P23" i="34"/>
  <c r="P14" i="34"/>
  <c r="P10" i="34"/>
  <c r="P6" i="34"/>
  <c r="P30" i="34"/>
  <c r="P26" i="34"/>
  <c r="P13" i="34"/>
  <c r="P9" i="34"/>
  <c r="N61" i="34"/>
  <c r="N84" i="34"/>
  <c r="N80" i="34"/>
  <c r="N83" i="34"/>
  <c r="N79" i="34"/>
  <c r="N82" i="34"/>
  <c r="N78" i="34"/>
  <c r="N85" i="34"/>
  <c r="N81" i="34"/>
  <c r="N77" i="34"/>
  <c r="M85" i="34"/>
  <c r="M81" i="34"/>
  <c r="M77" i="34"/>
  <c r="M84" i="34"/>
  <c r="M80" i="34"/>
  <c r="M61" i="34"/>
  <c r="M83" i="34"/>
  <c r="M79" i="34"/>
  <c r="M82" i="34"/>
  <c r="M78" i="34"/>
  <c r="N47" i="34"/>
  <c r="N44" i="34"/>
  <c r="N52" i="34"/>
  <c r="N49" i="34"/>
  <c r="N46" i="34"/>
  <c r="N43" i="34"/>
  <c r="N51" i="34"/>
  <c r="N48" i="34"/>
  <c r="N45" i="34"/>
  <c r="N53" i="34"/>
  <c r="N42" i="34"/>
  <c r="N50" i="34"/>
  <c r="P64" i="34"/>
  <c r="P68" i="34"/>
  <c r="P69" i="34"/>
  <c r="P65" i="34"/>
  <c r="P67" i="34"/>
  <c r="P63" i="34"/>
  <c r="P66" i="34"/>
  <c r="P62" i="34"/>
  <c r="O69" i="34"/>
  <c r="O65" i="34"/>
  <c r="O67" i="34"/>
  <c r="O63" i="34"/>
  <c r="O66" i="34"/>
  <c r="O68" i="34"/>
  <c r="O62" i="34"/>
  <c r="O64" i="34"/>
  <c r="P45" i="34"/>
  <c r="P53" i="34"/>
  <c r="P42" i="34"/>
  <c r="P50" i="34"/>
  <c r="P47" i="34"/>
  <c r="P44" i="34"/>
  <c r="P52" i="34"/>
  <c r="P49" i="34"/>
  <c r="P46" i="34"/>
  <c r="P43" i="34"/>
  <c r="P51" i="34"/>
  <c r="P48" i="34"/>
  <c r="M44" i="34"/>
  <c r="M52" i="34"/>
  <c r="M49" i="34"/>
  <c r="M46" i="34"/>
  <c r="M43" i="34"/>
  <c r="M51" i="34"/>
  <c r="M48" i="34"/>
  <c r="M45" i="34"/>
  <c r="M53" i="34"/>
  <c r="M42" i="34"/>
  <c r="M50" i="34"/>
  <c r="M47" i="34"/>
  <c r="M63" i="34"/>
  <c r="M67" i="34"/>
  <c r="M68" i="34"/>
  <c r="M64" i="34"/>
  <c r="M66" i="34"/>
  <c r="M62" i="34"/>
  <c r="M69" i="34"/>
  <c r="M65" i="34"/>
  <c r="L68" i="34"/>
  <c r="L64" i="34"/>
  <c r="L66" i="34"/>
  <c r="L62" i="34"/>
  <c r="L69" i="34"/>
  <c r="L65" i="34"/>
  <c r="L67" i="34"/>
  <c r="L63" i="34"/>
  <c r="L49" i="34"/>
  <c r="L46" i="34"/>
  <c r="L43" i="34"/>
  <c r="L51" i="34"/>
  <c r="L48" i="34"/>
  <c r="L45" i="34"/>
  <c r="L53" i="34"/>
  <c r="L42" i="34"/>
  <c r="L50" i="34"/>
  <c r="L47" i="34"/>
  <c r="L44" i="34"/>
  <c r="L52" i="34"/>
  <c r="O42" i="34"/>
  <c r="O50" i="34"/>
  <c r="O47" i="34"/>
  <c r="O44" i="34"/>
  <c r="O52" i="34"/>
  <c r="O49" i="34"/>
  <c r="O46" i="34"/>
  <c r="O43" i="34"/>
  <c r="O51" i="34"/>
  <c r="O48" i="34"/>
  <c r="O45" i="34"/>
  <c r="O53" i="34"/>
  <c r="O103" i="34" l="1"/>
  <c r="L103" i="34"/>
  <c r="O117" i="34"/>
  <c r="M117" i="34"/>
  <c r="L117" i="34"/>
  <c r="P103" i="34"/>
  <c r="N117" i="34"/>
  <c r="P117" i="34"/>
  <c r="N103" i="34"/>
  <c r="M260" i="34"/>
  <c r="M103" i="34"/>
  <c r="O260" i="34"/>
  <c r="P260" i="34"/>
  <c r="M133" i="34"/>
  <c r="P133" i="34"/>
  <c r="N133" i="34"/>
  <c r="M251" i="34"/>
  <c r="L133" i="34"/>
  <c r="O133" i="34"/>
  <c r="P203" i="34"/>
  <c r="L251" i="34"/>
  <c r="N221" i="34"/>
  <c r="O203" i="34"/>
  <c r="O251" i="34"/>
  <c r="P185" i="34"/>
  <c r="L221" i="34"/>
  <c r="M221" i="34"/>
  <c r="O221" i="34"/>
  <c r="P221" i="34"/>
  <c r="L203" i="34"/>
  <c r="N185" i="34"/>
  <c r="M203" i="34"/>
  <c r="O185" i="34"/>
  <c r="L239" i="34"/>
  <c r="M239" i="34"/>
  <c r="M185" i="34"/>
  <c r="O239" i="34"/>
  <c r="N251" i="34"/>
  <c r="N203" i="34"/>
  <c r="L185" i="34"/>
  <c r="N239" i="34"/>
  <c r="P239" i="34"/>
  <c r="P251" i="34"/>
  <c r="O144" i="34"/>
  <c r="N70" i="34"/>
  <c r="O140" i="34"/>
  <c r="O143" i="34"/>
  <c r="O141" i="34"/>
  <c r="O142" i="34"/>
  <c r="N33" i="34"/>
  <c r="M86" i="34"/>
  <c r="L33" i="34"/>
  <c r="L86" i="34"/>
  <c r="L16" i="34"/>
  <c r="L70" i="34"/>
  <c r="P70" i="34"/>
  <c r="L54" i="34"/>
  <c r="S140" i="34"/>
  <c r="S142" i="34"/>
  <c r="S144" i="34"/>
  <c r="S141" i="34"/>
  <c r="S143" i="34"/>
  <c r="O70" i="34"/>
  <c r="N54" i="34"/>
  <c r="P86" i="34"/>
  <c r="R142" i="34"/>
  <c r="R144" i="34"/>
  <c r="R141" i="34"/>
  <c r="R143" i="34"/>
  <c r="R140" i="34"/>
  <c r="M54" i="34"/>
  <c r="P16" i="34"/>
  <c r="N16" i="34"/>
  <c r="M16" i="34"/>
  <c r="M70" i="34"/>
  <c r="P33" i="34"/>
  <c r="O86" i="34"/>
  <c r="M33" i="34"/>
  <c r="P54" i="34"/>
  <c r="P144" i="34"/>
  <c r="P141" i="34"/>
  <c r="P143" i="34"/>
  <c r="P140" i="34"/>
  <c r="P142" i="34"/>
  <c r="O33" i="34"/>
  <c r="O54" i="34"/>
  <c r="O16" i="34"/>
  <c r="N86" i="34"/>
  <c r="Q142" i="34"/>
  <c r="Q144" i="34"/>
  <c r="Q141" i="34"/>
  <c r="Q143" i="34"/>
  <c r="Q140" i="34"/>
  <c r="O145" i="34" l="1"/>
  <c r="R145" i="34"/>
  <c r="Q145" i="34"/>
  <c r="P145" i="34"/>
  <c r="S145" i="34"/>
  <c r="E818" i="26" l="1"/>
  <c r="E657" i="26"/>
  <c r="E676" i="26"/>
  <c r="E698" i="26"/>
  <c r="E718" i="26"/>
  <c r="E738" i="26"/>
  <c r="E758" i="26"/>
  <c r="E838" i="26"/>
  <c r="E879" i="26"/>
  <c r="K869" i="26" s="1"/>
  <c r="E898" i="26"/>
  <c r="F346" i="26"/>
  <c r="F347" i="26"/>
  <c r="F348" i="26"/>
  <c r="F349" i="26"/>
  <c r="F350" i="26"/>
  <c r="F351" i="26"/>
  <c r="F352" i="26"/>
  <c r="F353" i="26"/>
  <c r="F354" i="26"/>
  <c r="F355" i="26"/>
  <c r="F356" i="26"/>
  <c r="F357" i="26"/>
  <c r="F372" i="26"/>
  <c r="F373" i="26"/>
  <c r="F374" i="26"/>
  <c r="F375" i="26"/>
  <c r="F376" i="26"/>
  <c r="F377" i="26"/>
  <c r="F378" i="26"/>
  <c r="F379" i="26"/>
  <c r="F380" i="26"/>
  <c r="F381" i="26"/>
  <c r="F382" i="26"/>
  <c r="F383" i="26"/>
  <c r="F400" i="26"/>
  <c r="F401" i="26"/>
  <c r="F402" i="26"/>
  <c r="F403" i="26"/>
  <c r="F404" i="26"/>
  <c r="F405" i="26"/>
  <c r="F406" i="26"/>
  <c r="F407" i="26"/>
  <c r="F408" i="26"/>
  <c r="F409" i="26"/>
  <c r="F410" i="26"/>
  <c r="F411" i="26"/>
  <c r="F426" i="26"/>
  <c r="F427" i="26"/>
  <c r="F428" i="26"/>
  <c r="F429" i="26"/>
  <c r="F430" i="26"/>
  <c r="F431" i="26"/>
  <c r="F432" i="26"/>
  <c r="F433" i="26"/>
  <c r="F434" i="26"/>
  <c r="F435" i="26"/>
  <c r="F436" i="26"/>
  <c r="F437" i="26"/>
  <c r="F452" i="26"/>
  <c r="F453" i="26"/>
  <c r="F454" i="26"/>
  <c r="F455" i="26"/>
  <c r="F456" i="26"/>
  <c r="F457" i="26"/>
  <c r="F458" i="26"/>
  <c r="F459" i="26"/>
  <c r="F460" i="26"/>
  <c r="F461" i="26"/>
  <c r="F462" i="26"/>
  <c r="F463" i="26"/>
  <c r="F501" i="26"/>
  <c r="F502" i="26"/>
  <c r="F503" i="26"/>
  <c r="F504" i="26"/>
  <c r="F505" i="26"/>
  <c r="F513" i="26"/>
  <c r="F514" i="26"/>
  <c r="F515" i="26"/>
  <c r="F516" i="26"/>
  <c r="F517" i="26"/>
  <c r="F532" i="26"/>
  <c r="F533" i="26"/>
  <c r="F534" i="26"/>
  <c r="F535" i="26"/>
  <c r="F536" i="26"/>
  <c r="F537" i="26"/>
  <c r="F538" i="26"/>
  <c r="F539" i="26"/>
  <c r="F540" i="26"/>
  <c r="F541" i="26"/>
  <c r="F542" i="26"/>
  <c r="F543" i="26"/>
  <c r="F572" i="26"/>
  <c r="F573" i="26"/>
  <c r="F574" i="26"/>
  <c r="F575" i="26"/>
  <c r="F576" i="26"/>
  <c r="F577" i="26"/>
  <c r="F578" i="26"/>
  <c r="F579" i="26"/>
  <c r="F580" i="26"/>
  <c r="F581" i="26"/>
  <c r="F582" i="26"/>
  <c r="F583" i="26"/>
  <c r="K768" i="26" l="1"/>
  <c r="K628" i="26"/>
  <c r="K632" i="26" l="1"/>
  <c r="K629" i="26"/>
  <c r="K633" i="26"/>
  <c r="K630" i="26"/>
  <c r="K631" i="26"/>
  <c r="AA503" i="26"/>
  <c r="AA353" i="26"/>
  <c r="AA352" i="26"/>
  <c r="AA357" i="26"/>
  <c r="AA346" i="26"/>
  <c r="AA347" i="26"/>
  <c r="AA355" i="26"/>
  <c r="AA354" i="26"/>
  <c r="AA348" i="26"/>
  <c r="AA356" i="26"/>
  <c r="AA350" i="26"/>
  <c r="AA351" i="26"/>
  <c r="AA504" i="26"/>
  <c r="AA501" i="26"/>
  <c r="AA505" i="26"/>
  <c r="AA502" i="26"/>
  <c r="AA349" i="26"/>
  <c r="K777" i="26"/>
  <c r="K636" i="26"/>
  <c r="K635" i="26"/>
  <c r="K778" i="26"/>
  <c r="K773" i="26"/>
  <c r="K769" i="26"/>
  <c r="K775" i="26"/>
  <c r="K779" i="26"/>
  <c r="K770" i="26"/>
  <c r="K776" i="26"/>
  <c r="K772" i="26"/>
  <c r="K771" i="26"/>
  <c r="K774" i="26"/>
  <c r="K637" i="26"/>
  <c r="K638" i="26"/>
  <c r="K634" i="26"/>
  <c r="F657" i="26"/>
  <c r="G657" i="26"/>
  <c r="H657" i="26"/>
  <c r="I657" i="26"/>
  <c r="E124" i="26"/>
  <c r="F124" i="26"/>
  <c r="G124" i="26"/>
  <c r="H124" i="26"/>
  <c r="I124" i="26"/>
  <c r="K878" i="26" l="1"/>
  <c r="K877" i="26"/>
  <c r="K876" i="26"/>
  <c r="K875" i="26"/>
  <c r="K874" i="26"/>
  <c r="K873" i="26"/>
  <c r="K872" i="26"/>
  <c r="K871" i="26"/>
  <c r="K870" i="26"/>
  <c r="I583" i="26" l="1"/>
  <c r="G582" i="26"/>
  <c r="H581" i="26"/>
  <c r="G580" i="26"/>
  <c r="I579" i="26"/>
  <c r="G578" i="26"/>
  <c r="H577" i="26"/>
  <c r="I576" i="26"/>
  <c r="I575" i="26"/>
  <c r="G574" i="26"/>
  <c r="H573" i="26"/>
  <c r="I572" i="26"/>
  <c r="J571" i="26"/>
  <c r="J570" i="26"/>
  <c r="J569" i="26"/>
  <c r="J568" i="26"/>
  <c r="J567" i="26"/>
  <c r="J566" i="26"/>
  <c r="J565" i="26"/>
  <c r="J564" i="26"/>
  <c r="J563" i="26"/>
  <c r="J562" i="26"/>
  <c r="J561" i="26"/>
  <c r="J560" i="26"/>
  <c r="G557" i="26"/>
  <c r="G556" i="26"/>
  <c r="H555" i="26"/>
  <c r="G554" i="26"/>
  <c r="J552" i="26"/>
  <c r="J551" i="26"/>
  <c r="J550" i="26"/>
  <c r="J549" i="26"/>
  <c r="J548" i="26"/>
  <c r="G553" i="26" s="1"/>
  <c r="G543" i="26"/>
  <c r="G542" i="26"/>
  <c r="H541" i="26"/>
  <c r="I540" i="26"/>
  <c r="G539" i="26"/>
  <c r="G538" i="26"/>
  <c r="H537" i="26"/>
  <c r="G536" i="26"/>
  <c r="G535" i="26"/>
  <c r="G534" i="26"/>
  <c r="H533" i="26"/>
  <c r="I532" i="26"/>
  <c r="J531" i="26"/>
  <c r="J530" i="26"/>
  <c r="J529" i="26"/>
  <c r="J528" i="26"/>
  <c r="J527" i="26"/>
  <c r="J526" i="26"/>
  <c r="J525" i="26"/>
  <c r="J524" i="26"/>
  <c r="J523" i="26"/>
  <c r="J522" i="26"/>
  <c r="J521" i="26"/>
  <c r="J520" i="26"/>
  <c r="G517" i="26"/>
  <c r="G516" i="26"/>
  <c r="H515" i="26"/>
  <c r="G514" i="26"/>
  <c r="G513" i="26"/>
  <c r="J512" i="26"/>
  <c r="J511" i="26"/>
  <c r="J510" i="26"/>
  <c r="J509" i="26"/>
  <c r="J508" i="26"/>
  <c r="G505" i="26"/>
  <c r="G504" i="26"/>
  <c r="H503" i="26"/>
  <c r="I502" i="26"/>
  <c r="G501" i="26"/>
  <c r="J500" i="26"/>
  <c r="J499" i="26"/>
  <c r="J498" i="26"/>
  <c r="J497" i="26"/>
  <c r="J496" i="26"/>
  <c r="J451" i="26"/>
  <c r="J450" i="26"/>
  <c r="J449" i="26"/>
  <c r="J448" i="26"/>
  <c r="J447" i="26"/>
  <c r="J446" i="26"/>
  <c r="J445" i="26"/>
  <c r="J444" i="26"/>
  <c r="J443" i="26"/>
  <c r="J442" i="26"/>
  <c r="J441" i="26"/>
  <c r="J440" i="26"/>
  <c r="J399" i="26"/>
  <c r="J398" i="26"/>
  <c r="J397" i="26"/>
  <c r="J396" i="26"/>
  <c r="J395" i="26"/>
  <c r="J394" i="26"/>
  <c r="J393" i="26"/>
  <c r="J392" i="26"/>
  <c r="J391" i="26"/>
  <c r="J390" i="26"/>
  <c r="J389" i="26"/>
  <c r="J388" i="26"/>
  <c r="J371" i="26"/>
  <c r="J370" i="26"/>
  <c r="J369" i="26"/>
  <c r="J368" i="26"/>
  <c r="J367" i="26"/>
  <c r="J366" i="26"/>
  <c r="J365" i="26"/>
  <c r="J364" i="26"/>
  <c r="J363" i="26"/>
  <c r="J362" i="26"/>
  <c r="J361" i="26"/>
  <c r="J360" i="26"/>
  <c r="J345" i="26"/>
  <c r="J344" i="26"/>
  <c r="J343" i="26"/>
  <c r="J342" i="26"/>
  <c r="J341" i="26"/>
  <c r="J340" i="26"/>
  <c r="J339" i="26"/>
  <c r="J338" i="26"/>
  <c r="J337" i="26"/>
  <c r="J336" i="26"/>
  <c r="J335" i="26"/>
  <c r="J334" i="26"/>
  <c r="K290" i="26"/>
  <c r="K289" i="26"/>
  <c r="K288" i="26"/>
  <c r="K287" i="26"/>
  <c r="K286" i="26"/>
  <c r="K285" i="26"/>
  <c r="K284" i="26"/>
  <c r="K283" i="26"/>
  <c r="K282" i="26"/>
  <c r="K281" i="26"/>
  <c r="K280" i="26"/>
  <c r="K279" i="26"/>
  <c r="K264" i="26"/>
  <c r="K263" i="26"/>
  <c r="K262" i="26"/>
  <c r="K261" i="26"/>
  <c r="K260" i="26"/>
  <c r="K259" i="26"/>
  <c r="K258" i="26"/>
  <c r="K257" i="26"/>
  <c r="K256" i="26"/>
  <c r="K255" i="26"/>
  <c r="K254" i="26"/>
  <c r="K253" i="26"/>
  <c r="K238" i="26"/>
  <c r="K237" i="26"/>
  <c r="K236" i="26"/>
  <c r="K235" i="26"/>
  <c r="K234" i="26"/>
  <c r="K233" i="26"/>
  <c r="K232" i="26"/>
  <c r="K231" i="26"/>
  <c r="K230" i="26"/>
  <c r="K229" i="26"/>
  <c r="K228" i="26"/>
  <c r="K227" i="26"/>
  <c r="K211" i="26"/>
  <c r="K210" i="26"/>
  <c r="K209" i="26"/>
  <c r="K208" i="26"/>
  <c r="K207" i="26"/>
  <c r="K206" i="26"/>
  <c r="K205" i="26"/>
  <c r="K204" i="26"/>
  <c r="K203" i="26"/>
  <c r="K202" i="26"/>
  <c r="K201" i="26"/>
  <c r="K200" i="26"/>
  <c r="K185" i="26"/>
  <c r="K184" i="26"/>
  <c r="K183" i="26"/>
  <c r="K182" i="26"/>
  <c r="K181" i="26"/>
  <c r="K180" i="26"/>
  <c r="K179" i="26"/>
  <c r="K178" i="26"/>
  <c r="K177" i="26"/>
  <c r="K176" i="26"/>
  <c r="K175" i="26"/>
  <c r="K174" i="26"/>
  <c r="I898" i="26"/>
  <c r="H898" i="26"/>
  <c r="G898" i="26"/>
  <c r="F898" i="26"/>
  <c r="I879" i="26"/>
  <c r="O869" i="26" s="1"/>
  <c r="H879" i="26"/>
  <c r="N869" i="26" s="1"/>
  <c r="G879" i="26"/>
  <c r="M869" i="26" s="1"/>
  <c r="F879" i="26"/>
  <c r="L869" i="26" s="1"/>
  <c r="O878" i="26" l="1"/>
  <c r="O877" i="26"/>
  <c r="O876" i="26"/>
  <c r="O875" i="26"/>
  <c r="O874" i="26"/>
  <c r="O873" i="26"/>
  <c r="O872" i="26"/>
  <c r="O871" i="26"/>
  <c r="O870" i="26"/>
  <c r="L878" i="26"/>
  <c r="L877" i="26"/>
  <c r="L876" i="26"/>
  <c r="L875" i="26"/>
  <c r="L874" i="26"/>
  <c r="L873" i="26"/>
  <c r="L872" i="26"/>
  <c r="L871" i="26"/>
  <c r="L870" i="26"/>
  <c r="M873" i="26"/>
  <c r="M871" i="26"/>
  <c r="M870" i="26"/>
  <c r="M878" i="26"/>
  <c r="M877" i="26"/>
  <c r="M876" i="26"/>
  <c r="M875" i="26"/>
  <c r="M874" i="26"/>
  <c r="M872" i="26"/>
  <c r="N878" i="26"/>
  <c r="N877" i="26"/>
  <c r="N876" i="26"/>
  <c r="N875" i="26"/>
  <c r="N874" i="26"/>
  <c r="N873" i="26"/>
  <c r="N872" i="26"/>
  <c r="N871" i="26"/>
  <c r="N870" i="26"/>
  <c r="F187" i="26"/>
  <c r="F191" i="26"/>
  <c r="F195" i="26"/>
  <c r="F189" i="26"/>
  <c r="F193" i="26"/>
  <c r="F197" i="26"/>
  <c r="F186" i="26"/>
  <c r="F190" i="26"/>
  <c r="F194" i="26"/>
  <c r="F196" i="26"/>
  <c r="F192" i="26"/>
  <c r="F188" i="26"/>
  <c r="F213" i="26"/>
  <c r="F217" i="26"/>
  <c r="F221" i="26"/>
  <c r="F215" i="26"/>
  <c r="F219" i="26"/>
  <c r="F223" i="26"/>
  <c r="F212" i="26"/>
  <c r="F216" i="26"/>
  <c r="F220" i="26"/>
  <c r="F214" i="26"/>
  <c r="F222" i="26"/>
  <c r="F218" i="26"/>
  <c r="F240" i="26"/>
  <c r="F244" i="26"/>
  <c r="F248" i="26"/>
  <c r="F242" i="26"/>
  <c r="G242" i="26" s="1"/>
  <c r="F246" i="26"/>
  <c r="F250" i="26"/>
  <c r="F239" i="26"/>
  <c r="F243" i="26"/>
  <c r="F247" i="26"/>
  <c r="F241" i="26"/>
  <c r="F245" i="26"/>
  <c r="F249" i="26"/>
  <c r="F266" i="26"/>
  <c r="F270" i="26"/>
  <c r="F274" i="26"/>
  <c r="F268" i="26"/>
  <c r="F272" i="26"/>
  <c r="F276" i="26"/>
  <c r="F265" i="26"/>
  <c r="F269" i="26"/>
  <c r="F273" i="26"/>
  <c r="F271" i="26"/>
  <c r="F275" i="26"/>
  <c r="F267" i="26"/>
  <c r="F294" i="26"/>
  <c r="F298" i="26"/>
  <c r="F302" i="26"/>
  <c r="F291" i="26"/>
  <c r="F295" i="26"/>
  <c r="F299" i="26"/>
  <c r="F296" i="26"/>
  <c r="F297" i="26"/>
  <c r="F293" i="26"/>
  <c r="F301" i="26"/>
  <c r="F292" i="26"/>
  <c r="F300" i="26"/>
  <c r="I513" i="26"/>
  <c r="H554" i="26"/>
  <c r="H553" i="26"/>
  <c r="G503" i="26"/>
  <c r="H505" i="26"/>
  <c r="H513" i="26"/>
  <c r="H514" i="26"/>
  <c r="H535" i="26"/>
  <c r="H536" i="26"/>
  <c r="H543" i="26"/>
  <c r="G572" i="26"/>
  <c r="G573" i="26"/>
  <c r="G576" i="26"/>
  <c r="H580" i="26"/>
  <c r="G502" i="26"/>
  <c r="I505" i="26"/>
  <c r="I514" i="26"/>
  <c r="G532" i="26"/>
  <c r="G533" i="26"/>
  <c r="I535" i="26"/>
  <c r="I536" i="26"/>
  <c r="G540" i="26"/>
  <c r="G541" i="26"/>
  <c r="I543" i="26"/>
  <c r="I553" i="26"/>
  <c r="I554" i="26"/>
  <c r="H557" i="26"/>
  <c r="H572" i="26"/>
  <c r="H576" i="26"/>
  <c r="I580" i="26"/>
  <c r="H501" i="26"/>
  <c r="H502" i="26"/>
  <c r="H517" i="26"/>
  <c r="H532" i="26"/>
  <c r="H539" i="26"/>
  <c r="H540" i="26"/>
  <c r="I557" i="26"/>
  <c r="I501" i="26"/>
  <c r="G515" i="26"/>
  <c r="I517" i="26"/>
  <c r="G537" i="26"/>
  <c r="I539" i="26"/>
  <c r="I503" i="26"/>
  <c r="H504" i="26"/>
  <c r="I515" i="26"/>
  <c r="H516" i="26"/>
  <c r="I533" i="26"/>
  <c r="H534" i="26"/>
  <c r="I537" i="26"/>
  <c r="H538" i="26"/>
  <c r="I541" i="26"/>
  <c r="H542" i="26"/>
  <c r="I555" i="26"/>
  <c r="H556" i="26"/>
  <c r="I573" i="26"/>
  <c r="H574" i="26"/>
  <c r="G575" i="26"/>
  <c r="I577" i="26"/>
  <c r="H578" i="26"/>
  <c r="G579" i="26"/>
  <c r="I581" i="26"/>
  <c r="H582" i="26"/>
  <c r="G583" i="26"/>
  <c r="I504" i="26"/>
  <c r="I516" i="26"/>
  <c r="I534" i="26"/>
  <c r="I538" i="26"/>
  <c r="I542" i="26"/>
  <c r="I556" i="26"/>
  <c r="I574" i="26"/>
  <c r="H575" i="26"/>
  <c r="I578" i="26"/>
  <c r="H579" i="26"/>
  <c r="I582" i="26"/>
  <c r="H583" i="26"/>
  <c r="G555" i="26"/>
  <c r="G577" i="26"/>
  <c r="G581" i="26"/>
  <c r="I347" i="26"/>
  <c r="I409" i="26"/>
  <c r="I353" i="26"/>
  <c r="I375" i="26"/>
  <c r="I383" i="26"/>
  <c r="I407" i="26"/>
  <c r="I429" i="26"/>
  <c r="I437" i="26"/>
  <c r="I459" i="26"/>
  <c r="G463" i="26"/>
  <c r="H347" i="26"/>
  <c r="H349" i="26"/>
  <c r="H351" i="26"/>
  <c r="H355" i="26"/>
  <c r="H357" i="26"/>
  <c r="H373" i="26"/>
  <c r="H377" i="26"/>
  <c r="H379" i="26"/>
  <c r="H381" i="26"/>
  <c r="H401" i="26"/>
  <c r="H403" i="26"/>
  <c r="H405" i="26"/>
  <c r="H409" i="26"/>
  <c r="H411" i="26"/>
  <c r="H427" i="26"/>
  <c r="H431" i="26"/>
  <c r="H433" i="26"/>
  <c r="H435" i="26"/>
  <c r="H453" i="26"/>
  <c r="H455" i="26"/>
  <c r="H457" i="26"/>
  <c r="H461" i="26"/>
  <c r="H463" i="26"/>
  <c r="I349" i="26"/>
  <c r="I351" i="26"/>
  <c r="I355" i="26"/>
  <c r="I357" i="26"/>
  <c r="I373" i="26"/>
  <c r="I377" i="26"/>
  <c r="I379" i="26"/>
  <c r="I381" i="26"/>
  <c r="I401" i="26"/>
  <c r="I403" i="26"/>
  <c r="I405" i="26"/>
  <c r="I411" i="26"/>
  <c r="I427" i="26"/>
  <c r="I431" i="26"/>
  <c r="I433" i="26"/>
  <c r="I435" i="26"/>
  <c r="I453" i="26"/>
  <c r="I455" i="26"/>
  <c r="I457" i="26"/>
  <c r="I461" i="26"/>
  <c r="I463" i="26"/>
  <c r="I838" i="26"/>
  <c r="H838" i="26"/>
  <c r="G838" i="26"/>
  <c r="F838" i="26"/>
  <c r="I758" i="26"/>
  <c r="H758" i="26"/>
  <c r="G758" i="26"/>
  <c r="F758" i="26"/>
  <c r="I738" i="26"/>
  <c r="H738" i="26"/>
  <c r="G738" i="26"/>
  <c r="F738" i="26"/>
  <c r="I718" i="26"/>
  <c r="H718" i="26"/>
  <c r="G718" i="26"/>
  <c r="F718" i="26"/>
  <c r="I698" i="26"/>
  <c r="H698" i="26"/>
  <c r="G698" i="26"/>
  <c r="F698" i="26"/>
  <c r="I676" i="26"/>
  <c r="H676" i="26"/>
  <c r="G676" i="26"/>
  <c r="F676" i="26"/>
  <c r="I818" i="26"/>
  <c r="H818" i="26"/>
  <c r="G818" i="26"/>
  <c r="F818" i="26"/>
  <c r="J608" i="26"/>
  <c r="I608" i="26"/>
  <c r="H608" i="26"/>
  <c r="G608" i="26"/>
  <c r="F608" i="26"/>
  <c r="I143" i="26"/>
  <c r="H143" i="26"/>
  <c r="G143" i="26"/>
  <c r="F143" i="26"/>
  <c r="E143" i="26"/>
  <c r="I53" i="26"/>
  <c r="H53" i="26"/>
  <c r="G53" i="26"/>
  <c r="F53" i="26"/>
  <c r="E53" i="26"/>
  <c r="J222" i="26" l="1"/>
  <c r="H300" i="26"/>
  <c r="G291" i="26"/>
  <c r="H268" i="26"/>
  <c r="J242" i="26"/>
  <c r="J218" i="26"/>
  <c r="G215" i="26"/>
  <c r="H292" i="26"/>
  <c r="H296" i="26"/>
  <c r="H302" i="26"/>
  <c r="J274" i="26"/>
  <c r="J239" i="26"/>
  <c r="J248" i="26"/>
  <c r="J221" i="26"/>
  <c r="H298" i="26"/>
  <c r="H276" i="26"/>
  <c r="G270" i="26"/>
  <c r="J250" i="26"/>
  <c r="G244" i="26"/>
  <c r="J223" i="26"/>
  <c r="J217" i="26"/>
  <c r="J515" i="26"/>
  <c r="H294" i="26"/>
  <c r="G273" i="26"/>
  <c r="H272" i="26"/>
  <c r="J266" i="26"/>
  <c r="G240" i="26"/>
  <c r="G219" i="26"/>
  <c r="G213" i="26"/>
  <c r="I302" i="26"/>
  <c r="I273" i="26"/>
  <c r="G268" i="26"/>
  <c r="H219" i="26"/>
  <c r="G272" i="26"/>
  <c r="H273" i="26"/>
  <c r="G274" i="26"/>
  <c r="J302" i="26"/>
  <c r="G302" i="26"/>
  <c r="H291" i="26"/>
  <c r="H108" i="26"/>
  <c r="J215" i="26"/>
  <c r="I291" i="26"/>
  <c r="J273" i="26"/>
  <c r="J537" i="26"/>
  <c r="G223" i="26"/>
  <c r="J503" i="26"/>
  <c r="I250" i="26"/>
  <c r="J276" i="26"/>
  <c r="G276" i="26"/>
  <c r="J505" i="26"/>
  <c r="I223" i="26"/>
  <c r="G217" i="26"/>
  <c r="H250" i="26"/>
  <c r="J573" i="26"/>
  <c r="J541" i="26"/>
  <c r="J533" i="26"/>
  <c r="H223" i="26"/>
  <c r="G250" i="26"/>
  <c r="J553" i="26"/>
  <c r="J535" i="26"/>
  <c r="N768" i="26"/>
  <c r="N628" i="26"/>
  <c r="O768" i="26"/>
  <c r="O628" i="26"/>
  <c r="L768" i="26"/>
  <c r="L628" i="26"/>
  <c r="M628" i="26"/>
  <c r="M768" i="26"/>
  <c r="J557" i="26"/>
  <c r="J534" i="26"/>
  <c r="J504" i="26"/>
  <c r="J555" i="26"/>
  <c r="J539" i="26"/>
  <c r="J513" i="26"/>
  <c r="J543" i="26"/>
  <c r="J554" i="26"/>
  <c r="J578" i="26"/>
  <c r="J501" i="26"/>
  <c r="J536" i="26"/>
  <c r="J517" i="26"/>
  <c r="J514" i="26"/>
  <c r="J580" i="26"/>
  <c r="J576" i="26"/>
  <c r="J582" i="26"/>
  <c r="J556" i="26"/>
  <c r="J538" i="26"/>
  <c r="J516" i="26"/>
  <c r="J540" i="26"/>
  <c r="J502" i="26"/>
  <c r="J572" i="26"/>
  <c r="J579" i="26"/>
  <c r="J574" i="26"/>
  <c r="J542" i="26"/>
  <c r="J532" i="26"/>
  <c r="J581" i="26"/>
  <c r="J577" i="26"/>
  <c r="J583" i="26"/>
  <c r="J575" i="26"/>
  <c r="G248" i="26"/>
  <c r="J298" i="26"/>
  <c r="H274" i="26"/>
  <c r="J244" i="26"/>
  <c r="H221" i="26"/>
  <c r="G266" i="26"/>
  <c r="G292" i="26"/>
  <c r="I274" i="26"/>
  <c r="H459" i="26"/>
  <c r="H437" i="26"/>
  <c r="H429" i="26"/>
  <c r="H407" i="26"/>
  <c r="H383" i="26"/>
  <c r="H375" i="26"/>
  <c r="H353" i="26"/>
  <c r="G294" i="26"/>
  <c r="I276" i="26"/>
  <c r="H270" i="26"/>
  <c r="J291" i="26"/>
  <c r="I266" i="26"/>
  <c r="G455" i="26"/>
  <c r="G433" i="26"/>
  <c r="J433" i="26" s="1"/>
  <c r="G411" i="26"/>
  <c r="G403" i="26"/>
  <c r="G379" i="26"/>
  <c r="G357" i="26"/>
  <c r="J357" i="26" s="1"/>
  <c r="G349" i="26"/>
  <c r="G457" i="26"/>
  <c r="G435" i="26"/>
  <c r="G427" i="26"/>
  <c r="J427" i="26" s="1"/>
  <c r="G405" i="26"/>
  <c r="G381" i="26"/>
  <c r="J381" i="26" s="1"/>
  <c r="G373" i="26"/>
  <c r="G351" i="26"/>
  <c r="J463" i="26"/>
  <c r="I462" i="26"/>
  <c r="H462" i="26"/>
  <c r="G462" i="26"/>
  <c r="I454" i="26"/>
  <c r="H454" i="26"/>
  <c r="G454" i="26"/>
  <c r="I432" i="26"/>
  <c r="H432" i="26"/>
  <c r="G432" i="26"/>
  <c r="I410" i="26"/>
  <c r="H410" i="26"/>
  <c r="G410" i="26"/>
  <c r="I402" i="26"/>
  <c r="H402" i="26"/>
  <c r="G402" i="26"/>
  <c r="I378" i="26"/>
  <c r="H378" i="26"/>
  <c r="G378" i="26"/>
  <c r="I356" i="26"/>
  <c r="H356" i="26"/>
  <c r="G356" i="26"/>
  <c r="I348" i="26"/>
  <c r="H348" i="26"/>
  <c r="G348" i="26"/>
  <c r="I456" i="26"/>
  <c r="H456" i="26"/>
  <c r="G456" i="26"/>
  <c r="I434" i="26"/>
  <c r="H434" i="26"/>
  <c r="G434" i="26"/>
  <c r="I426" i="26"/>
  <c r="H426" i="26"/>
  <c r="G426" i="26"/>
  <c r="I404" i="26"/>
  <c r="H404" i="26"/>
  <c r="G404" i="26"/>
  <c r="I380" i="26"/>
  <c r="H380" i="26"/>
  <c r="G380" i="26"/>
  <c r="I372" i="26"/>
  <c r="H372" i="26"/>
  <c r="G372" i="26"/>
  <c r="I350" i="26"/>
  <c r="H350" i="26"/>
  <c r="G350" i="26"/>
  <c r="G459" i="26"/>
  <c r="G437" i="26"/>
  <c r="G429" i="26"/>
  <c r="G407" i="26"/>
  <c r="G383" i="26"/>
  <c r="G375" i="26"/>
  <c r="G353" i="26"/>
  <c r="G461" i="26"/>
  <c r="G453" i="26"/>
  <c r="G431" i="26"/>
  <c r="G409" i="26"/>
  <c r="G401" i="26"/>
  <c r="G377" i="26"/>
  <c r="G355" i="26"/>
  <c r="G347" i="26"/>
  <c r="I458" i="26"/>
  <c r="H458" i="26"/>
  <c r="G458" i="26"/>
  <c r="I436" i="26"/>
  <c r="H436" i="26"/>
  <c r="G436" i="26"/>
  <c r="I428" i="26"/>
  <c r="H428" i="26"/>
  <c r="G428" i="26"/>
  <c r="I406" i="26"/>
  <c r="H406" i="26"/>
  <c r="G406" i="26"/>
  <c r="I382" i="26"/>
  <c r="H382" i="26"/>
  <c r="G382" i="26"/>
  <c r="I374" i="26"/>
  <c r="H374" i="26"/>
  <c r="G374" i="26"/>
  <c r="I352" i="26"/>
  <c r="H352" i="26"/>
  <c r="G352" i="26"/>
  <c r="I460" i="26"/>
  <c r="H460" i="26"/>
  <c r="G460" i="26"/>
  <c r="I452" i="26"/>
  <c r="H452" i="26"/>
  <c r="G452" i="26"/>
  <c r="I430" i="26"/>
  <c r="H430" i="26"/>
  <c r="G430" i="26"/>
  <c r="I408" i="26"/>
  <c r="H408" i="26"/>
  <c r="G408" i="26"/>
  <c r="I400" i="26"/>
  <c r="H400" i="26"/>
  <c r="G400" i="26"/>
  <c r="I376" i="26"/>
  <c r="H376" i="26"/>
  <c r="G376" i="26"/>
  <c r="I354" i="26"/>
  <c r="H354" i="26"/>
  <c r="G354" i="26"/>
  <c r="I346" i="26"/>
  <c r="H346" i="26"/>
  <c r="G346" i="26"/>
  <c r="H213" i="26"/>
  <c r="H266" i="26"/>
  <c r="G271" i="26"/>
  <c r="I271" i="26"/>
  <c r="H271" i="26"/>
  <c r="J271" i="26"/>
  <c r="J268" i="26"/>
  <c r="I268" i="26"/>
  <c r="I275" i="26"/>
  <c r="H275" i="26"/>
  <c r="G275" i="26"/>
  <c r="J275" i="26"/>
  <c r="J272" i="26"/>
  <c r="I272" i="26"/>
  <c r="J270" i="26"/>
  <c r="I270" i="26"/>
  <c r="I267" i="26"/>
  <c r="J267" i="26"/>
  <c r="H267" i="26"/>
  <c r="G267" i="26"/>
  <c r="I246" i="26"/>
  <c r="H246" i="26"/>
  <c r="H301" i="26"/>
  <c r="J301" i="26"/>
  <c r="I301" i="26"/>
  <c r="G301" i="26"/>
  <c r="G245" i="26"/>
  <c r="J245" i="26"/>
  <c r="I245" i="26"/>
  <c r="H245" i="26"/>
  <c r="I214" i="26"/>
  <c r="H214" i="26"/>
  <c r="G214" i="26"/>
  <c r="I296" i="26"/>
  <c r="J296" i="26"/>
  <c r="I240" i="26"/>
  <c r="H240" i="26"/>
  <c r="J295" i="26"/>
  <c r="I295" i="26"/>
  <c r="H295" i="26"/>
  <c r="G295" i="26"/>
  <c r="J247" i="26"/>
  <c r="I247" i="26"/>
  <c r="H247" i="26"/>
  <c r="G247" i="26"/>
  <c r="G216" i="26"/>
  <c r="J216" i="26"/>
  <c r="I216" i="26"/>
  <c r="H216" i="26"/>
  <c r="G246" i="26"/>
  <c r="J240" i="26"/>
  <c r="J214" i="26"/>
  <c r="I242" i="26"/>
  <c r="H242" i="26"/>
  <c r="I297" i="26"/>
  <c r="H297" i="26"/>
  <c r="G297" i="26"/>
  <c r="J297" i="26"/>
  <c r="G241" i="26"/>
  <c r="H241" i="26"/>
  <c r="J241" i="26"/>
  <c r="I241" i="26"/>
  <c r="I292" i="26"/>
  <c r="J292" i="26"/>
  <c r="I221" i="26"/>
  <c r="G221" i="26"/>
  <c r="G243" i="26"/>
  <c r="J243" i="26"/>
  <c r="I243" i="26"/>
  <c r="H243" i="26"/>
  <c r="I212" i="26"/>
  <c r="G212" i="26"/>
  <c r="J212" i="26"/>
  <c r="H212" i="26"/>
  <c r="J246" i="26"/>
  <c r="G298" i="26"/>
  <c r="I298" i="26"/>
  <c r="I219" i="26"/>
  <c r="J219" i="26"/>
  <c r="I293" i="26"/>
  <c r="G293" i="26"/>
  <c r="J293" i="26"/>
  <c r="H293" i="26"/>
  <c r="I222" i="26"/>
  <c r="G222" i="26"/>
  <c r="H222" i="26"/>
  <c r="I248" i="26"/>
  <c r="H248" i="26"/>
  <c r="I217" i="26"/>
  <c r="H217" i="26"/>
  <c r="G269" i="26"/>
  <c r="J269" i="26"/>
  <c r="I269" i="26"/>
  <c r="H269" i="26"/>
  <c r="G239" i="26"/>
  <c r="I239" i="26"/>
  <c r="H239" i="26"/>
  <c r="G296" i="26"/>
  <c r="I294" i="26"/>
  <c r="J294" i="26"/>
  <c r="I215" i="26"/>
  <c r="H215" i="26"/>
  <c r="G249" i="26"/>
  <c r="I249" i="26"/>
  <c r="H249" i="26"/>
  <c r="J249" i="26"/>
  <c r="I218" i="26"/>
  <c r="H218" i="26"/>
  <c r="G218" i="26"/>
  <c r="G300" i="26"/>
  <c r="I300" i="26"/>
  <c r="J300" i="26"/>
  <c r="I244" i="26"/>
  <c r="H244" i="26"/>
  <c r="I213" i="26"/>
  <c r="J213" i="26"/>
  <c r="H299" i="26"/>
  <c r="G299" i="26"/>
  <c r="J299" i="26"/>
  <c r="I299" i="26"/>
  <c r="I265" i="26"/>
  <c r="H265" i="26"/>
  <c r="G265" i="26"/>
  <c r="J265" i="26"/>
  <c r="J220" i="26"/>
  <c r="I220" i="26"/>
  <c r="H220" i="26"/>
  <c r="G220" i="26"/>
  <c r="I37" i="26"/>
  <c r="H37" i="26"/>
  <c r="G37" i="26"/>
  <c r="F37" i="26"/>
  <c r="E37" i="26"/>
  <c r="I25" i="26"/>
  <c r="H25" i="26"/>
  <c r="G25" i="26"/>
  <c r="F25" i="26"/>
  <c r="E25" i="26"/>
  <c r="O632" i="26" l="1"/>
  <c r="O629" i="26"/>
  <c r="O633" i="26"/>
  <c r="O630" i="26"/>
  <c r="O631" i="26"/>
  <c r="M630" i="26"/>
  <c r="M631" i="26"/>
  <c r="M632" i="26"/>
  <c r="M629" i="26"/>
  <c r="M633" i="26"/>
  <c r="L631" i="26"/>
  <c r="L632" i="26"/>
  <c r="L629" i="26"/>
  <c r="L633" i="26"/>
  <c r="L630" i="26"/>
  <c r="N629" i="26"/>
  <c r="N633" i="26"/>
  <c r="N630" i="26"/>
  <c r="N631" i="26"/>
  <c r="N632" i="26"/>
  <c r="AB188" i="26"/>
  <c r="AB191" i="26"/>
  <c r="AB192" i="26"/>
  <c r="AB187" i="26"/>
  <c r="AB196" i="26"/>
  <c r="AB195" i="26"/>
  <c r="AB193" i="26"/>
  <c r="AB197" i="26"/>
  <c r="AB189" i="26"/>
  <c r="AB190" i="26"/>
  <c r="AB194" i="26"/>
  <c r="AB186" i="26"/>
  <c r="K273" i="26"/>
  <c r="K302" i="26"/>
  <c r="K291" i="26"/>
  <c r="G108" i="26"/>
  <c r="L777" i="26"/>
  <c r="N777" i="26"/>
  <c r="M777" i="26"/>
  <c r="O777" i="26"/>
  <c r="K250" i="26"/>
  <c r="K223" i="26"/>
  <c r="O636" i="26"/>
  <c r="O635" i="26"/>
  <c r="M635" i="26"/>
  <c r="M636" i="26"/>
  <c r="L636" i="26"/>
  <c r="L635" i="26"/>
  <c r="N636" i="26"/>
  <c r="N635" i="26"/>
  <c r="K276" i="26"/>
  <c r="M775" i="26"/>
  <c r="M771" i="26"/>
  <c r="M773" i="26"/>
  <c r="M769" i="26"/>
  <c r="M776" i="26"/>
  <c r="M779" i="26"/>
  <c r="M774" i="26"/>
  <c r="M770" i="26"/>
  <c r="M778" i="26"/>
  <c r="M772" i="26"/>
  <c r="O638" i="26"/>
  <c r="O637" i="26"/>
  <c r="O634" i="26"/>
  <c r="M638" i="26"/>
  <c r="M637" i="26"/>
  <c r="M634" i="26"/>
  <c r="O778" i="26"/>
  <c r="O773" i="26"/>
  <c r="O769" i="26"/>
  <c r="O771" i="26"/>
  <c r="O774" i="26"/>
  <c r="O776" i="26"/>
  <c r="O772" i="26"/>
  <c r="O775" i="26"/>
  <c r="O779" i="26"/>
  <c r="O770" i="26"/>
  <c r="L638" i="26"/>
  <c r="L637" i="26"/>
  <c r="L634" i="26"/>
  <c r="N638" i="26"/>
  <c r="N637" i="26"/>
  <c r="N634" i="26"/>
  <c r="L776" i="26"/>
  <c r="L772" i="26"/>
  <c r="L779" i="26"/>
  <c r="L773" i="26"/>
  <c r="L775" i="26"/>
  <c r="L771" i="26"/>
  <c r="L774" i="26"/>
  <c r="L770" i="26"/>
  <c r="L778" i="26"/>
  <c r="L769" i="26"/>
  <c r="N779" i="26"/>
  <c r="N774" i="26"/>
  <c r="N770" i="26"/>
  <c r="N776" i="26"/>
  <c r="N771" i="26"/>
  <c r="N778" i="26"/>
  <c r="N773" i="26"/>
  <c r="N769" i="26"/>
  <c r="N772" i="26"/>
  <c r="N775" i="26"/>
  <c r="K219" i="26"/>
  <c r="K296" i="26"/>
  <c r="K274" i="26"/>
  <c r="K242" i="26"/>
  <c r="K266" i="26"/>
  <c r="K221" i="26"/>
  <c r="K272" i="26"/>
  <c r="K298" i="26"/>
  <c r="K268" i="26"/>
  <c r="J457" i="26"/>
  <c r="J411" i="26"/>
  <c r="J403" i="26"/>
  <c r="J351" i="26"/>
  <c r="J349" i="26"/>
  <c r="J348" i="26"/>
  <c r="J356" i="26"/>
  <c r="J378" i="26"/>
  <c r="J373" i="26"/>
  <c r="J405" i="26"/>
  <c r="J435" i="26"/>
  <c r="J379" i="26"/>
  <c r="J455" i="26"/>
  <c r="K248" i="26"/>
  <c r="K300" i="26"/>
  <c r="J352" i="26"/>
  <c r="J374" i="26"/>
  <c r="J382" i="26"/>
  <c r="J406" i="26"/>
  <c r="J428" i="26"/>
  <c r="J436" i="26"/>
  <c r="J458" i="26"/>
  <c r="J347" i="26"/>
  <c r="J353" i="26"/>
  <c r="J383" i="26"/>
  <c r="J429" i="26"/>
  <c r="J459" i="26"/>
  <c r="J402" i="26"/>
  <c r="J410" i="26"/>
  <c r="K240" i="26"/>
  <c r="J355" i="26"/>
  <c r="J401" i="26"/>
  <c r="J431" i="26"/>
  <c r="J461" i="26"/>
  <c r="J375" i="26"/>
  <c r="J407" i="26"/>
  <c r="J437" i="26"/>
  <c r="K217" i="26"/>
  <c r="K292" i="26"/>
  <c r="K270" i="26"/>
  <c r="K275" i="26"/>
  <c r="K271" i="26"/>
  <c r="J346" i="26"/>
  <c r="J354" i="26"/>
  <c r="J376" i="26"/>
  <c r="J400" i="26"/>
  <c r="J408" i="26"/>
  <c r="J430" i="26"/>
  <c r="J452" i="26"/>
  <c r="J460" i="26"/>
  <c r="J377" i="26"/>
  <c r="J409" i="26"/>
  <c r="J453" i="26"/>
  <c r="K244" i="26"/>
  <c r="K246" i="26"/>
  <c r="J432" i="26"/>
  <c r="J454" i="26"/>
  <c r="J462" i="26"/>
  <c r="J350" i="26"/>
  <c r="J372" i="26"/>
  <c r="J380" i="26"/>
  <c r="J404" i="26"/>
  <c r="J426" i="26"/>
  <c r="J434" i="26"/>
  <c r="J456" i="26"/>
  <c r="K218" i="26"/>
  <c r="K239" i="26"/>
  <c r="K265" i="26"/>
  <c r="K213" i="26"/>
  <c r="K249" i="26"/>
  <c r="K294" i="26"/>
  <c r="K222" i="26"/>
  <c r="K212" i="26"/>
  <c r="K267" i="26"/>
  <c r="K215" i="26"/>
  <c r="K216" i="26"/>
  <c r="K301" i="26"/>
  <c r="K293" i="26"/>
  <c r="K297" i="26"/>
  <c r="K247" i="26"/>
  <c r="K295" i="26"/>
  <c r="K214" i="26"/>
  <c r="K220" i="26"/>
  <c r="K269" i="26"/>
  <c r="K243" i="26"/>
  <c r="K241" i="26"/>
  <c r="K245" i="26"/>
  <c r="K299" i="26"/>
  <c r="J186" i="26"/>
  <c r="H186" i="26"/>
  <c r="G186" i="26"/>
  <c r="I186" i="26"/>
  <c r="J194" i="26"/>
  <c r="H194" i="26"/>
  <c r="G194" i="26"/>
  <c r="I194" i="26"/>
  <c r="J197" i="26"/>
  <c r="G197" i="26"/>
  <c r="H197" i="26"/>
  <c r="I197" i="26"/>
  <c r="J188" i="26"/>
  <c r="I188" i="26"/>
  <c r="H188" i="26"/>
  <c r="G188" i="26"/>
  <c r="J187" i="26"/>
  <c r="I187" i="26"/>
  <c r="G187" i="26"/>
  <c r="H187" i="26"/>
  <c r="H195" i="26"/>
  <c r="I195" i="26"/>
  <c r="J195" i="26"/>
  <c r="G195" i="26"/>
  <c r="H189" i="26"/>
  <c r="I189" i="26"/>
  <c r="J189" i="26"/>
  <c r="G189" i="26"/>
  <c r="J190" i="26"/>
  <c r="I190" i="26"/>
  <c r="G190" i="26"/>
  <c r="H190" i="26"/>
  <c r="J192" i="26"/>
  <c r="I192" i="26"/>
  <c r="H192" i="26"/>
  <c r="G192" i="26"/>
  <c r="J193" i="26"/>
  <c r="I193" i="26"/>
  <c r="G193" i="26"/>
  <c r="H193" i="26"/>
  <c r="G191" i="26"/>
  <c r="I191" i="26"/>
  <c r="H191" i="26"/>
  <c r="J191" i="26"/>
  <c r="J196" i="26"/>
  <c r="I196" i="26"/>
  <c r="H196" i="26"/>
  <c r="G196" i="26"/>
  <c r="K906" i="26"/>
  <c r="K890" i="26"/>
  <c r="M906" i="26"/>
  <c r="M890" i="26"/>
  <c r="N890" i="26"/>
  <c r="N906" i="26"/>
  <c r="O906" i="26"/>
  <c r="O890" i="26"/>
  <c r="L906" i="26"/>
  <c r="L890" i="26"/>
  <c r="N850" i="26"/>
  <c r="K850" i="26"/>
  <c r="O850" i="26"/>
  <c r="L850" i="26"/>
  <c r="M850" i="26"/>
  <c r="K748" i="26"/>
  <c r="K828" i="26"/>
  <c r="O748" i="26"/>
  <c r="O828" i="26"/>
  <c r="L748" i="26"/>
  <c r="L828" i="26"/>
  <c r="M748" i="26"/>
  <c r="M828" i="26"/>
  <c r="N748" i="26"/>
  <c r="N828" i="26"/>
  <c r="N708" i="26"/>
  <c r="N728" i="26"/>
  <c r="K708" i="26"/>
  <c r="K728" i="26"/>
  <c r="O708" i="26"/>
  <c r="O728" i="26"/>
  <c r="L708" i="26"/>
  <c r="L728" i="26"/>
  <c r="M708" i="26"/>
  <c r="M728" i="26"/>
  <c r="M666" i="26"/>
  <c r="M686" i="26"/>
  <c r="N666" i="26"/>
  <c r="N686" i="26"/>
  <c r="K666" i="26"/>
  <c r="K686" i="26"/>
  <c r="O666" i="26"/>
  <c r="O686" i="26"/>
  <c r="L666" i="26"/>
  <c r="L686" i="26"/>
  <c r="O806" i="26"/>
  <c r="L806" i="26"/>
  <c r="M806" i="26"/>
  <c r="N806" i="26"/>
  <c r="K806" i="26"/>
  <c r="P600" i="26"/>
  <c r="O613" i="26"/>
  <c r="M600" i="26"/>
  <c r="L613" i="26"/>
  <c r="N600" i="26"/>
  <c r="M613" i="26"/>
  <c r="O600" i="26"/>
  <c r="N613" i="26"/>
  <c r="L600" i="26"/>
  <c r="K613" i="26"/>
  <c r="N151" i="26"/>
  <c r="K151" i="26"/>
  <c r="O151" i="26"/>
  <c r="L151" i="26"/>
  <c r="M151" i="26"/>
  <c r="K113" i="26"/>
  <c r="K132" i="26"/>
  <c r="O113" i="26"/>
  <c r="O132" i="26"/>
  <c r="L113" i="26"/>
  <c r="L132" i="26"/>
  <c r="M113" i="26"/>
  <c r="M132" i="26"/>
  <c r="N132" i="26"/>
  <c r="N5" i="26"/>
  <c r="N52" i="26" s="1"/>
  <c r="N113" i="26"/>
  <c r="K5" i="26"/>
  <c r="O5" i="26"/>
  <c r="O52" i="26" s="1"/>
  <c r="L43" i="26"/>
  <c r="L5" i="26"/>
  <c r="M43" i="26"/>
  <c r="M5" i="26"/>
  <c r="M52" i="26" s="1"/>
  <c r="N43" i="26"/>
  <c r="N30" i="26"/>
  <c r="N59" i="26"/>
  <c r="N18" i="26"/>
  <c r="M30" i="26"/>
  <c r="K59" i="26"/>
  <c r="O59" i="26"/>
  <c r="K18" i="26"/>
  <c r="O18" i="26"/>
  <c r="L59" i="26"/>
  <c r="L18" i="26"/>
  <c r="K30" i="26"/>
  <c r="O30" i="26"/>
  <c r="M59" i="26"/>
  <c r="M18" i="26"/>
  <c r="L30" i="26"/>
  <c r="K43" i="26"/>
  <c r="O43" i="26"/>
  <c r="L52" i="26" l="1"/>
  <c r="M601" i="26"/>
  <c r="M605" i="26"/>
  <c r="M603" i="26"/>
  <c r="M604" i="26"/>
  <c r="M602" i="26"/>
  <c r="K52" i="26"/>
  <c r="K617" i="26"/>
  <c r="K615" i="26"/>
  <c r="K614" i="26"/>
  <c r="K616" i="26"/>
  <c r="L601" i="26"/>
  <c r="L605" i="26"/>
  <c r="L602" i="26"/>
  <c r="L603" i="26"/>
  <c r="L604" i="26"/>
  <c r="N7" i="26"/>
  <c r="N855" i="26"/>
  <c r="N854" i="26"/>
  <c r="N856" i="26"/>
  <c r="M7" i="26"/>
  <c r="M856" i="26"/>
  <c r="M855" i="26"/>
  <c r="M854" i="26"/>
  <c r="O7" i="26"/>
  <c r="O854" i="26"/>
  <c r="O856" i="26"/>
  <c r="O855" i="26"/>
  <c r="K7" i="26"/>
  <c r="K854" i="26"/>
  <c r="K856" i="26"/>
  <c r="K855" i="26"/>
  <c r="L7" i="26"/>
  <c r="L856" i="26"/>
  <c r="L855" i="26"/>
  <c r="L854" i="26"/>
  <c r="K152" i="26"/>
  <c r="K156" i="26"/>
  <c r="K153" i="26"/>
  <c r="K154" i="26"/>
  <c r="K155" i="26"/>
  <c r="K687" i="26"/>
  <c r="K691" i="26"/>
  <c r="K810" i="26"/>
  <c r="K688" i="26"/>
  <c r="K807" i="26"/>
  <c r="K811" i="26"/>
  <c r="K689" i="26"/>
  <c r="K808" i="26"/>
  <c r="K690" i="26"/>
  <c r="K809" i="26"/>
  <c r="L690" i="26"/>
  <c r="L809" i="26"/>
  <c r="L687" i="26"/>
  <c r="L691" i="26"/>
  <c r="L810" i="26"/>
  <c r="L688" i="26"/>
  <c r="L807" i="26"/>
  <c r="L811" i="26"/>
  <c r="L689" i="26"/>
  <c r="L808" i="26"/>
  <c r="N688" i="26"/>
  <c r="N807" i="26"/>
  <c r="N811" i="26"/>
  <c r="N689" i="26"/>
  <c r="N808" i="26"/>
  <c r="N690" i="26"/>
  <c r="N809" i="26"/>
  <c r="N687" i="26"/>
  <c r="N691" i="26"/>
  <c r="N810" i="26"/>
  <c r="M689" i="26"/>
  <c r="M808" i="26"/>
  <c r="M690" i="26"/>
  <c r="M809" i="26"/>
  <c r="M687" i="26"/>
  <c r="M691" i="26"/>
  <c r="M810" i="26"/>
  <c r="M688" i="26"/>
  <c r="M807" i="26"/>
  <c r="M811" i="26"/>
  <c r="O687" i="26"/>
  <c r="O691" i="26"/>
  <c r="O810" i="26"/>
  <c r="O688" i="26"/>
  <c r="O807" i="26"/>
  <c r="O811" i="26"/>
  <c r="O689" i="26"/>
  <c r="O808" i="26"/>
  <c r="O690" i="26"/>
  <c r="O809" i="26"/>
  <c r="K50" i="26"/>
  <c r="K853" i="26"/>
  <c r="L50" i="26"/>
  <c r="L853" i="26"/>
  <c r="N50" i="26"/>
  <c r="N853" i="26"/>
  <c r="M50" i="26"/>
  <c r="M853" i="26"/>
  <c r="O50" i="26"/>
  <c r="O853" i="26"/>
  <c r="M51" i="26"/>
  <c r="M167" i="26"/>
  <c r="L51" i="26"/>
  <c r="L167" i="26"/>
  <c r="N51" i="26"/>
  <c r="N167" i="26"/>
  <c r="O51" i="26"/>
  <c r="O167" i="26"/>
  <c r="K167" i="26"/>
  <c r="K51" i="26"/>
  <c r="L169" i="26"/>
  <c r="L168" i="26"/>
  <c r="L166" i="26"/>
  <c r="N166" i="26"/>
  <c r="N169" i="26"/>
  <c r="N168" i="26"/>
  <c r="M168" i="26"/>
  <c r="M166" i="26"/>
  <c r="M169" i="26"/>
  <c r="O169" i="26"/>
  <c r="O168" i="26"/>
  <c r="O166" i="26"/>
  <c r="K169" i="26"/>
  <c r="K168" i="26"/>
  <c r="K166" i="26"/>
  <c r="K63" i="26"/>
  <c r="K8" i="26"/>
  <c r="K12" i="26"/>
  <c r="K9" i="26"/>
  <c r="K6" i="26"/>
  <c r="K10" i="26"/>
  <c r="K11" i="26"/>
  <c r="K73" i="26"/>
  <c r="K72" i="26"/>
  <c r="K75" i="26"/>
  <c r="K74" i="26"/>
  <c r="L72" i="26"/>
  <c r="L75" i="26"/>
  <c r="L74" i="26"/>
  <c r="L73" i="26"/>
  <c r="M75" i="26"/>
  <c r="M74" i="26"/>
  <c r="M73" i="26"/>
  <c r="M72" i="26"/>
  <c r="O73" i="26"/>
  <c r="O72" i="26"/>
  <c r="O75" i="26"/>
  <c r="O74" i="26"/>
  <c r="N74" i="26"/>
  <c r="N73" i="26"/>
  <c r="N72" i="26"/>
  <c r="N75" i="26"/>
  <c r="G81" i="26"/>
  <c r="M816" i="26"/>
  <c r="O816" i="26"/>
  <c r="K816" i="26"/>
  <c r="L816" i="26"/>
  <c r="N816" i="26"/>
  <c r="O615" i="26"/>
  <c r="L615" i="26"/>
  <c r="N615" i="26"/>
  <c r="M615" i="26"/>
  <c r="M122" i="26"/>
  <c r="O122" i="26"/>
  <c r="L122" i="26"/>
  <c r="K122" i="26"/>
  <c r="N122" i="26"/>
  <c r="K193" i="26"/>
  <c r="K190" i="26"/>
  <c r="K187" i="26"/>
  <c r="K194" i="26"/>
  <c r="K196" i="26"/>
  <c r="K192" i="26"/>
  <c r="K189" i="26"/>
  <c r="K195" i="26"/>
  <c r="K188" i="26"/>
  <c r="K197" i="26"/>
  <c r="K191" i="26"/>
  <c r="K186" i="26"/>
  <c r="O914" i="26"/>
  <c r="O911" i="26"/>
  <c r="O907" i="26"/>
  <c r="O893" i="26"/>
  <c r="O910" i="26"/>
  <c r="O896" i="26"/>
  <c r="O892" i="26"/>
  <c r="O913" i="26"/>
  <c r="O909" i="26"/>
  <c r="O895" i="26"/>
  <c r="O891" i="26"/>
  <c r="O912" i="26"/>
  <c r="O908" i="26"/>
  <c r="O897" i="26"/>
  <c r="O894" i="26"/>
  <c r="M913" i="26"/>
  <c r="M909" i="26"/>
  <c r="M895" i="26"/>
  <c r="M891" i="26"/>
  <c r="M912" i="26"/>
  <c r="M908" i="26"/>
  <c r="M897" i="26"/>
  <c r="M894" i="26"/>
  <c r="M914" i="26"/>
  <c r="M911" i="26"/>
  <c r="M907" i="26"/>
  <c r="M893" i="26"/>
  <c r="M910" i="26"/>
  <c r="M896" i="26"/>
  <c r="M892" i="26"/>
  <c r="L910" i="26"/>
  <c r="L896" i="26"/>
  <c r="L892" i="26"/>
  <c r="L913" i="26"/>
  <c r="L909" i="26"/>
  <c r="L895" i="26"/>
  <c r="L891" i="26"/>
  <c r="L912" i="26"/>
  <c r="L908" i="26"/>
  <c r="L897" i="26"/>
  <c r="L894" i="26"/>
  <c r="L914" i="26"/>
  <c r="L911" i="26"/>
  <c r="L907" i="26"/>
  <c r="L893" i="26"/>
  <c r="K914" i="26"/>
  <c r="K911" i="26"/>
  <c r="K893" i="26"/>
  <c r="K910" i="26"/>
  <c r="K907" i="26"/>
  <c r="K896" i="26"/>
  <c r="K892" i="26"/>
  <c r="K913" i="26"/>
  <c r="K909" i="26"/>
  <c r="K895" i="26"/>
  <c r="K891" i="26"/>
  <c r="K912" i="26"/>
  <c r="K908" i="26"/>
  <c r="K897" i="26"/>
  <c r="K894" i="26"/>
  <c r="N912" i="26"/>
  <c r="N908" i="26"/>
  <c r="N897" i="26"/>
  <c r="N894" i="26"/>
  <c r="N914" i="26"/>
  <c r="N911" i="26"/>
  <c r="N907" i="26"/>
  <c r="N893" i="26"/>
  <c r="N910" i="26"/>
  <c r="N896" i="26"/>
  <c r="N892" i="26"/>
  <c r="N913" i="26"/>
  <c r="N909" i="26"/>
  <c r="N895" i="26"/>
  <c r="N891" i="26"/>
  <c r="M879" i="26"/>
  <c r="O879" i="26"/>
  <c r="L879" i="26"/>
  <c r="K879" i="26"/>
  <c r="N879" i="26"/>
  <c r="M851" i="26"/>
  <c r="M852" i="26"/>
  <c r="O852" i="26"/>
  <c r="O851" i="26"/>
  <c r="N851" i="26"/>
  <c r="N852" i="26"/>
  <c r="L852" i="26"/>
  <c r="L851" i="26"/>
  <c r="K852" i="26"/>
  <c r="K851" i="26"/>
  <c r="M833" i="26"/>
  <c r="M829" i="26"/>
  <c r="M836" i="26"/>
  <c r="M832" i="26"/>
  <c r="M835" i="26"/>
  <c r="M831" i="26"/>
  <c r="M837" i="26"/>
  <c r="M834" i="26"/>
  <c r="M830" i="26"/>
  <c r="O835" i="26"/>
  <c r="O831" i="26"/>
  <c r="O837" i="26"/>
  <c r="O834" i="26"/>
  <c r="O830" i="26"/>
  <c r="O833" i="26"/>
  <c r="O829" i="26"/>
  <c r="O836" i="26"/>
  <c r="O832" i="26"/>
  <c r="N836" i="26"/>
  <c r="N832" i="26"/>
  <c r="N835" i="26"/>
  <c r="N831" i="26"/>
  <c r="N837" i="26"/>
  <c r="N834" i="26"/>
  <c r="N830" i="26"/>
  <c r="N833" i="26"/>
  <c r="N829" i="26"/>
  <c r="L837" i="26"/>
  <c r="L834" i="26"/>
  <c r="L830" i="26"/>
  <c r="L833" i="26"/>
  <c r="L829" i="26"/>
  <c r="L836" i="26"/>
  <c r="L832" i="26"/>
  <c r="L835" i="26"/>
  <c r="L831" i="26"/>
  <c r="K835" i="26"/>
  <c r="K831" i="26"/>
  <c r="K837" i="26"/>
  <c r="K834" i="26"/>
  <c r="K830" i="26"/>
  <c r="K833" i="26"/>
  <c r="K829" i="26"/>
  <c r="K836" i="26"/>
  <c r="K832" i="26"/>
  <c r="K757" i="26"/>
  <c r="K754" i="26"/>
  <c r="K750" i="26"/>
  <c r="K753" i="26"/>
  <c r="K749" i="26"/>
  <c r="K756" i="26"/>
  <c r="K752" i="26"/>
  <c r="K755" i="26"/>
  <c r="K751" i="26"/>
  <c r="N755" i="26"/>
  <c r="N751" i="26"/>
  <c r="N757" i="26"/>
  <c r="N754" i="26"/>
  <c r="N750" i="26"/>
  <c r="N753" i="26"/>
  <c r="N749" i="26"/>
  <c r="N756" i="26"/>
  <c r="N752" i="26"/>
  <c r="L753" i="26"/>
  <c r="L749" i="26"/>
  <c r="L756" i="26"/>
  <c r="L752" i="26"/>
  <c r="L755" i="26"/>
  <c r="L751" i="26"/>
  <c r="L757" i="26"/>
  <c r="L754" i="26"/>
  <c r="L750" i="26"/>
  <c r="M756" i="26"/>
  <c r="M752" i="26"/>
  <c r="M755" i="26"/>
  <c r="M751" i="26"/>
  <c r="M757" i="26"/>
  <c r="M754" i="26"/>
  <c r="M750" i="26"/>
  <c r="M753" i="26"/>
  <c r="M749" i="26"/>
  <c r="O757" i="26"/>
  <c r="O754" i="26"/>
  <c r="O750" i="26"/>
  <c r="O753" i="26"/>
  <c r="O749" i="26"/>
  <c r="O756" i="26"/>
  <c r="O752" i="26"/>
  <c r="O755" i="26"/>
  <c r="O751" i="26"/>
  <c r="O737" i="26"/>
  <c r="O734" i="26"/>
  <c r="O730" i="26"/>
  <c r="O733" i="26"/>
  <c r="O729" i="26"/>
  <c r="O736" i="26"/>
  <c r="O732" i="26"/>
  <c r="O735" i="26"/>
  <c r="O731" i="26"/>
  <c r="L733" i="26"/>
  <c r="L729" i="26"/>
  <c r="L736" i="26"/>
  <c r="L732" i="26"/>
  <c r="L735" i="26"/>
  <c r="L731" i="26"/>
  <c r="L737" i="26"/>
  <c r="L734" i="26"/>
  <c r="L730" i="26"/>
  <c r="K737" i="26"/>
  <c r="K734" i="26"/>
  <c r="K730" i="26"/>
  <c r="K733" i="26"/>
  <c r="K729" i="26"/>
  <c r="K736" i="26"/>
  <c r="K732" i="26"/>
  <c r="K735" i="26"/>
  <c r="K731" i="26"/>
  <c r="N735" i="26"/>
  <c r="N731" i="26"/>
  <c r="N737" i="26"/>
  <c r="N734" i="26"/>
  <c r="N730" i="26"/>
  <c r="N733" i="26"/>
  <c r="N729" i="26"/>
  <c r="N736" i="26"/>
  <c r="N732" i="26"/>
  <c r="M736" i="26"/>
  <c r="M732" i="26"/>
  <c r="M735" i="26"/>
  <c r="M731" i="26"/>
  <c r="M737" i="26"/>
  <c r="M734" i="26"/>
  <c r="M730" i="26"/>
  <c r="M733" i="26"/>
  <c r="M729" i="26"/>
  <c r="N696" i="26"/>
  <c r="N716" i="26"/>
  <c r="N712" i="26"/>
  <c r="N715" i="26"/>
  <c r="N711" i="26"/>
  <c r="N713" i="26"/>
  <c r="N709" i="26"/>
  <c r="N717" i="26"/>
  <c r="N714" i="26"/>
  <c r="N710" i="26"/>
  <c r="M696" i="26"/>
  <c r="M713" i="26"/>
  <c r="M709" i="26"/>
  <c r="M716" i="26"/>
  <c r="M712" i="26"/>
  <c r="M715" i="26"/>
  <c r="M711" i="26"/>
  <c r="M717" i="26"/>
  <c r="M714" i="26"/>
  <c r="M710" i="26"/>
  <c r="O696" i="26"/>
  <c r="O715" i="26"/>
  <c r="O711" i="26"/>
  <c r="O717" i="26"/>
  <c r="O714" i="26"/>
  <c r="O710" i="26"/>
  <c r="O713" i="26"/>
  <c r="O709" i="26"/>
  <c r="O716" i="26"/>
  <c r="O712" i="26"/>
  <c r="L696" i="26"/>
  <c r="L717" i="26"/>
  <c r="L714" i="26"/>
  <c r="L710" i="26"/>
  <c r="L713" i="26"/>
  <c r="L709" i="26"/>
  <c r="L715" i="26"/>
  <c r="L716" i="26"/>
  <c r="L712" i="26"/>
  <c r="L711" i="26"/>
  <c r="K696" i="26"/>
  <c r="K715" i="26"/>
  <c r="K711" i="26"/>
  <c r="K717" i="26"/>
  <c r="K714" i="26"/>
  <c r="K710" i="26"/>
  <c r="K712" i="26"/>
  <c r="K713" i="26"/>
  <c r="K709" i="26"/>
  <c r="K716" i="26"/>
  <c r="O694" i="26"/>
  <c r="O693" i="26"/>
  <c r="O695" i="26"/>
  <c r="O692" i="26"/>
  <c r="O697" i="26"/>
  <c r="L693" i="26"/>
  <c r="L695" i="26"/>
  <c r="L692" i="26"/>
  <c r="L694" i="26"/>
  <c r="L697" i="26"/>
  <c r="K694" i="26"/>
  <c r="K697" i="26"/>
  <c r="K693" i="26"/>
  <c r="K695" i="26"/>
  <c r="K692" i="26"/>
  <c r="N692" i="26"/>
  <c r="N694" i="26"/>
  <c r="N697" i="26"/>
  <c r="N693" i="26"/>
  <c r="N695" i="26"/>
  <c r="M692" i="26"/>
  <c r="M694" i="26"/>
  <c r="M697" i="26"/>
  <c r="M693" i="26"/>
  <c r="M695" i="26"/>
  <c r="O672" i="26"/>
  <c r="O671" i="26"/>
  <c r="O667" i="26"/>
  <c r="O675" i="26"/>
  <c r="O670" i="26"/>
  <c r="O674" i="26"/>
  <c r="O669" i="26"/>
  <c r="O673" i="26"/>
  <c r="O668" i="26"/>
  <c r="L675" i="26"/>
  <c r="L670" i="26"/>
  <c r="L674" i="26"/>
  <c r="L669" i="26"/>
  <c r="L672" i="26"/>
  <c r="L673" i="26"/>
  <c r="L668" i="26"/>
  <c r="L671" i="26"/>
  <c r="L667" i="26"/>
  <c r="K672" i="26"/>
  <c r="K673" i="26"/>
  <c r="K668" i="26"/>
  <c r="K671" i="26"/>
  <c r="K667" i="26"/>
  <c r="K675" i="26"/>
  <c r="K670" i="26"/>
  <c r="K674" i="26"/>
  <c r="K669" i="26"/>
  <c r="N674" i="26"/>
  <c r="N672" i="26"/>
  <c r="N673" i="26"/>
  <c r="N668" i="26"/>
  <c r="N671" i="26"/>
  <c r="N667" i="26"/>
  <c r="N675" i="26"/>
  <c r="N670" i="26"/>
  <c r="N669" i="26"/>
  <c r="M675" i="26"/>
  <c r="M670" i="26"/>
  <c r="M674" i="26"/>
  <c r="M669" i="26"/>
  <c r="M672" i="26"/>
  <c r="M673" i="26"/>
  <c r="M668" i="26"/>
  <c r="M671" i="26"/>
  <c r="M667" i="26"/>
  <c r="M654" i="26"/>
  <c r="O654" i="26"/>
  <c r="L654" i="26"/>
  <c r="K654" i="26"/>
  <c r="N654" i="26"/>
  <c r="M656" i="26"/>
  <c r="M651" i="26"/>
  <c r="M650" i="26"/>
  <c r="M655" i="26"/>
  <c r="M653" i="26"/>
  <c r="M649" i="26"/>
  <c r="M652" i="26"/>
  <c r="O655" i="26"/>
  <c r="O653" i="26"/>
  <c r="O649" i="26"/>
  <c r="O652" i="26"/>
  <c r="O656" i="26"/>
  <c r="O651" i="26"/>
  <c r="O650" i="26"/>
  <c r="L652" i="26"/>
  <c r="L656" i="26"/>
  <c r="L651" i="26"/>
  <c r="L650" i="26"/>
  <c r="L655" i="26"/>
  <c r="L653" i="26"/>
  <c r="L649" i="26"/>
  <c r="K655" i="26"/>
  <c r="K653" i="26"/>
  <c r="K649" i="26"/>
  <c r="K652" i="26"/>
  <c r="K656" i="26"/>
  <c r="K651" i="26"/>
  <c r="K650" i="26"/>
  <c r="N650" i="26"/>
  <c r="N655" i="26"/>
  <c r="N653" i="26"/>
  <c r="N649" i="26"/>
  <c r="N652" i="26"/>
  <c r="N656" i="26"/>
  <c r="N651" i="26"/>
  <c r="N62" i="26"/>
  <c r="N813" i="26"/>
  <c r="N815" i="26"/>
  <c r="N812" i="26"/>
  <c r="N817" i="26"/>
  <c r="N814" i="26"/>
  <c r="M64" i="26"/>
  <c r="M817" i="26"/>
  <c r="M814" i="26"/>
  <c r="M815" i="26"/>
  <c r="M813" i="26"/>
  <c r="M812" i="26"/>
  <c r="O812" i="26"/>
  <c r="O817" i="26"/>
  <c r="O813" i="26"/>
  <c r="O815" i="26"/>
  <c r="O814" i="26"/>
  <c r="N20" i="26"/>
  <c r="L815" i="26"/>
  <c r="L812" i="26"/>
  <c r="L817" i="26"/>
  <c r="L814" i="26"/>
  <c r="L813" i="26"/>
  <c r="K812" i="26"/>
  <c r="K814" i="26"/>
  <c r="K815" i="26"/>
  <c r="K817" i="26"/>
  <c r="K813" i="26"/>
  <c r="M47" i="26"/>
  <c r="N49" i="26"/>
  <c r="N24" i="26"/>
  <c r="N9" i="26"/>
  <c r="M8" i="26"/>
  <c r="K618" i="26"/>
  <c r="K619" i="26"/>
  <c r="M617" i="26"/>
  <c r="M619" i="26"/>
  <c r="M616" i="26"/>
  <c r="M614" i="26"/>
  <c r="M618" i="26"/>
  <c r="L618" i="26"/>
  <c r="L617" i="26"/>
  <c r="L619" i="26"/>
  <c r="L616" i="26"/>
  <c r="L614" i="26"/>
  <c r="O614" i="26"/>
  <c r="O618" i="26"/>
  <c r="O617" i="26"/>
  <c r="O619" i="26"/>
  <c r="O616" i="26"/>
  <c r="N619" i="26"/>
  <c r="N616" i="26"/>
  <c r="N614" i="26"/>
  <c r="N618" i="26"/>
  <c r="N617" i="26"/>
  <c r="N46" i="26"/>
  <c r="N48" i="26"/>
  <c r="N65" i="26"/>
  <c r="N45" i="26"/>
  <c r="N10" i="26"/>
  <c r="K48" i="26"/>
  <c r="N607" i="26"/>
  <c r="N601" i="26"/>
  <c r="N603" i="26"/>
  <c r="N606" i="26"/>
  <c r="N602" i="26"/>
  <c r="N605" i="26"/>
  <c r="N604" i="26"/>
  <c r="M31" i="26"/>
  <c r="N63" i="26"/>
  <c r="N19" i="26"/>
  <c r="N12" i="26"/>
  <c r="N32" i="26"/>
  <c r="M607" i="26"/>
  <c r="M606" i="26"/>
  <c r="P603" i="26"/>
  <c r="P602" i="26"/>
  <c r="P605" i="26"/>
  <c r="P604" i="26"/>
  <c r="P607" i="26"/>
  <c r="P601" i="26"/>
  <c r="P606" i="26"/>
  <c r="K45" i="26"/>
  <c r="L607" i="26"/>
  <c r="L606" i="26"/>
  <c r="O603" i="26"/>
  <c r="O606" i="26"/>
  <c r="O602" i="26"/>
  <c r="O605" i="26"/>
  <c r="O604" i="26"/>
  <c r="O607" i="26"/>
  <c r="O601" i="26"/>
  <c r="N64" i="26"/>
  <c r="N22" i="26"/>
  <c r="N31" i="26"/>
  <c r="N6" i="26"/>
  <c r="M11" i="26"/>
  <c r="L36" i="26"/>
  <c r="L12" i="26"/>
  <c r="O19" i="26"/>
  <c r="K64" i="26"/>
  <c r="N33" i="26"/>
  <c r="N8" i="26"/>
  <c r="M6" i="26"/>
  <c r="M34" i="26"/>
  <c r="K35" i="26"/>
  <c r="K60" i="26"/>
  <c r="L153" i="26"/>
  <c r="L156" i="26"/>
  <c r="L152" i="26"/>
  <c r="L155" i="26"/>
  <c r="L157" i="26"/>
  <c r="L154" i="26"/>
  <c r="N155" i="26"/>
  <c r="N157" i="26"/>
  <c r="N154" i="26"/>
  <c r="N156" i="26"/>
  <c r="N153" i="26"/>
  <c r="N152" i="26"/>
  <c r="N34" i="26"/>
  <c r="M20" i="26"/>
  <c r="N21" i="26"/>
  <c r="K32" i="26"/>
  <c r="O155" i="26"/>
  <c r="O157" i="26"/>
  <c r="O154" i="26"/>
  <c r="O156" i="26"/>
  <c r="O153" i="26"/>
  <c r="O152" i="26"/>
  <c r="M19" i="26"/>
  <c r="M154" i="26"/>
  <c r="M156" i="26"/>
  <c r="M153" i="26"/>
  <c r="M155" i="26"/>
  <c r="M157" i="26"/>
  <c r="M152" i="26"/>
  <c r="K61" i="26"/>
  <c r="K157" i="26"/>
  <c r="M9" i="26"/>
  <c r="M45" i="26"/>
  <c r="M65" i="26"/>
  <c r="K24" i="26"/>
  <c r="L140" i="26"/>
  <c r="L138" i="26"/>
  <c r="L134" i="26"/>
  <c r="L141" i="26"/>
  <c r="L142" i="26"/>
  <c r="L137" i="26"/>
  <c r="L133" i="26"/>
  <c r="L136" i="26"/>
  <c r="L139" i="26"/>
  <c r="L135" i="26"/>
  <c r="N141" i="26"/>
  <c r="N133" i="26"/>
  <c r="N136" i="26"/>
  <c r="N139" i="26"/>
  <c r="N135" i="26"/>
  <c r="N140" i="26"/>
  <c r="N138" i="26"/>
  <c r="N134" i="26"/>
  <c r="N142" i="26"/>
  <c r="N137" i="26"/>
  <c r="O47" i="26"/>
  <c r="O140" i="26"/>
  <c r="O136" i="26"/>
  <c r="O141" i="26"/>
  <c r="O139" i="26"/>
  <c r="O135" i="26"/>
  <c r="O138" i="26"/>
  <c r="O134" i="26"/>
  <c r="O142" i="26"/>
  <c r="O137" i="26"/>
  <c r="O133" i="26"/>
  <c r="M142" i="26"/>
  <c r="M137" i="26"/>
  <c r="M133" i="26"/>
  <c r="M140" i="26"/>
  <c r="M136" i="26"/>
  <c r="M141" i="26"/>
  <c r="M139" i="26"/>
  <c r="M135" i="26"/>
  <c r="M138" i="26"/>
  <c r="M134" i="26"/>
  <c r="K44" i="26"/>
  <c r="K140" i="26"/>
  <c r="K141" i="26"/>
  <c r="K139" i="26"/>
  <c r="K135" i="26"/>
  <c r="K138" i="26"/>
  <c r="K134" i="26"/>
  <c r="K142" i="26"/>
  <c r="K137" i="26"/>
  <c r="K133" i="26"/>
  <c r="K136" i="26"/>
  <c r="M21" i="26"/>
  <c r="N61" i="26"/>
  <c r="N47" i="26"/>
  <c r="N44" i="26"/>
  <c r="N60" i="26"/>
  <c r="N23" i="26"/>
  <c r="M62" i="26"/>
  <c r="M63" i="26"/>
  <c r="N36" i="26"/>
  <c r="N35" i="26"/>
  <c r="K31" i="26"/>
  <c r="L47" i="26"/>
  <c r="L114" i="26"/>
  <c r="L121" i="26"/>
  <c r="L117" i="26"/>
  <c r="L120" i="26"/>
  <c r="L116" i="26"/>
  <c r="L123" i="26"/>
  <c r="L119" i="26"/>
  <c r="L115" i="26"/>
  <c r="L118" i="26"/>
  <c r="N11" i="26"/>
  <c r="O48" i="26"/>
  <c r="O123" i="26"/>
  <c r="O118" i="26"/>
  <c r="O114" i="26"/>
  <c r="O121" i="26"/>
  <c r="O117" i="26"/>
  <c r="O120" i="26"/>
  <c r="O116" i="26"/>
  <c r="O119" i="26"/>
  <c r="O115" i="26"/>
  <c r="M117" i="26"/>
  <c r="M120" i="26"/>
  <c r="M116" i="26"/>
  <c r="M123" i="26"/>
  <c r="M119" i="26"/>
  <c r="M115" i="26"/>
  <c r="M118" i="26"/>
  <c r="M114" i="26"/>
  <c r="M121" i="26"/>
  <c r="K123" i="26"/>
  <c r="K118" i="26"/>
  <c r="K114" i="26"/>
  <c r="K121" i="26"/>
  <c r="K117" i="26"/>
  <c r="K120" i="26"/>
  <c r="K116" i="26"/>
  <c r="K119" i="26"/>
  <c r="K115" i="26"/>
  <c r="N120" i="26"/>
  <c r="N116" i="26"/>
  <c r="N123" i="26"/>
  <c r="N119" i="26"/>
  <c r="N115" i="26"/>
  <c r="N118" i="26"/>
  <c r="N114" i="26"/>
  <c r="N121" i="26"/>
  <c r="N117" i="26"/>
  <c r="L21" i="26"/>
  <c r="L46" i="26"/>
  <c r="O20" i="26"/>
  <c r="L32" i="26"/>
  <c r="L11" i="26"/>
  <c r="L10" i="26"/>
  <c r="O34" i="26"/>
  <c r="L24" i="26"/>
  <c r="L63" i="26"/>
  <c r="O31" i="26"/>
  <c r="O60" i="26"/>
  <c r="L9" i="26"/>
  <c r="L49" i="26"/>
  <c r="L62" i="26"/>
  <c r="O35" i="26"/>
  <c r="O64" i="26"/>
  <c r="O63" i="26"/>
  <c r="O32" i="26"/>
  <c r="L31" i="26"/>
  <c r="L34" i="26"/>
  <c r="L60" i="26"/>
  <c r="O10" i="26"/>
  <c r="O36" i="26"/>
  <c r="M32" i="26"/>
  <c r="L19" i="26"/>
  <c r="O61" i="26"/>
  <c r="L22" i="26"/>
  <c r="M24" i="26"/>
  <c r="L6" i="26"/>
  <c r="M48" i="26"/>
  <c r="M49" i="26"/>
  <c r="M46" i="26"/>
  <c r="M23" i="26"/>
  <c r="L44" i="26"/>
  <c r="L64" i="26"/>
  <c r="L65" i="26"/>
  <c r="L8" i="26"/>
  <c r="K34" i="26"/>
  <c r="K33" i="26"/>
  <c r="K47" i="26"/>
  <c r="O22" i="26"/>
  <c r="O23" i="26"/>
  <c r="O44" i="26"/>
  <c r="M36" i="26"/>
  <c r="L23" i="26"/>
  <c r="O46" i="26"/>
  <c r="M61" i="26"/>
  <c r="M12" i="26"/>
  <c r="M22" i="26"/>
  <c r="O9" i="26"/>
  <c r="O6" i="26"/>
  <c r="O12" i="26"/>
  <c r="O45" i="26"/>
  <c r="K21" i="26"/>
  <c r="K22" i="26"/>
  <c r="K19" i="26"/>
  <c r="M35" i="26"/>
  <c r="M10" i="26"/>
  <c r="L35" i="26"/>
  <c r="M44" i="26"/>
  <c r="M60" i="26"/>
  <c r="L20" i="26"/>
  <c r="L48" i="26"/>
  <c r="L45" i="26"/>
  <c r="L61" i="26"/>
  <c r="O24" i="26"/>
  <c r="O21" i="26"/>
  <c r="O11" i="26"/>
  <c r="O8" i="26"/>
  <c r="O33" i="26"/>
  <c r="O49" i="26"/>
  <c r="O65" i="26"/>
  <c r="O62" i="26"/>
  <c r="K20" i="26"/>
  <c r="K36" i="26"/>
  <c r="K23" i="26"/>
  <c r="K49" i="26"/>
  <c r="K46" i="26"/>
  <c r="K65" i="26"/>
  <c r="K62" i="26"/>
  <c r="L33" i="26"/>
  <c r="M33" i="26"/>
  <c r="E83" i="26" l="1"/>
  <c r="G88" i="26"/>
  <c r="G86" i="26"/>
  <c r="G85" i="26"/>
  <c r="G87" i="26"/>
  <c r="G99" i="26"/>
  <c r="N170" i="26"/>
  <c r="L170" i="26"/>
  <c r="O170" i="26"/>
  <c r="M170" i="26"/>
  <c r="K170" i="26"/>
  <c r="M76" i="26"/>
  <c r="N76" i="26"/>
  <c r="O76" i="26"/>
  <c r="K76" i="26"/>
  <c r="L76" i="26"/>
  <c r="H84" i="26"/>
  <c r="H82" i="26"/>
  <c r="N66" i="26"/>
  <c r="G82" i="26"/>
  <c r="G84" i="26"/>
  <c r="L608" i="26"/>
  <c r="P608" i="26"/>
  <c r="M608" i="26"/>
  <c r="L676" i="26"/>
  <c r="L657" i="26"/>
  <c r="N898" i="26"/>
  <c r="L915" i="26"/>
  <c r="N838" i="26"/>
  <c r="M124" i="26"/>
  <c r="O838" i="26"/>
  <c r="O608" i="26"/>
  <c r="N608" i="26"/>
  <c r="M620" i="26"/>
  <c r="N718" i="26"/>
  <c r="M758" i="26"/>
  <c r="N780" i="26"/>
  <c r="O698" i="26"/>
  <c r="M738" i="26"/>
  <c r="K857" i="26"/>
  <c r="K143" i="26"/>
  <c r="N13" i="26"/>
  <c r="N639" i="26"/>
  <c r="M639" i="26"/>
  <c r="K818" i="26"/>
  <c r="N738" i="26"/>
  <c r="L857" i="26"/>
  <c r="K915" i="26"/>
  <c r="L37" i="26"/>
  <c r="M37" i="26"/>
  <c r="K738" i="26"/>
  <c r="L898" i="26"/>
  <c r="N124" i="26"/>
  <c r="O143" i="26"/>
  <c r="L143" i="26"/>
  <c r="K158" i="26"/>
  <c r="N37" i="26"/>
  <c r="N25" i="26"/>
  <c r="O620" i="26"/>
  <c r="K639" i="26"/>
  <c r="L818" i="26"/>
  <c r="O818" i="26"/>
  <c r="K657" i="26"/>
  <c r="O657" i="26"/>
  <c r="M657" i="26"/>
  <c r="M676" i="26"/>
  <c r="N676" i="26"/>
  <c r="K698" i="26"/>
  <c r="O718" i="26"/>
  <c r="M718" i="26"/>
  <c r="L738" i="26"/>
  <c r="L758" i="26"/>
  <c r="M857" i="26"/>
  <c r="M898" i="26"/>
  <c r="O898" i="26"/>
  <c r="K37" i="26"/>
  <c r="M143" i="26"/>
  <c r="M66" i="26"/>
  <c r="L66" i="26"/>
  <c r="O66" i="26"/>
  <c r="L124" i="26"/>
  <c r="N143" i="26"/>
  <c r="M158" i="26"/>
  <c r="M25" i="26"/>
  <c r="N158" i="26"/>
  <c r="K66" i="26"/>
  <c r="O25" i="26"/>
  <c r="L620" i="26"/>
  <c r="L639" i="26"/>
  <c r="O780" i="26"/>
  <c r="M780" i="26"/>
  <c r="K780" i="26"/>
  <c r="M818" i="26"/>
  <c r="N818" i="26"/>
  <c r="M698" i="26"/>
  <c r="N698" i="26"/>
  <c r="L698" i="26"/>
  <c r="K718" i="26"/>
  <c r="O758" i="26"/>
  <c r="N758" i="26"/>
  <c r="K758" i="26"/>
  <c r="K838" i="26"/>
  <c r="L838" i="26"/>
  <c r="O857" i="26"/>
  <c r="K898" i="26"/>
  <c r="M915" i="26"/>
  <c r="O13" i="26"/>
  <c r="L25" i="26"/>
  <c r="L718" i="26"/>
  <c r="O738" i="26"/>
  <c r="K25" i="26"/>
  <c r="L13" i="26"/>
  <c r="O37" i="26"/>
  <c r="K124" i="26"/>
  <c r="O124" i="26"/>
  <c r="O158" i="26"/>
  <c r="L158" i="26"/>
  <c r="M13" i="26"/>
  <c r="N620" i="26"/>
  <c r="K620" i="26"/>
  <c r="K13" i="26"/>
  <c r="O639" i="26"/>
  <c r="L780" i="26"/>
  <c r="N657" i="26"/>
  <c r="K676" i="26"/>
  <c r="O676" i="26"/>
  <c r="M838" i="26"/>
  <c r="N857" i="26"/>
  <c r="N915" i="26"/>
  <c r="O915" i="26"/>
  <c r="H83" i="26" l="1"/>
  <c r="G83" i="26"/>
  <c r="H89" i="26"/>
  <c r="G89" i="26"/>
  <c r="J100" i="1" l="1"/>
  <c r="L100" i="1"/>
  <c r="N100" i="1"/>
  <c r="M100" i="1"/>
  <c r="K100" i="1"/>
  <c r="J90" i="1"/>
  <c r="N90" i="1"/>
  <c r="K90" i="1"/>
  <c r="M90" i="1"/>
  <c r="L90" i="1"/>
</calcChain>
</file>

<file path=xl/sharedStrings.xml><?xml version="1.0" encoding="utf-8"?>
<sst xmlns="http://schemas.openxmlformats.org/spreadsheetml/2006/main" count="10106" uniqueCount="1195">
  <si>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</si>
  <si>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</si>
  <si>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</si>
  <si>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</si>
  <si>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</si>
  <si>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</si>
  <si>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</si>
  <si>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</si>
  <si>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</si>
  <si>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</si>
  <si>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</si>
  <si>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</si>
  <si>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</si>
  <si>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</si>
  <si>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</si>
  <si>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</si>
  <si>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</si>
  <si>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</si>
  <si>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</si>
  <si>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</si>
  <si>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</si>
  <si>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</si>
  <si>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</si>
  <si>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</si>
  <si>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</si>
  <si>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</si>
  <si>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</si>
  <si>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</si>
  <si>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</si>
  <si>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</si>
  <si>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</si>
  <si>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</si>
  <si>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</si>
  <si>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</si>
  <si>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</si>
  <si>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</si>
  <si>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</si>
  <si>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</si>
  <si>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</si>
  <si>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</si>
  <si>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</si>
  <si>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</si>
  <si>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</si>
  <si>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</si>
  <si>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</si>
  <si>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</si>
  <si>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</si>
  <si>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</si>
  <si>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</si>
  <si>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</si>
  <si>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</si>
  <si>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</si>
  <si>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</si>
  <si>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</si>
  <si>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</si>
  <si>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</si>
  <si>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</si>
  <si>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</si>
  <si>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</si>
  <si>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</si>
  <si>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</si>
  <si>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</si>
  <si>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</si>
  <si>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</si>
  <si>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</si>
  <si>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</si>
  <si>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たんの吸引</t>
    <rPh sb="3" eb="5">
      <t>キュウイン</t>
    </rPh>
    <phoneticPr fontId="1"/>
  </si>
  <si>
    <t>褥瘡の処置</t>
    <rPh sb="0" eb="2">
      <t>ジョクソウ</t>
    </rPh>
    <rPh sb="3" eb="5">
      <t>ショチ</t>
    </rPh>
    <phoneticPr fontId="1"/>
  </si>
  <si>
    <t>経鼻経管栄養の管理</t>
    <rPh sb="0" eb="2">
      <t>ケイビ</t>
    </rPh>
    <rPh sb="2" eb="4">
      <t>ケイカン</t>
    </rPh>
    <rPh sb="4" eb="6">
      <t>エイヨウ</t>
    </rPh>
    <rPh sb="7" eb="9">
      <t>カンリ</t>
    </rPh>
    <phoneticPr fontId="1"/>
  </si>
  <si>
    <t>２人未満</t>
    <rPh sb="1" eb="2">
      <t>ヒト</t>
    </rPh>
    <rPh sb="2" eb="4">
      <t>ミマン</t>
    </rPh>
    <phoneticPr fontId="1"/>
  </si>
  <si>
    <t>２～４人未満</t>
    <rPh sb="3" eb="4">
      <t>ヒト</t>
    </rPh>
    <rPh sb="4" eb="6">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</si>
  <si>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</si>
  <si>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</si>
  <si>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</si>
  <si>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</si>
  <si>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</si>
  <si>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</si>
  <si>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</si>
  <si>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３～４人未満</t>
    <rPh sb="3" eb="4">
      <t>ヒト</t>
    </rPh>
    <rPh sb="4" eb="6">
      <t>ミマン</t>
    </rPh>
    <phoneticPr fontId="1"/>
  </si>
  <si>
    <t>４～５人未満</t>
    <rPh sb="3" eb="4">
      <t>ヒト</t>
    </rPh>
    <rPh sb="4" eb="6">
      <t>ミマン</t>
    </rPh>
    <phoneticPr fontId="1"/>
  </si>
  <si>
    <t>６～10人未満</t>
    <rPh sb="4" eb="5">
      <t>ヒト</t>
    </rPh>
    <rPh sb="5" eb="7">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</si>
  <si>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</si>
  <si>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</si>
  <si>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</si>
  <si>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</si>
  <si>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</si>
  <si>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</si>
  <si>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</si>
  <si>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</si>
  <si>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</si>
  <si>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</si>
  <si>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</si>
  <si>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</si>
  <si>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</si>
  <si>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</si>
  <si>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</si>
  <si>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</si>
  <si>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</si>
  <si>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</si>
  <si>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</si>
  <si>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</si>
  <si>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</si>
  <si>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</si>
  <si>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</si>
  <si>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</si>
  <si>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平均(箇所)</t>
    <rPh sb="0" eb="1">
      <t>ヒラ</t>
    </rPh>
    <rPh sb="1" eb="2">
      <t>タモツ</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</si>
  <si>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</si>
  <si>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</si>
  <si>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</si>
  <si>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</si>
  <si>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</si>
  <si>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</si>
  <si>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</si>
  <si>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加算なし</t>
    <rPh sb="0" eb="2">
      <t>カサン</t>
    </rPh>
    <phoneticPr fontId="1"/>
  </si>
  <si>
    <t>加算あり</t>
    <rPh sb="0" eb="2">
      <t>カサン</t>
    </rPh>
    <phoneticPr fontId="1"/>
  </si>
  <si>
    <t>10人未満</t>
    <rPh sb="3" eb="5">
      <t>ミマン</t>
    </rPh>
    <phoneticPr fontId="1"/>
  </si>
  <si>
    <t>10～20人未満</t>
    <rPh sb="6" eb="8">
      <t>ミマン</t>
    </rPh>
    <phoneticPr fontId="1"/>
  </si>
  <si>
    <t>20～30人未満</t>
    <rPh sb="6" eb="8">
      <t>ミマン</t>
    </rPh>
    <phoneticPr fontId="1"/>
  </si>
  <si>
    <t>30～40人未満</t>
    <rPh sb="6" eb="8">
      <t>ミマン</t>
    </rPh>
    <phoneticPr fontId="1"/>
  </si>
  <si>
    <t>40～50人未満</t>
    <rPh sb="6" eb="8">
      <t>ミマン</t>
    </rPh>
    <phoneticPr fontId="1"/>
  </si>
  <si>
    <t>届出していない</t>
    <rPh sb="0" eb="2">
      <t>トドケデ</t>
    </rPh>
    <phoneticPr fontId="1"/>
  </si>
  <si>
    <t>届出している</t>
    <rPh sb="0" eb="2">
      <t>トドケデ</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</si>
  <si>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</si>
  <si>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</si>
  <si>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</si>
  <si>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</si>
  <si>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</si>
  <si>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</si>
  <si>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</si>
  <si>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</si>
  <si>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</si>
  <si>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</si>
  <si>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</si>
  <si>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</si>
  <si>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</si>
  <si>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</si>
  <si>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</si>
  <si>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</si>
  <si>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</si>
  <si>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</si>
  <si>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</si>
  <si>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</si>
  <si>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</si>
  <si>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</si>
  <si>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</si>
  <si>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</si>
  <si>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</si>
  <si>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</si>
  <si>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</si>
  <si>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人数積み上げ（人）</t>
    <rPh sb="0" eb="2">
      <t>ニンズウ</t>
    </rPh>
    <rPh sb="2" eb="3">
      <t>ツ</t>
    </rPh>
    <rPh sb="4" eb="5">
      <t>ア</t>
    </rPh>
    <rPh sb="7" eb="8">
      <t>ヒト</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</si>
  <si>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</si>
  <si>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</si>
  <si>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</si>
  <si>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</si>
  <si>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10人未満</t>
    <rPh sb="2" eb="3">
      <t>ニン</t>
    </rPh>
    <rPh sb="3" eb="5">
      <t>ミマン</t>
    </rPh>
    <phoneticPr fontId="1"/>
  </si>
  <si>
    <t>最小(人)</t>
    <rPh sb="0" eb="1">
      <t>サイ</t>
    </rPh>
    <rPh sb="1" eb="2">
      <t>ショウ</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</si>
  <si>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</si>
  <si>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</si>
  <si>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</si>
  <si>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</si>
  <si>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</si>
  <si>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</si>
  <si>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</si>
  <si>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</si>
  <si>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</si>
  <si>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</si>
  <si>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</si>
  <si>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調剤薬局</t>
    <rPh sb="0" eb="2">
      <t>チョウザイ</t>
    </rPh>
    <rPh sb="2" eb="4">
      <t>ヤッキョク</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</si>
  <si>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</si>
  <si>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</si>
  <si>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</si>
  <si>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</si>
  <si>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</si>
  <si>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</si>
  <si>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</si>
  <si>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</si>
  <si>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</si>
  <si>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</si>
  <si>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</si>
  <si>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</si>
  <si>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</si>
  <si>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</si>
  <si>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</si>
  <si>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</si>
  <si>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</si>
  <si>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加算あり（Ⅱ）</t>
    <rPh sb="0" eb="2">
      <t>カサン</t>
    </rPh>
    <phoneticPr fontId="1"/>
  </si>
  <si>
    <t>20～50％未満</t>
    <rPh sb="6" eb="8">
      <t>ミマン</t>
    </rPh>
    <phoneticPr fontId="1"/>
  </si>
  <si>
    <t>50～80％未満</t>
    <rPh sb="6" eb="8">
      <t>ミマン</t>
    </rPh>
    <phoneticPr fontId="1"/>
  </si>
  <si>
    <t>50～70％未満</t>
    <rPh sb="6" eb="8">
      <t>ミマン</t>
    </rPh>
    <phoneticPr fontId="3"/>
  </si>
  <si>
    <t>70％以上</t>
    <rPh sb="3" eb="5">
      <t>イジョウ</t>
    </rPh>
    <phoneticPr fontId="3"/>
  </si>
  <si>
    <t>50人</t>
    <rPh sb="2" eb="3">
      <t>ニン</t>
    </rPh>
    <phoneticPr fontId="1"/>
  </si>
  <si>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</si>
  <si>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</si>
  <si>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</si>
  <si>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</si>
  <si>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</si>
  <si>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</si>
  <si>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</si>
  <si>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</si>
  <si>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</si>
  <si>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</si>
  <si>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</si>
  <si>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</si>
  <si>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有限会社</t>
    <rPh sb="0" eb="2">
      <t>ユウゲン</t>
    </rPh>
    <rPh sb="2" eb="4">
      <t>カイシャ</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</si>
  <si>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</si>
  <si>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</si>
  <si>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</si>
  <si>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</si>
  <si>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</si>
  <si>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</si>
  <si>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</si>
  <si>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</si>
  <si>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</si>
  <si>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</si>
  <si>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</si>
  <si>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</si>
  <si>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</si>
  <si>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</si>
  <si>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</si>
  <si>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</si>
  <si>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</si>
  <si>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</si>
  <si>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</si>
  <si>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</si>
  <si>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</si>
  <si>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</si>
  <si>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</si>
  <si>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</si>
  <si>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</si>
  <si>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問２(3)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</si>
  <si>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</si>
  <si>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</si>
  <si>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</si>
  <si>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</si>
  <si>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</si>
  <si>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</si>
  <si>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</si>
  <si>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</si>
  <si>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</si>
  <si>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</si>
  <si>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</si>
  <si>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</si>
  <si>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</si>
  <si>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</si>
  <si>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</si>
  <si>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</si>
  <si>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</si>
  <si>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</si>
  <si>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</si>
  <si>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</si>
  <si>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</si>
  <si>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</si>
  <si>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</si>
  <si>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</si>
  <si>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</si>
  <si>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</si>
  <si>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</si>
  <si>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</si>
  <si>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</si>
  <si>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</si>
  <si>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</si>
  <si>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</si>
  <si>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</si>
  <si>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</si>
  <si>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</si>
  <si>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</si>
  <si>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</si>
  <si>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</si>
  <si>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</si>
  <si>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</si>
  <si>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</si>
  <si>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</si>
  <si>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</si>
  <si>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</si>
  <si>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</si>
  <si>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</si>
  <si>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</si>
  <si>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</si>
  <si>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</si>
  <si>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</si>
  <si>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</si>
  <si>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</si>
  <si>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</si>
  <si>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</si>
  <si>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</si>
  <si>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</si>
  <si>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</si>
  <si>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</si>
  <si>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</si>
  <si>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</si>
  <si>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</si>
  <si>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</si>
  <si>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</si>
  <si>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</si>
  <si>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</si>
  <si>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</si>
  <si>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</si>
  <si>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</si>
  <si>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</si>
  <si>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</si>
  <si>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</si>
  <si>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</si>
  <si>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</si>
  <si>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</si>
  <si>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70％未満</t>
    <rPh sb="3" eb="5">
      <t>ミマン</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</si>
  <si>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</si>
  <si>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</si>
  <si>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</si>
  <si>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r>
      <t>重度認知症多
　</t>
    </r>
    <r>
      <rPr>
        <sz val="8"/>
        <rFont val="ＭＳ Ｐ明朝"/>
        <family val="1"/>
        <charset val="128"/>
      </rPr>
      <t>（Ⅲ～Mの割合が30％以上）</t>
    </r>
    <rPh sb="0" eb="2">
      <t>ジュウド</t>
    </rPh>
    <rPh sb="2" eb="5">
      <t>ニンチショウ</t>
    </rPh>
    <rPh sb="5" eb="6">
      <t>タ</t>
    </rPh>
    <rPh sb="19" eb="21">
      <t>イジョウ</t>
    </rPh>
    <phoneticPr fontId="1"/>
  </si>
  <si>
    <r>
      <t>重度認知症中
　</t>
    </r>
    <r>
      <rPr>
        <sz val="8"/>
        <rFont val="ＭＳ Ｐ明朝"/>
        <family val="1"/>
        <charset val="128"/>
      </rPr>
      <t>（Ⅲ～Mの割合が15～30％未満）</t>
    </r>
    <rPh sb="0" eb="2">
      <t>ジュウド</t>
    </rPh>
    <rPh sb="2" eb="5">
      <t>ニンチショウ</t>
    </rPh>
    <rPh sb="5" eb="6">
      <t>ナカ</t>
    </rPh>
    <phoneticPr fontId="1"/>
  </si>
  <si>
    <r>
      <t>重度認知症少
　</t>
    </r>
    <r>
      <rPr>
        <sz val="8"/>
        <rFont val="ＭＳ Ｐ明朝"/>
        <family val="1"/>
        <charset val="128"/>
      </rPr>
      <t>（Ⅲ～Mの割合が15％未満）</t>
    </r>
    <rPh sb="0" eb="2">
      <t>ジュウド</t>
    </rPh>
    <rPh sb="2" eb="5">
      <t>ニンチショウ</t>
    </rPh>
    <rPh sb="5" eb="6">
      <t>スク</t>
    </rPh>
    <phoneticPr fontId="1"/>
  </si>
  <si>
    <t>５～６人未満</t>
    <rPh sb="3" eb="4">
      <t>ヒト</t>
    </rPh>
    <rPh sb="4" eb="6">
      <t>ミマン</t>
    </rPh>
    <phoneticPr fontId="1"/>
  </si>
  <si>
    <t>加算あり（Ⅰ)</t>
    <rPh sb="0" eb="2">
      <t>カサン</t>
    </rPh>
    <phoneticPr fontId="1"/>
  </si>
  <si>
    <t>（Ⅱ）</t>
    <phoneticPr fontId="1"/>
  </si>
  <si>
    <t>（Ⅲ）</t>
    <phoneticPr fontId="1"/>
  </si>
  <si>
    <t>（Ⅰ）</t>
    <phoneticPr fontId="1"/>
  </si>
  <si>
    <t>（Ⅳ）</t>
    <phoneticPr fontId="1"/>
  </si>
  <si>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</si>
  <si>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</si>
  <si>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</si>
  <si>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</si>
  <si>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</si>
  <si>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</si>
  <si>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</si>
  <si>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</si>
  <si>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</si>
  <si>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</si>
  <si>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</si>
  <si>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</si>
  <si>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</si>
  <si>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</si>
  <si>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平均
（％）</t>
    <rPh sb="0" eb="2">
      <t>ヘイキン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</si>
  <si>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</si>
  <si>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</si>
  <si>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</si>
  <si>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</si>
  <si>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</si>
  <si>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</si>
  <si>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</si>
  <si>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50人</t>
    <rPh sb="2" eb="3">
      <t>ヒト</t>
    </rPh>
    <phoneticPr fontId="1"/>
  </si>
  <si>
    <r>
      <t>軽度者中心</t>
    </r>
    <r>
      <rPr>
        <sz val="9"/>
        <rFont val="ＭＳ Ｐ明朝"/>
        <family val="1"/>
        <charset val="128"/>
      </rPr>
      <t>（平均要介護度1.5未満）</t>
    </r>
    <rPh sb="0" eb="3">
      <t>ケイドシャ</t>
    </rPh>
    <rPh sb="3" eb="5">
      <t>チュウシン</t>
    </rPh>
    <phoneticPr fontId="1"/>
  </si>
  <si>
    <r>
      <t>中程度</t>
    </r>
    <r>
      <rPr>
        <sz val="9"/>
        <rFont val="ＭＳ Ｐ明朝"/>
        <family val="1"/>
        <charset val="128"/>
      </rPr>
      <t>（平均要介護度1.5～3.0未満）</t>
    </r>
    <rPh sb="0" eb="1">
      <t>ナカ</t>
    </rPh>
    <rPh sb="1" eb="3">
      <t>テイド</t>
    </rPh>
    <rPh sb="4" eb="6">
      <t>ヘイキン</t>
    </rPh>
    <rPh sb="6" eb="10">
      <t>ヨウカイゴド</t>
    </rPh>
    <rPh sb="17" eb="19">
      <t>ミマン</t>
    </rPh>
    <phoneticPr fontId="1"/>
  </si>
  <si>
    <r>
      <t>重度者中心</t>
    </r>
    <r>
      <rPr>
        <sz val="9"/>
        <rFont val="ＭＳ Ｐ明朝"/>
        <family val="1"/>
        <charset val="128"/>
      </rPr>
      <t>（平均要介護度（3.0以上）</t>
    </r>
    <rPh sb="0" eb="3">
      <t>ジュウドシャ</t>
    </rPh>
    <rPh sb="3" eb="5">
      <t>チュウシン</t>
    </rPh>
    <rPh sb="6" eb="8">
      <t>ヘイキン</t>
    </rPh>
    <rPh sb="8" eb="12">
      <t>ヨウカイゴド</t>
    </rPh>
    <rPh sb="16" eb="18">
      <t>イジョウ</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</si>
  <si>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</si>
  <si>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</si>
  <si>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</si>
  <si>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</si>
  <si>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</si>
  <si>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</si>
  <si>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</si>
  <si>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</si>
  <si>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</si>
  <si>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</si>
  <si>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</si>
  <si>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</si>
  <si>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</si>
  <si>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</si>
  <si>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</si>
  <si>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</si>
  <si>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</si>
  <si>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【問３①で「併設」または「隣接」と回答した施設のみ】</t>
    <rPh sb="6" eb="8">
      <t>ヘイセツ</t>
    </rPh>
    <rPh sb="13" eb="15">
      <t>リンセツ</t>
    </rPh>
    <rPh sb="17" eb="19">
      <t>カイトウ</t>
    </rPh>
    <rPh sb="21" eb="23">
      <t>シセツ</t>
    </rPh>
    <phoneticPr fontId="1"/>
  </si>
  <si>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</si>
  <si>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</si>
  <si>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【問４(2)③b 前払金で「０」と回答した施設を除く】</t>
    <rPh sb="17" eb="19">
      <t>カイトウ</t>
    </rPh>
    <rPh sb="21" eb="23">
      <t>シセツ</t>
    </rPh>
    <rPh sb="24" eb="25">
      <t>ノゾ</t>
    </rPh>
    <phoneticPr fontId="1"/>
  </si>
  <si>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</si>
  <si>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カテーテル</t>
  </si>
  <si>
    <t>「胃ろう・腸ろうの管理」「経鼻経管栄養の管理」「たんの吸引」のいずれかを要する実人数</t>
    <rPh sb="1" eb="2">
      <t>イ</t>
    </rPh>
    <rPh sb="5" eb="6">
      <t>チョウ</t>
    </rPh>
    <rPh sb="9" eb="11">
      <t>カンリ</t>
    </rPh>
    <rPh sb="13" eb="15">
      <t>ケイビ</t>
    </rPh>
    <rPh sb="15" eb="17">
      <t>ケイカン</t>
    </rPh>
    <rPh sb="17" eb="19">
      <t>エイヨウ</t>
    </rPh>
    <rPh sb="20" eb="22">
      <t>カンリ</t>
    </rPh>
    <rPh sb="27" eb="29">
      <t>キュウイン</t>
    </rPh>
    <rPh sb="36" eb="37">
      <t>ヨウ</t>
    </rPh>
    <rPh sb="39" eb="40">
      <t>ジツ</t>
    </rPh>
    <rPh sb="40" eb="42">
      <t>ニンズウ</t>
    </rPh>
    <phoneticPr fontId="1"/>
  </si>
  <si>
    <t>酸素療法</t>
    <rPh sb="0" eb="2">
      <t>サンソ</t>
    </rPh>
    <rPh sb="2" eb="4">
      <t>リョウホウ</t>
    </rPh>
    <phoneticPr fontId="1"/>
  </si>
  <si>
    <t>インスリンの注射</t>
    <rPh sb="6" eb="8">
      <t>チュウシャ</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</si>
  <si>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</si>
  <si>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</si>
  <si>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</si>
  <si>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７時台</t>
    <rPh sb="1" eb="2">
      <t>トキ</t>
    </rPh>
    <rPh sb="2" eb="3">
      <t>ダイ</t>
    </rPh>
    <phoneticPr fontId="1"/>
  </si>
  <si>
    <t>８時台</t>
    <rPh sb="1" eb="2">
      <t>ジ</t>
    </rPh>
    <rPh sb="2" eb="3">
      <t>ダイ</t>
    </rPh>
    <phoneticPr fontId="1"/>
  </si>
  <si>
    <t>９時台</t>
    <rPh sb="1" eb="2">
      <t>ジ</t>
    </rPh>
    <rPh sb="2" eb="3">
      <t>ダイ</t>
    </rPh>
    <phoneticPr fontId="1"/>
  </si>
  <si>
    <t>（Ⅴ）</t>
    <phoneticPr fontId="1"/>
  </si>
  <si>
    <t>関連法人</t>
    <rPh sb="0" eb="2">
      <t>カンレン</t>
    </rPh>
    <rPh sb="2" eb="4">
      <t>ホウジン</t>
    </rPh>
    <phoneticPr fontId="1"/>
  </si>
  <si>
    <t>関連なし</t>
    <rPh sb="0" eb="2">
      <t>カンレン</t>
    </rPh>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</si>
  <si>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</si>
  <si>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</si>
  <si>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</si>
  <si>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</si>
  <si>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</si>
  <si>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</si>
  <si>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</si>
  <si>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</si>
  <si>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</si>
  <si>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２人以上</t>
    <rPh sb="1" eb="2">
      <t>ヒト</t>
    </rPh>
    <rPh sb="2" eb="4">
      <t>イジョウ</t>
    </rPh>
    <phoneticPr fontId="1"/>
  </si>
  <si>
    <t>０～５時台</t>
    <rPh sb="3" eb="4">
      <t>ジ</t>
    </rPh>
    <rPh sb="4" eb="5">
      <t>ダイ</t>
    </rPh>
    <phoneticPr fontId="1"/>
  </si>
  <si>
    <t>６時台</t>
    <rPh sb="1" eb="2">
      <t>トキ</t>
    </rPh>
    <rPh sb="2" eb="3">
      <t>ダイ</t>
    </rPh>
    <phoneticPr fontId="1"/>
  </si>
  <si>
    <t>10～11時台</t>
    <rPh sb="5" eb="6">
      <t>ジ</t>
    </rPh>
    <rPh sb="6" eb="7">
      <t>ダイ</t>
    </rPh>
    <phoneticPr fontId="1"/>
  </si>
  <si>
    <t>12～17時台</t>
    <rPh sb="5" eb="6">
      <t>ジ</t>
    </rPh>
    <rPh sb="6" eb="7">
      <t>ダイ</t>
    </rPh>
    <phoneticPr fontId="1"/>
  </si>
  <si>
    <t>18～24時</t>
    <rPh sb="5" eb="6">
      <t>ジ</t>
    </rPh>
    <phoneticPr fontId="1"/>
  </si>
  <si>
    <t>17時台</t>
    <rPh sb="2" eb="3">
      <t>ジ</t>
    </rPh>
    <rPh sb="3" eb="4">
      <t>ダイ</t>
    </rPh>
    <phoneticPr fontId="1"/>
  </si>
  <si>
    <t>18時台</t>
    <rPh sb="2" eb="3">
      <t>ジ</t>
    </rPh>
    <rPh sb="3" eb="4">
      <t>ダイ</t>
    </rPh>
    <phoneticPr fontId="1"/>
  </si>
  <si>
    <t>19時台</t>
    <rPh sb="2" eb="3">
      <t>ジ</t>
    </rPh>
    <rPh sb="3" eb="4">
      <t>ダイ</t>
    </rPh>
    <phoneticPr fontId="1"/>
  </si>
  <si>
    <t>20時台</t>
    <rPh sb="2" eb="3">
      <t>ジ</t>
    </rPh>
    <rPh sb="3" eb="4">
      <t>ダイ</t>
    </rPh>
    <phoneticPr fontId="1"/>
  </si>
  <si>
    <t>21～24時</t>
    <rPh sb="5" eb="6">
      <t>ジ</t>
    </rPh>
    <phoneticPr fontId="1"/>
  </si>
  <si>
    <t>０～５時台</t>
    <rPh sb="3" eb="4">
      <t>トキ</t>
    </rPh>
    <rPh sb="4" eb="5">
      <t>ダイ</t>
    </rPh>
    <phoneticPr fontId="1"/>
  </si>
  <si>
    <t>６～11時台</t>
    <rPh sb="4" eb="5">
      <t>トキ</t>
    </rPh>
    <rPh sb="5" eb="6">
      <t>ダイ</t>
    </rPh>
    <phoneticPr fontId="1"/>
  </si>
  <si>
    <t>12～16時台</t>
    <rPh sb="5" eb="6">
      <t>ジ</t>
    </rPh>
    <rPh sb="6" eb="7">
      <t>ダイ</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</si>
  <si>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</si>
  <si>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</si>
  <si>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</si>
  <si>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</si>
  <si>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</si>
  <si>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</si>
  <si>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０人</t>
    <rPh sb="1" eb="2">
      <t>ヒト</t>
    </rPh>
    <phoneticPr fontId="1"/>
  </si>
  <si>
    <t>１人</t>
    <rPh sb="1" eb="2">
      <t>ヒト</t>
    </rPh>
    <phoneticPr fontId="1"/>
  </si>
  <si>
    <t>２人</t>
    <rPh sb="1" eb="2">
      <t>ヒト</t>
    </rPh>
    <phoneticPr fontId="1"/>
  </si>
  <si>
    <t>１人未満</t>
    <rPh sb="1" eb="2">
      <t>ヒト</t>
    </rPh>
    <rPh sb="2" eb="4">
      <t>ミマン</t>
    </rPh>
    <phoneticPr fontId="1"/>
  </si>
  <si>
    <t>１～２人未満</t>
    <rPh sb="3" eb="4">
      <t>ヒト</t>
    </rPh>
    <rPh sb="4" eb="6">
      <t>ミマン</t>
    </rPh>
    <phoneticPr fontId="1"/>
  </si>
  <si>
    <t>２～３人未満</t>
    <rPh sb="3" eb="4">
      <t>ヒト</t>
    </rPh>
    <rPh sb="4" eb="6">
      <t>ミマン</t>
    </rPh>
    <phoneticPr fontId="1"/>
  </si>
  <si>
    <t>３人以上</t>
    <rPh sb="1" eb="2">
      <t>ヒト</t>
    </rPh>
    <rPh sb="2" eb="4">
      <t>イジョウ</t>
    </rPh>
    <phoneticPr fontId="1"/>
  </si>
  <si>
    <t>有効
回答数</t>
    <rPh sb="0" eb="2">
      <t>ユウコウ</t>
    </rPh>
    <rPh sb="3" eb="5">
      <t>カイトウ</t>
    </rPh>
    <rPh sb="5" eb="6">
      <t>スウ</t>
    </rPh>
    <phoneticPr fontId="1"/>
  </si>
  <si>
    <t>有効
回答率</t>
    <rPh sb="0" eb="2">
      <t>ユウコウ</t>
    </rPh>
    <rPh sb="3" eb="6">
      <t>カイトウリツ</t>
    </rPh>
    <phoneticPr fontId="1"/>
  </si>
  <si>
    <t>胃ろう・腸ろうの管理</t>
    <rPh sb="0" eb="1">
      <t>イ</t>
    </rPh>
    <rPh sb="8" eb="10">
      <t>カンリ</t>
    </rPh>
    <phoneticPr fontId="1"/>
  </si>
  <si>
    <t>地域密着型</t>
    <rPh sb="0" eb="2">
      <t>チイキ</t>
    </rPh>
    <rPh sb="2" eb="4">
      <t>ミッチャク</t>
    </rPh>
    <rPh sb="4" eb="5">
      <t>カタ</t>
    </rPh>
    <phoneticPr fontId="2"/>
  </si>
  <si>
    <t>一般型（介護予防）</t>
    <rPh sb="0" eb="2">
      <t>イッパン</t>
    </rPh>
    <rPh sb="2" eb="3">
      <t>カタ</t>
    </rPh>
    <rPh sb="4" eb="6">
      <t>カイゴ</t>
    </rPh>
    <rPh sb="6" eb="8">
      <t>ヨボウ</t>
    </rPh>
    <phoneticPr fontId="2"/>
  </si>
  <si>
    <t>100％</t>
    <phoneticPr fontId="1"/>
  </si>
  <si>
    <t>問２(2) 入居時要件　①状態像</t>
    <rPh sb="0" eb="1">
      <t>トイ</t>
    </rPh>
    <rPh sb="6" eb="8">
      <t>ニュウキョ</t>
    </rPh>
    <rPh sb="8" eb="9">
      <t>ジ</t>
    </rPh>
    <rPh sb="9" eb="11">
      <t>ヨウケン</t>
    </rPh>
    <rPh sb="13" eb="15">
      <t>ジョウタイ</t>
    </rPh>
    <rPh sb="15" eb="16">
      <t>ゾウ</t>
    </rPh>
    <phoneticPr fontId="1"/>
  </si>
  <si>
    <t>問２(2) 入居時要件　②身元引受人</t>
    <rPh sb="0" eb="1">
      <t>トイ</t>
    </rPh>
    <rPh sb="6" eb="8">
      <t>ニュウキョ</t>
    </rPh>
    <rPh sb="8" eb="9">
      <t>ジ</t>
    </rPh>
    <rPh sb="9" eb="11">
      <t>ヨウケン</t>
    </rPh>
    <rPh sb="13" eb="15">
      <t>ミモト</t>
    </rPh>
    <rPh sb="15" eb="17">
      <t>ヒキウケ</t>
    </rPh>
    <rPh sb="17" eb="18">
      <t>ニン</t>
    </rPh>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</si>
  <si>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</si>
  <si>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</si>
  <si>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</si>
  <si>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</si>
  <si>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</si>
  <si>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</si>
  <si>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</si>
  <si>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</si>
  <si>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</si>
  <si>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介護老人保健施設</t>
    <rPh sb="0" eb="2">
      <t>カイゴ</t>
    </rPh>
    <rPh sb="2" eb="4">
      <t>ロウジン</t>
    </rPh>
    <rPh sb="4" eb="6">
      <t>ホケン</t>
    </rPh>
    <rPh sb="6" eb="8">
      <t>シセツ</t>
    </rPh>
    <phoneticPr fontId="1"/>
  </si>
  <si>
    <t>常時、医療処置を要する入居者がいるため</t>
    <rPh sb="0" eb="2">
      <t>ジョウジ</t>
    </rPh>
    <rPh sb="3" eb="5">
      <t>イリョウ</t>
    </rPh>
    <rPh sb="5" eb="7">
      <t>ショチ</t>
    </rPh>
    <rPh sb="8" eb="9">
      <t>ヨウ</t>
    </rPh>
    <rPh sb="11" eb="14">
      <t>ニュウキョシャ</t>
    </rPh>
    <phoneticPr fontId="1"/>
  </si>
  <si>
    <t>状態像が安定せず、夜間に急変が予想される入居者がいるため</t>
    <rPh sb="0" eb="2">
      <t>ジョウタイ</t>
    </rPh>
    <rPh sb="2" eb="3">
      <t>ゾウ</t>
    </rPh>
    <rPh sb="4" eb="6">
      <t>アンテイ</t>
    </rPh>
    <rPh sb="9" eb="11">
      <t>ヤカン</t>
    </rPh>
    <rPh sb="12" eb="14">
      <t>キュウヘン</t>
    </rPh>
    <rPh sb="15" eb="17">
      <t>ヨソウ</t>
    </rPh>
    <rPh sb="20" eb="23">
      <t>ニュウキョシャ</t>
    </rPh>
    <phoneticPr fontId="1"/>
  </si>
  <si>
    <t>夜間に症状がみられる認知症の入居者に対応するため</t>
    <rPh sb="0" eb="2">
      <t>ヤカン</t>
    </rPh>
    <rPh sb="3" eb="5">
      <t>ショウジョウ</t>
    </rPh>
    <rPh sb="10" eb="13">
      <t>ニンチショウ</t>
    </rPh>
    <rPh sb="14" eb="17">
      <t>ニュウキョシャ</t>
    </rPh>
    <rPh sb="18" eb="20">
      <t>タイオウ</t>
    </rPh>
    <phoneticPr fontId="1"/>
  </si>
  <si>
    <t>看取りを行うため</t>
    <rPh sb="0" eb="2">
      <t>ミト</t>
    </rPh>
    <rPh sb="4" eb="5">
      <t>オコナ</t>
    </rPh>
    <phoneticPr fontId="1"/>
  </si>
  <si>
    <t>入居者やご家族の安心感のため</t>
    <rPh sb="0" eb="3">
      <t>ニュウキョシャ</t>
    </rPh>
    <rPh sb="5" eb="7">
      <t>カゾク</t>
    </rPh>
    <rPh sb="8" eb="11">
      <t>アンシンカン</t>
    </rPh>
    <phoneticPr fontId="1"/>
  </si>
  <si>
    <t>夜間勤務する介護職員の安心感のため</t>
    <rPh sb="0" eb="2">
      <t>ヤカン</t>
    </rPh>
    <rPh sb="2" eb="4">
      <t>キンム</t>
    </rPh>
    <rPh sb="6" eb="8">
      <t>カイゴ</t>
    </rPh>
    <rPh sb="8" eb="10">
      <t>ショクイン</t>
    </rPh>
    <rPh sb="11" eb="14">
      <t>アンシンカン</t>
    </rPh>
    <phoneticPr fontId="1"/>
  </si>
  <si>
    <t>60人以上</t>
    <rPh sb="3" eb="5">
      <t>イジョウ</t>
    </rPh>
    <phoneticPr fontId="1"/>
  </si>
  <si>
    <t>15人以上</t>
    <rPh sb="2" eb="3">
      <t>ニン</t>
    </rPh>
    <rPh sb="3" eb="5">
      <t>イジョウ</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</si>
  <si>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</si>
  <si>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</si>
  <si>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</si>
  <si>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サービス付（計）</t>
    <rPh sb="4" eb="5">
      <t>ツキ</t>
    </rPh>
    <rPh sb="6" eb="7">
      <t>ケイ</t>
    </rPh>
    <phoneticPr fontId="1"/>
  </si>
  <si>
    <t>サービス付（計）</t>
  </si>
  <si>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</si>
  <si>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</si>
  <si>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</si>
  <si>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</si>
  <si>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</si>
  <si>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</si>
  <si>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</si>
  <si>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</si>
  <si>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</si>
  <si>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</si>
  <si>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</si>
  <si>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</si>
  <si>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回答者数</t>
    <rPh sb="0" eb="3">
      <t>カイトウシャ</t>
    </rPh>
    <rPh sb="3" eb="4">
      <t>スウ</t>
    </rPh>
    <phoneticPr fontId="1"/>
  </si>
  <si>
    <t>24時間対応の訪問看護ステーションと連携している</t>
    <rPh sb="2" eb="4">
      <t>ジカン</t>
    </rPh>
    <rPh sb="4" eb="6">
      <t>タイオウ</t>
    </rPh>
    <rPh sb="7" eb="9">
      <t>ホウモン</t>
    </rPh>
    <rPh sb="9" eb="11">
      <t>カンゴ</t>
    </rPh>
    <rPh sb="18" eb="20">
      <t>レンケイ</t>
    </rPh>
    <phoneticPr fontId="1"/>
  </si>
  <si>
    <t>24時間対応の訪問看護ステーションと連携していないが、近くにある</t>
    <rPh sb="18" eb="20">
      <t>レンケイ</t>
    </rPh>
    <rPh sb="27" eb="28">
      <t>チカ</t>
    </rPh>
    <phoneticPr fontId="1"/>
  </si>
  <si>
    <t>24時間対応の訪問看護ステーションと連携しておらず、近くにもない</t>
    <rPh sb="18" eb="20">
      <t>レンケイ</t>
    </rPh>
    <rPh sb="26" eb="27">
      <t>チカ</t>
    </rPh>
    <phoneticPr fontId="1"/>
  </si>
  <si>
    <t>10～20％未満</t>
    <rPh sb="6" eb="8">
      <t>ミマン</t>
    </rPh>
    <phoneticPr fontId="3"/>
  </si>
  <si>
    <t>20％以上</t>
    <rPh sb="3" eb="5">
      <t>イジョウ</t>
    </rPh>
    <phoneticPr fontId="3"/>
  </si>
  <si>
    <t>2015～2017年</t>
    <rPh sb="9" eb="10">
      <t>ネン</t>
    </rPh>
    <phoneticPr fontId="1"/>
  </si>
  <si>
    <t>無回答</t>
    <rPh sb="0" eb="3">
      <t>ムカイトウ</t>
    </rPh>
    <phoneticPr fontId="2"/>
  </si>
  <si>
    <t>併設の介護事業所あり</t>
    <rPh sb="0" eb="2">
      <t>ヘイセツ</t>
    </rPh>
    <rPh sb="3" eb="5">
      <t>カイゴ</t>
    </rPh>
    <rPh sb="5" eb="8">
      <t>ジギョウショ</t>
    </rPh>
    <phoneticPr fontId="1"/>
  </si>
  <si>
    <t>その他・無回答</t>
    <rPh sb="2" eb="3">
      <t>タ</t>
    </rPh>
    <rPh sb="4" eb="7">
      <t>ムカイトウ</t>
    </rPh>
    <phoneticPr fontId="1"/>
  </si>
  <si>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</si>
  <si>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</si>
  <si>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</si>
  <si>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問２(3) SQ(3)-1 指定の種類</t>
    <rPh sb="0" eb="1">
      <t>トイ</t>
    </rPh>
    <rPh sb="14" eb="16">
      <t>シテイ</t>
    </rPh>
    <rPh sb="17" eb="19">
      <t>シュルイ</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</si>
  <si>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</si>
  <si>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問２(4) 指定を受けていない場合、今、指定を受けられるとした指定を受けますか</t>
    <rPh sb="0" eb="1">
      <t>トイ</t>
    </rPh>
    <rPh sb="6" eb="8">
      <t>シテイ</t>
    </rPh>
    <rPh sb="9" eb="10">
      <t>ウ</t>
    </rPh>
    <rPh sb="15" eb="17">
      <t>バアイ</t>
    </rPh>
    <rPh sb="18" eb="19">
      <t>イマ</t>
    </rPh>
    <rPh sb="20" eb="22">
      <t>シテイ</t>
    </rPh>
    <rPh sb="23" eb="24">
      <t>ウ</t>
    </rPh>
    <rPh sb="31" eb="33">
      <t>シテイ</t>
    </rPh>
    <rPh sb="34" eb="35">
      <t>ウ</t>
    </rPh>
    <phoneticPr fontId="1"/>
  </si>
  <si>
    <t>指定を受けたい</t>
    <rPh sb="0" eb="2">
      <t>シテイ</t>
    </rPh>
    <rPh sb="3" eb="4">
      <t>ウ</t>
    </rPh>
    <phoneticPr fontId="1"/>
  </si>
  <si>
    <t>指定を受けるつもりはない</t>
    <rPh sb="0" eb="2">
      <t>シテイ</t>
    </rPh>
    <rPh sb="3" eb="4">
      <t>ウ</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</si>
  <si>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</si>
  <si>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</si>
  <si>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その他</t>
  </si>
  <si>
    <t>100万円未満</t>
    <rPh sb="3" eb="5">
      <t>マンエン</t>
    </rPh>
    <rPh sb="5" eb="7">
      <t>ミマン</t>
    </rPh>
    <phoneticPr fontId="1"/>
  </si>
  <si>
    <t>1,000万円以上</t>
    <rPh sb="5" eb="7">
      <t>マンエン</t>
    </rPh>
    <rPh sb="7" eb="9">
      <t>イジョウ</t>
    </rPh>
    <phoneticPr fontId="1"/>
  </si>
  <si>
    <t>500～1,000万円未満</t>
    <rPh sb="9" eb="11">
      <t>マンエン</t>
    </rPh>
    <rPh sb="11" eb="13">
      <t>ミマン</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</si>
  <si>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</si>
  <si>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</si>
  <si>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外部サービス利用型　特定施設入居者生活介護</t>
    <rPh sb="0" eb="2">
      <t>ガイブ</t>
    </rPh>
    <rPh sb="6" eb="8">
      <t>リヨウ</t>
    </rPh>
    <rPh sb="8" eb="9">
      <t>ガタ</t>
    </rPh>
    <rPh sb="10" eb="12">
      <t>トクテイ</t>
    </rPh>
    <rPh sb="12" eb="14">
      <t>シセツ</t>
    </rPh>
    <rPh sb="14" eb="17">
      <t>ニュウキョシャ</t>
    </rPh>
    <rPh sb="17" eb="19">
      <t>セイカツ</t>
    </rPh>
    <rPh sb="19" eb="21">
      <t>カイゴ</t>
    </rPh>
    <phoneticPr fontId="2"/>
  </si>
  <si>
    <t>歯科診療所</t>
    <rPh sb="0" eb="2">
      <t>シカ</t>
    </rPh>
    <rPh sb="2" eb="4">
      <t>シンリョウ</t>
    </rPh>
    <rPh sb="4" eb="5">
      <t>トコロ</t>
    </rPh>
    <phoneticPr fontId="1"/>
  </si>
  <si>
    <t>Ⅲ　施設における職員体制等</t>
    <rPh sb="2" eb="4">
      <t>シセツ</t>
    </rPh>
    <rPh sb="8" eb="10">
      <t>ショクイン</t>
    </rPh>
    <rPh sb="10" eb="12">
      <t>タイセイ</t>
    </rPh>
    <rPh sb="12" eb="13">
      <t>トウ</t>
    </rPh>
    <phoneticPr fontId="1"/>
  </si>
  <si>
    <t>【問５(1)兼務を含む日中の職員数で「０」と回答した施設を除く】</t>
    <rPh sb="6" eb="8">
      <t>ケンム</t>
    </rPh>
    <rPh sb="9" eb="10">
      <t>フク</t>
    </rPh>
    <rPh sb="11" eb="13">
      <t>ニッチュウ</t>
    </rPh>
    <rPh sb="14" eb="17">
      <t>ショクインスウ</t>
    </rPh>
    <rPh sb="22" eb="24">
      <t>カイトウ</t>
    </rPh>
    <rPh sb="26" eb="28">
      <t>シセツ</t>
    </rPh>
    <rPh sb="29" eb="30">
      <t>ノゾ</t>
    </rPh>
    <phoneticPr fontId="1"/>
  </si>
  <si>
    <t>問５(1) 日中の職員数に占める兼務者の割合</t>
    <rPh sb="6" eb="8">
      <t>ニッチュウ</t>
    </rPh>
    <rPh sb="9" eb="11">
      <t>ショクイン</t>
    </rPh>
    <rPh sb="11" eb="12">
      <t>スウ</t>
    </rPh>
    <rPh sb="13" eb="14">
      <t>シ</t>
    </rPh>
    <rPh sb="16" eb="18">
      <t>ケンム</t>
    </rPh>
    <rPh sb="18" eb="19">
      <t>シャ</t>
    </rPh>
    <rPh sb="20" eb="22">
      <t>ワリアイ</t>
    </rPh>
    <phoneticPr fontId="1"/>
  </si>
  <si>
    <t>問５(2) 夜間の職員数－夜勤＋宿直</t>
    <rPh sb="6" eb="8">
      <t>ヤカン</t>
    </rPh>
    <rPh sb="9" eb="11">
      <t>ショクイン</t>
    </rPh>
    <rPh sb="11" eb="12">
      <t>スウ</t>
    </rPh>
    <rPh sb="13" eb="15">
      <t>ヤキン</t>
    </rPh>
    <rPh sb="16" eb="18">
      <t>シュクチョク</t>
    </rPh>
    <phoneticPr fontId="1"/>
  </si>
  <si>
    <t>【問５(2) 夜勤・宿直ともに「０」と回答した施設を除く】</t>
    <rPh sb="7" eb="9">
      <t>ヤキン</t>
    </rPh>
    <rPh sb="10" eb="12">
      <t>シュクチョク</t>
    </rPh>
    <rPh sb="19" eb="21">
      <t>カイトウ</t>
    </rPh>
    <rPh sb="23" eb="25">
      <t>シセツ</t>
    </rPh>
    <rPh sb="26" eb="27">
      <t>ノゾ</t>
    </rPh>
    <phoneticPr fontId="1"/>
  </si>
  <si>
    <t>問５(3) 夜間の看護体制</t>
    <rPh sb="6" eb="8">
      <t>ヤカン</t>
    </rPh>
    <rPh sb="9" eb="11">
      <t>カンゴ</t>
    </rPh>
    <rPh sb="11" eb="13">
      <t>タイセイ</t>
    </rPh>
    <phoneticPr fontId="1"/>
  </si>
  <si>
    <t>【問５(3)で「訪問看護ステーション、医療機関と連携してオンコール体制をとっている」と回答した施設のみ】</t>
    <rPh sb="43" eb="45">
      <t>カイトウ</t>
    </rPh>
    <rPh sb="47" eb="49">
      <t>シセツ</t>
    </rPh>
    <phoneticPr fontId="1"/>
  </si>
  <si>
    <t>問５(2) 夜間の職員数（夜勤＋宿直）に占める宿直の割合</t>
    <rPh sb="6" eb="8">
      <t>ヤカン</t>
    </rPh>
    <rPh sb="9" eb="12">
      <t>ショクインスウ</t>
    </rPh>
    <rPh sb="13" eb="15">
      <t>ヤキン</t>
    </rPh>
    <rPh sb="16" eb="18">
      <t>シュクチョク</t>
    </rPh>
    <rPh sb="20" eb="21">
      <t>シ</t>
    </rPh>
    <rPh sb="23" eb="25">
      <t>シュクチョク</t>
    </rPh>
    <rPh sb="26" eb="28">
      <t>ワリアイ</t>
    </rPh>
    <phoneticPr fontId="1"/>
  </si>
  <si>
    <t>問５(5) 外国籍の介護職員の有無</t>
    <rPh sb="0" eb="1">
      <t>トイ</t>
    </rPh>
    <phoneticPr fontId="1"/>
  </si>
  <si>
    <t>いる</t>
    <phoneticPr fontId="1"/>
  </si>
  <si>
    <t>いない</t>
    <phoneticPr fontId="1"/>
  </si>
  <si>
    <t>問５(6) 介護職の補助業務を担う職員の有無</t>
    <rPh sb="0" eb="1">
      <t>トイ</t>
    </rPh>
    <phoneticPr fontId="1"/>
  </si>
  <si>
    <t>問６(6) 夜間の医療体制（たんの吸引ができる人）</t>
    <rPh sb="6" eb="8">
      <t>ヤカン</t>
    </rPh>
    <rPh sb="9" eb="11">
      <t>イリョウ</t>
    </rPh>
    <rPh sb="11" eb="13">
      <t>タイセイ</t>
    </rPh>
    <rPh sb="17" eb="19">
      <t>キュウイン</t>
    </rPh>
    <rPh sb="23" eb="24">
      <t>ヒト</t>
    </rPh>
    <phoneticPr fontId="1"/>
  </si>
  <si>
    <t>施設長</t>
  </si>
  <si>
    <t>レスピレータの管理</t>
    <rPh sb="7" eb="9">
      <t>カンリ</t>
    </rPh>
    <phoneticPr fontId="1"/>
  </si>
  <si>
    <t>平均(歳)</t>
    <rPh sb="0" eb="1">
      <t>ヒラ</t>
    </rPh>
    <rPh sb="1" eb="2">
      <t>タモツ</t>
    </rPh>
    <rPh sb="3" eb="4">
      <t>サイ</t>
    </rPh>
    <phoneticPr fontId="1"/>
  </si>
  <si>
    <t>自立・認定なし</t>
    <rPh sb="0" eb="2">
      <t>ジリツ</t>
    </rPh>
    <rPh sb="3" eb="5">
      <t>ニンテイ</t>
    </rPh>
    <phoneticPr fontId="1"/>
  </si>
  <si>
    <t>不明・申請中等</t>
    <rPh sb="0" eb="2">
      <t>フメイ</t>
    </rPh>
    <rPh sb="3" eb="6">
      <t>シンセイチュウ</t>
    </rPh>
    <rPh sb="6" eb="7">
      <t>トウ</t>
    </rPh>
    <phoneticPr fontId="1"/>
  </si>
  <si>
    <t>Ⅱａ・Ⅱｂ</t>
  </si>
  <si>
    <t>Ⅲａ・Ⅲｂ</t>
  </si>
  <si>
    <t>病院・診療所</t>
    <rPh sb="0" eb="2">
      <t>ビョウイン</t>
    </rPh>
    <rPh sb="3" eb="6">
      <t>シンリョウジョ</t>
    </rPh>
    <phoneticPr fontId="1"/>
  </si>
  <si>
    <t>回答施設数</t>
    <rPh sb="0" eb="2">
      <t>カイトウ</t>
    </rPh>
    <rPh sb="2" eb="4">
      <t>シセツ</t>
    </rPh>
    <rPh sb="4" eb="5">
      <t>スウ</t>
    </rPh>
    <phoneticPr fontId="1"/>
  </si>
  <si>
    <t>がん</t>
  </si>
  <si>
    <t>１施設あたり平均回答者数</t>
    <rPh sb="1" eb="3">
      <t>シセツ</t>
    </rPh>
    <rPh sb="6" eb="8">
      <t>ヘイキン</t>
    </rPh>
    <rPh sb="8" eb="11">
      <t>カイトウシャ</t>
    </rPh>
    <rPh sb="11" eb="12">
      <t>スウ</t>
    </rPh>
    <phoneticPr fontId="1"/>
  </si>
  <si>
    <t>70～74歳</t>
    <rPh sb="5" eb="6">
      <t>サイ</t>
    </rPh>
    <phoneticPr fontId="2"/>
  </si>
  <si>
    <t>75～79歳</t>
    <rPh sb="5" eb="6">
      <t>サイ</t>
    </rPh>
    <phoneticPr fontId="2"/>
  </si>
  <si>
    <t>80～84歳</t>
    <rPh sb="5" eb="6">
      <t>サイ</t>
    </rPh>
    <phoneticPr fontId="2"/>
  </si>
  <si>
    <t>85～89歳</t>
    <rPh sb="5" eb="6">
      <t>サイ</t>
    </rPh>
    <phoneticPr fontId="2"/>
  </si>
  <si>
    <t>95～100歳</t>
    <rPh sb="6" eb="7">
      <t>サイ</t>
    </rPh>
    <phoneticPr fontId="2"/>
  </si>
  <si>
    <t>100歳以上</t>
    <rPh sb="3" eb="6">
      <t>サイイジョウ</t>
    </rPh>
    <phoneticPr fontId="2"/>
  </si>
  <si>
    <t>65～69歳</t>
    <rPh sb="5" eb="6">
      <t>サイ</t>
    </rPh>
    <phoneticPr fontId="2"/>
  </si>
  <si>
    <t>40～64歳</t>
    <rPh sb="5" eb="6">
      <t>サイ</t>
    </rPh>
    <phoneticPr fontId="2"/>
  </si>
  <si>
    <t>平均要介護度</t>
    <rPh sb="0" eb="1">
      <t>ヒラ</t>
    </rPh>
    <rPh sb="1" eb="2">
      <t>タモツ</t>
    </rPh>
    <rPh sb="2" eb="6">
      <t>ヨウカイゴド</t>
    </rPh>
    <phoneticPr fontId="1"/>
  </si>
  <si>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</si>
  <si>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</si>
  <si>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</si>
  <si>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平均(人)　※0を含む</t>
    <rPh sb="0" eb="1">
      <t>ヒラ</t>
    </rPh>
    <rPh sb="1" eb="2">
      <t>タモツ</t>
    </rPh>
    <rPh sb="3" eb="4">
      <t>ニン</t>
    </rPh>
    <rPh sb="9" eb="10">
      <t>フク</t>
    </rPh>
    <phoneticPr fontId="1"/>
  </si>
  <si>
    <t>平均(人)　※0を含まない</t>
    <rPh sb="0" eb="1">
      <t>ヒラ</t>
    </rPh>
    <rPh sb="1" eb="2">
      <t>タモツ</t>
    </rPh>
    <rPh sb="3" eb="4">
      <t>ニン</t>
    </rPh>
    <rPh sb="9" eb="10">
      <t>フク</t>
    </rPh>
    <phoneticPr fontId="1"/>
  </si>
  <si>
    <t>６人以上</t>
    <rPh sb="1" eb="2">
      <t>ニン</t>
    </rPh>
    <rPh sb="2" eb="4">
      <t>イジョウ</t>
    </rPh>
    <phoneticPr fontId="1"/>
  </si>
  <si>
    <t>８時間未満</t>
    <rPh sb="1" eb="3">
      <t>ジカン</t>
    </rPh>
    <rPh sb="3" eb="5">
      <t>ミマン</t>
    </rPh>
    <phoneticPr fontId="1"/>
  </si>
  <si>
    <t>90～94歳</t>
    <rPh sb="5" eb="6">
      <t>サイ</t>
    </rPh>
    <phoneticPr fontId="2"/>
  </si>
  <si>
    <t>一般型（介護）（介護専用型）</t>
    <rPh sb="0" eb="2">
      <t>イッパン</t>
    </rPh>
    <rPh sb="2" eb="3">
      <t>カタ</t>
    </rPh>
    <rPh sb="4" eb="6">
      <t>カイゴ</t>
    </rPh>
    <rPh sb="8" eb="10">
      <t>カイゴ</t>
    </rPh>
    <rPh sb="10" eb="13">
      <t>センヨウガタ</t>
    </rPh>
    <phoneticPr fontId="2"/>
  </si>
  <si>
    <t>一般型（介護）（混合型）</t>
    <rPh sb="0" eb="2">
      <t>イッパン</t>
    </rPh>
    <rPh sb="2" eb="3">
      <t>カタ</t>
    </rPh>
    <rPh sb="4" eb="6">
      <t>カイゴ</t>
    </rPh>
    <rPh sb="8" eb="11">
      <t>コンゴウガタ</t>
    </rPh>
    <phoneticPr fontId="2"/>
  </si>
  <si>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</si>
  <si>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</si>
  <si>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</si>
  <si>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</si>
  <si>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</si>
  <si>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</si>
  <si>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</si>
  <si>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</si>
  <si>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</si>
  <si>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</si>
  <si>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</si>
  <si>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</si>
  <si>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居宅介護支援</t>
    <phoneticPr fontId="1"/>
  </si>
  <si>
    <t>訪問介護</t>
    <phoneticPr fontId="1"/>
  </si>
  <si>
    <t>訪問看護</t>
    <phoneticPr fontId="1"/>
  </si>
  <si>
    <t>通所介護、通所リハ</t>
    <phoneticPr fontId="1"/>
  </si>
  <si>
    <t>短期入所生活介護、短期入所療養介護</t>
    <phoneticPr fontId="1"/>
  </si>
  <si>
    <t>小規模多機能型居宅介護、複合型サービス</t>
    <phoneticPr fontId="1"/>
  </si>
  <si>
    <t>定期巡回・随時対応型訪問介護看護</t>
    <phoneticPr fontId="1"/>
  </si>
  <si>
    <t>病院</t>
    <phoneticPr fontId="1"/>
  </si>
  <si>
    <t>診療所（有床）</t>
    <phoneticPr fontId="1"/>
  </si>
  <si>
    <t>診療所（無床）</t>
    <phoneticPr fontId="1"/>
  </si>
  <si>
    <t>歯科診療所</t>
    <phoneticPr fontId="1"/>
  </si>
  <si>
    <t>調剤薬局</t>
    <phoneticPr fontId="1"/>
  </si>
  <si>
    <t>問５(1) 日中の職員数（兼務を含む職員数）</t>
    <rPh sb="6" eb="8">
      <t>ニッチュウ</t>
    </rPh>
    <rPh sb="9" eb="11">
      <t>ショクイン</t>
    </rPh>
    <rPh sb="11" eb="12">
      <t>スウ</t>
    </rPh>
    <rPh sb="13" eb="15">
      <t>ケンム</t>
    </rPh>
    <rPh sb="16" eb="17">
      <t>フク</t>
    </rPh>
    <rPh sb="18" eb="20">
      <t>ショクイン</t>
    </rPh>
    <rPh sb="20" eb="21">
      <t>スウ</t>
    </rPh>
    <phoneticPr fontId="1"/>
  </si>
  <si>
    <t>訪問看護ステーション、医療機関と連携してオンコール体制をとっている</t>
  </si>
  <si>
    <t>夜勤・宿直の看護職員はおらず、オンコール対応もしていない</t>
  </si>
  <si>
    <r>
      <t>常に夜勤または宿直の看護職員</t>
    </r>
    <r>
      <rPr>
        <sz val="8"/>
        <rFont val="ＭＳ Ｐ明朝"/>
        <family val="1"/>
        <charset val="128"/>
      </rPr>
      <t>（併設事業所と兼務の場合を含む）</t>
    </r>
    <r>
      <rPr>
        <sz val="9"/>
        <rFont val="ＭＳ Ｐ明朝"/>
        <family val="1"/>
        <charset val="128"/>
      </rPr>
      <t>が対応</t>
    </r>
    <phoneticPr fontId="1"/>
  </si>
  <si>
    <r>
      <t>通常、施設の看護職員</t>
    </r>
    <r>
      <rPr>
        <sz val="8"/>
        <rFont val="ＭＳ Ｐ明朝"/>
        <family val="1"/>
        <charset val="128"/>
      </rPr>
      <t>（併設事業所と兼務の場合を含む）</t>
    </r>
    <r>
      <rPr>
        <sz val="9"/>
        <rFont val="ＭＳ Ｐ明朝"/>
        <family val="1"/>
        <charset val="128"/>
      </rPr>
      <t>がオンコールで対応</t>
    </r>
    <phoneticPr fontId="1"/>
  </si>
  <si>
    <t>【問５(3)で「常に夜勤または宿直の看護職員（併設事業所と兼務の場合を含む）が対応」と回答した施設のみ】</t>
    <rPh sb="15" eb="17">
      <t>シュクチョク</t>
    </rPh>
    <rPh sb="43" eb="45">
      <t>カイトウ</t>
    </rPh>
    <rPh sb="47" eb="49">
      <t>シセツ</t>
    </rPh>
    <phoneticPr fontId="1"/>
  </si>
  <si>
    <r>
      <t>【問６は、問２(3)特定施設入居者指定介護で「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」、「地域密着型」と回答した施設のみ】</t>
    </r>
    <rPh sb="10" eb="12">
      <t>トクテイ</t>
    </rPh>
    <rPh sb="12" eb="14">
      <t>シセツ</t>
    </rPh>
    <rPh sb="14" eb="17">
      <t>ニュウキョシャ</t>
    </rPh>
    <rPh sb="17" eb="19">
      <t>シテイ</t>
    </rPh>
    <rPh sb="19" eb="21">
      <t>カイゴ</t>
    </rPh>
    <phoneticPr fontId="1"/>
  </si>
  <si>
    <r>
      <t>【問２(3)で「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」と回答した施設のみ】</t>
    </r>
    <rPh sb="1" eb="2">
      <t>トイ</t>
    </rPh>
    <rPh sb="8" eb="11">
      <t>イッパンガタ</t>
    </rPh>
    <rPh sb="12" eb="14">
      <t>カイゴ</t>
    </rPh>
    <rPh sb="16" eb="18">
      <t>カイゴ</t>
    </rPh>
    <rPh sb="18" eb="21">
      <t>センヨウガタ</t>
    </rPh>
    <rPh sb="40" eb="42">
      <t>イッパン</t>
    </rPh>
    <rPh sb="42" eb="43">
      <t>カタ</t>
    </rPh>
    <rPh sb="44" eb="46">
      <t>カイゴ</t>
    </rPh>
    <rPh sb="46" eb="48">
      <t>ヨボウ</t>
    </rPh>
    <rPh sb="51" eb="53">
      <t>カイトウ</t>
    </rPh>
    <rPh sb="55" eb="57">
      <t>シセツ</t>
    </rPh>
    <phoneticPr fontId="1"/>
  </si>
  <si>
    <t>問６(8) 施設長の所有資格（複数回答）</t>
    <rPh sb="6" eb="9">
      <t>シセツチョウ</t>
    </rPh>
    <rPh sb="10" eb="12">
      <t>ショユウ</t>
    </rPh>
    <rPh sb="12" eb="14">
      <t>シカク</t>
    </rPh>
    <rPh sb="15" eb="17">
      <t>フクスウ</t>
    </rPh>
    <rPh sb="17" eb="19">
      <t>カイトウ</t>
    </rPh>
    <phoneticPr fontId="1"/>
  </si>
  <si>
    <t>医師・歯科医師</t>
  </si>
  <si>
    <t>薬剤師</t>
  </si>
  <si>
    <t>PT・OT・ST</t>
  </si>
  <si>
    <t>精神保健福祉士</t>
  </si>
  <si>
    <t>介護支援専門員</t>
  </si>
  <si>
    <t>社会福祉士</t>
  </si>
  <si>
    <t>介護福祉士</t>
  </si>
  <si>
    <t>管理栄養士・栄養士</t>
  </si>
  <si>
    <t>看護職（保健師等含む）</t>
    <phoneticPr fontId="1"/>
  </si>
  <si>
    <t xml:space="preserve">Ⅳ　現在の入居者の状況 </t>
    <rPh sb="2" eb="4">
      <t>ゲンザイ</t>
    </rPh>
    <rPh sb="5" eb="8">
      <t>ニュウキョシャ</t>
    </rPh>
    <rPh sb="9" eb="11">
      <t>ジョウキョウ</t>
    </rPh>
    <phoneticPr fontId="1"/>
  </si>
  <si>
    <t>問７(1) 入居率</t>
    <rPh sb="6" eb="8">
      <t>ニュウキョ</t>
    </rPh>
    <rPh sb="8" eb="9">
      <t>リツ</t>
    </rPh>
    <phoneticPr fontId="1"/>
  </si>
  <si>
    <t>問７(2) 年齢別入居者数（人数積み上げ）</t>
    <rPh sb="6" eb="8">
      <t>ネンレイ</t>
    </rPh>
    <rPh sb="8" eb="9">
      <t>ベツ</t>
    </rPh>
    <rPh sb="9" eb="12">
      <t>ニュウキョシャ</t>
    </rPh>
    <rPh sb="12" eb="13">
      <t>カズ</t>
    </rPh>
    <rPh sb="14" eb="16">
      <t>ニンズウ</t>
    </rPh>
    <rPh sb="16" eb="17">
      <t>ツ</t>
    </rPh>
    <rPh sb="18" eb="19">
      <t>ア</t>
    </rPh>
    <phoneticPr fontId="1"/>
  </si>
  <si>
    <t>問７(3)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1"/>
  </si>
  <si>
    <t>問７(3) 平均要介護度（自立を含む）</t>
    <rPh sb="6" eb="8">
      <t>ヘイキン</t>
    </rPh>
    <rPh sb="8" eb="12">
      <t>ヨウカイゴド</t>
    </rPh>
    <phoneticPr fontId="1"/>
  </si>
  <si>
    <t>問７(3) 平均要介護度（自立を含まない）</t>
    <rPh sb="6" eb="8">
      <t>ヘイキン</t>
    </rPh>
    <rPh sb="8" eb="12">
      <t>ヨウカイゴド</t>
    </rPh>
    <phoneticPr fontId="1"/>
  </si>
  <si>
    <t>問７(3) 要支援・要介護者の割合（要支援１～２、要介護１～５の入居者数合計 ÷ 入居者総数）</t>
    <rPh sb="6" eb="9">
      <t>ヨウシエン</t>
    </rPh>
    <rPh sb="10" eb="11">
      <t>ヨウ</t>
    </rPh>
    <rPh sb="11" eb="14">
      <t>カイゴシャ</t>
    </rPh>
    <rPh sb="15" eb="17">
      <t>ワリアイ</t>
    </rPh>
    <rPh sb="18" eb="21">
      <t>ヨウシエン</t>
    </rPh>
    <rPh sb="25" eb="28">
      <t>ヨウカイゴ</t>
    </rPh>
    <rPh sb="32" eb="35">
      <t>ニュウキョシャ</t>
    </rPh>
    <rPh sb="35" eb="36">
      <t>スウ</t>
    </rPh>
    <rPh sb="36" eb="38">
      <t>ゴウケイ</t>
    </rPh>
    <rPh sb="41" eb="44">
      <t>ニュウキョシャ</t>
    </rPh>
    <rPh sb="44" eb="46">
      <t>ソウスウ</t>
    </rPh>
    <phoneticPr fontId="1"/>
  </si>
  <si>
    <t>問７(3) 要介護度３以上の入居者総数に対する割合</t>
    <rPh sb="6" eb="9">
      <t>ヨウカイゴ</t>
    </rPh>
    <rPh sb="9" eb="10">
      <t>ド</t>
    </rPh>
    <rPh sb="11" eb="13">
      <t>イジョウ</t>
    </rPh>
    <rPh sb="14" eb="17">
      <t>ニュウキョシャ</t>
    </rPh>
    <rPh sb="17" eb="18">
      <t>ソウ</t>
    </rPh>
    <rPh sb="18" eb="19">
      <t>カズ</t>
    </rPh>
    <rPh sb="20" eb="21">
      <t>タイ</t>
    </rPh>
    <rPh sb="23" eb="25">
      <t>ワリアイ</t>
    </rPh>
    <phoneticPr fontId="1"/>
  </si>
  <si>
    <t>問７(4)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1"/>
  </si>
  <si>
    <t>問７(4) 重度認知症（Ⅲ～Ｍ）者の割合</t>
    <rPh sb="6" eb="8">
      <t>ジュウド</t>
    </rPh>
    <rPh sb="8" eb="11">
      <t>ニンチショウ</t>
    </rPh>
    <rPh sb="16" eb="17">
      <t>シャ</t>
    </rPh>
    <rPh sb="18" eb="20">
      <t>ワリアイ</t>
    </rPh>
    <phoneticPr fontId="1"/>
  </si>
  <si>
    <t>問７(5) 医療処置を有する入居者数の入居者総数に対する割合（人数積み上げ）（①～⑩まで全て回答している施設のみ）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1"/>
  </si>
  <si>
    <t>問７(6) 入院中の入居者数</t>
    <rPh sb="6" eb="9">
      <t>ニュウインチュウ</t>
    </rPh>
    <rPh sb="10" eb="13">
      <t>ニュウキョシャ</t>
    </rPh>
    <rPh sb="13" eb="14">
      <t>スウ</t>
    </rPh>
    <phoneticPr fontId="1"/>
  </si>
  <si>
    <t>問７(7) 生活保護を受給している入居者数</t>
    <rPh sb="6" eb="8">
      <t>セイカツ</t>
    </rPh>
    <rPh sb="8" eb="10">
      <t>ホゴ</t>
    </rPh>
    <rPh sb="11" eb="13">
      <t>ジュキュウ</t>
    </rPh>
    <rPh sb="17" eb="20">
      <t>ニュウキョシャ</t>
    </rPh>
    <rPh sb="20" eb="21">
      <t>スウ</t>
    </rPh>
    <phoneticPr fontId="1"/>
  </si>
  <si>
    <t>問７(7) 入居者総数に対する生活保護を受給している入居者の割合</t>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1"/>
  </si>
  <si>
    <t>Ⅴ　入居者に対するサービスの状況</t>
    <rPh sb="2" eb="5">
      <t>ニュウキョシャ</t>
    </rPh>
    <rPh sb="6" eb="7">
      <t>タイ</t>
    </rPh>
    <rPh sb="14" eb="16">
      <t>ジョウキョウ</t>
    </rPh>
    <phoneticPr fontId="1"/>
  </si>
  <si>
    <t>問８(1) 現在の入居者のうち、施設が提供する食事を週１食以上定期的に利用している入居者数</t>
    <rPh sb="0" eb="1">
      <t>トイ</t>
    </rPh>
    <rPh sb="6" eb="8">
      <t>ゲンザイ</t>
    </rPh>
    <rPh sb="9" eb="12">
      <t>ニュウキョシャ</t>
    </rPh>
    <rPh sb="16" eb="18">
      <t>シセツ</t>
    </rPh>
    <rPh sb="19" eb="21">
      <t>テイキョウ</t>
    </rPh>
    <rPh sb="23" eb="25">
      <t>ショクジ</t>
    </rPh>
    <rPh sb="26" eb="27">
      <t>シュウ</t>
    </rPh>
    <rPh sb="28" eb="31">
      <t>ショクイジョウ</t>
    </rPh>
    <rPh sb="31" eb="34">
      <t>テイキテキ</t>
    </rPh>
    <rPh sb="35" eb="37">
      <t>リヨウ</t>
    </rPh>
    <rPh sb="41" eb="44">
      <t>ニュウキョシャ</t>
    </rPh>
    <rPh sb="44" eb="45">
      <t>スウ</t>
    </rPh>
    <phoneticPr fontId="1"/>
  </si>
  <si>
    <t>問８(2) 給食方法（複数回答）</t>
    <rPh sb="0" eb="1">
      <t>トイ</t>
    </rPh>
    <rPh sb="6" eb="8">
      <t>キュウショク</t>
    </rPh>
    <rPh sb="8" eb="10">
      <t>ホウホウ</t>
    </rPh>
    <rPh sb="10" eb="16">
      <t>フカ</t>
    </rPh>
    <phoneticPr fontId="1"/>
  </si>
  <si>
    <t>食事提供はしていない</t>
  </si>
  <si>
    <t>直営（施設内調理）</t>
  </si>
  <si>
    <t>直営（施設外の厨房での調理）</t>
  </si>
  <si>
    <t>直営（調理済みチルド食等）</t>
  </si>
  <si>
    <t>委託（施設内調理）</t>
  </si>
  <si>
    <t>委託（施設外の厨房での調理）</t>
  </si>
  <si>
    <t>委託（調理済みチルド食等）</t>
  </si>
  <si>
    <t>問８(3) 管理栄養士・栄養士の配置</t>
    <rPh sb="0" eb="1">
      <t>トイ</t>
    </rPh>
    <rPh sb="6" eb="8">
      <t>カンリ</t>
    </rPh>
    <rPh sb="8" eb="11">
      <t>エイヨウシ</t>
    </rPh>
    <rPh sb="12" eb="15">
      <t>エイヨウシ</t>
    </rPh>
    <rPh sb="16" eb="18">
      <t>ハイチ</t>
    </rPh>
    <phoneticPr fontId="1"/>
  </si>
  <si>
    <t>施設に配置</t>
  </si>
  <si>
    <t>法人本部や同一法人の他施設に配置</t>
  </si>
  <si>
    <t>委託給食会社のみ配置</t>
  </si>
  <si>
    <t>管理栄養士・栄養士はいない</t>
  </si>
  <si>
    <t>【問８(3)で「施設に配置」と回答した施設のみ】</t>
    <rPh sb="15" eb="17">
      <t>カイトウ</t>
    </rPh>
    <rPh sb="19" eb="21">
      <t>シセツ</t>
    </rPh>
    <phoneticPr fontId="1"/>
  </si>
  <si>
    <t>問８(4) 栄養状態等の把握・管理（複数回答）</t>
    <rPh sb="0" eb="1">
      <t>トイ</t>
    </rPh>
    <rPh sb="6" eb="8">
      <t>エイヨウ</t>
    </rPh>
    <rPh sb="8" eb="10">
      <t>ジョウタイ</t>
    </rPh>
    <rPh sb="10" eb="11">
      <t>トウ</t>
    </rPh>
    <rPh sb="12" eb="14">
      <t>ハアク</t>
    </rPh>
    <rPh sb="15" eb="17">
      <t>カンリ</t>
    </rPh>
    <rPh sb="18" eb="20">
      <t>フクスウ</t>
    </rPh>
    <rPh sb="20" eb="22">
      <t>カイトウ</t>
    </rPh>
    <phoneticPr fontId="1"/>
  </si>
  <si>
    <t>食事摂取量の把握</t>
  </si>
  <si>
    <t>利用者の健康状態に応じた食事内容の個別対応（治療食等）</t>
  </si>
  <si>
    <t>利用者の摂食嚥下状態に応じた食形態の個別対応（きざみ食、とろみ食等）</t>
    <phoneticPr fontId="1"/>
  </si>
  <si>
    <t>利用者の嗜好や食欲に応じた食事内容の個別対応（選択ﾒﾆｭｰ、量の調整等）</t>
    <phoneticPr fontId="1"/>
  </si>
  <si>
    <t>管理栄養士・栄養士による献立作成</t>
    <phoneticPr fontId="1"/>
  </si>
  <si>
    <t>管理栄養士・栄養士による食事観察（ミールラウンド）</t>
    <phoneticPr fontId="1"/>
  </si>
  <si>
    <t>多職種協働で作成した入所者ごとの栄養ケア計画に基づく栄養管理</t>
    <phoneticPr fontId="1"/>
  </si>
  <si>
    <t>定期的な体重測定</t>
    <phoneticPr fontId="1"/>
  </si>
  <si>
    <t>その他</t>
    <phoneticPr fontId="1"/>
  </si>
  <si>
    <t>問８(5) 食事や栄養に関する心配ごと・困りごとの相談先（複数回答）</t>
    <rPh sb="0" eb="1">
      <t>トイ</t>
    </rPh>
    <rPh sb="6" eb="8">
      <t>ショクジ</t>
    </rPh>
    <rPh sb="9" eb="11">
      <t>エイヨウ</t>
    </rPh>
    <rPh sb="12" eb="13">
      <t>カン</t>
    </rPh>
    <rPh sb="15" eb="17">
      <t>シンパイ</t>
    </rPh>
    <rPh sb="20" eb="21">
      <t>コマ</t>
    </rPh>
    <rPh sb="25" eb="27">
      <t>ソウダン</t>
    </rPh>
    <rPh sb="27" eb="28">
      <t>サキ</t>
    </rPh>
    <rPh sb="28" eb="34">
      <t>フカ</t>
    </rPh>
    <phoneticPr fontId="1"/>
  </si>
  <si>
    <t>医師</t>
  </si>
  <si>
    <t>介護職リーダー・サービス提供責任者等</t>
  </si>
  <si>
    <t>施設に配置された看護職</t>
  </si>
  <si>
    <t>協力医療機関・訪問看護等の看護職</t>
  </si>
  <si>
    <t>ケアマネジャー</t>
  </si>
  <si>
    <t>【問９は、問２(3)特定施設入居者指定介護で「指定なし」と回答した施設のみ】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1"/>
  </si>
  <si>
    <t>問９(1) 介護保険サービスを利用している入居者数</t>
    <rPh sb="6" eb="8">
      <t>カイゴ</t>
    </rPh>
    <rPh sb="8" eb="10">
      <t>ホケン</t>
    </rPh>
    <rPh sb="15" eb="17">
      <t>リヨウ</t>
    </rPh>
    <rPh sb="21" eb="24">
      <t>ニュウキョシャ</t>
    </rPh>
    <rPh sb="24" eb="25">
      <t>スウ</t>
    </rPh>
    <phoneticPr fontId="1"/>
  </si>
  <si>
    <t>問９(1) 入居者総数に対する介護保険サービスを利用している入居者の割合</t>
    <rPh sb="15" eb="17">
      <t>カイゴ</t>
    </rPh>
    <rPh sb="17" eb="19">
      <t>ホケン</t>
    </rPh>
    <rPh sb="24" eb="26">
      <t>リヨウ</t>
    </rPh>
    <rPh sb="30" eb="33">
      <t>ニュウキョシャ</t>
    </rPh>
    <rPh sb="34" eb="36">
      <t>ワリアイ</t>
    </rPh>
    <phoneticPr fontId="1"/>
  </si>
  <si>
    <t>問９(2) 入居者のケアプランを作成している居宅介護支援事業所数（地域包括支援ｾﾝﾀｰを含まず）</t>
    <rPh sb="6" eb="9">
      <t>ニュウキョシャ</t>
    </rPh>
    <rPh sb="16" eb="18">
      <t>サクセイ</t>
    </rPh>
    <rPh sb="22" eb="24">
      <t>キョタク</t>
    </rPh>
    <rPh sb="24" eb="26">
      <t>カイゴ</t>
    </rPh>
    <rPh sb="26" eb="28">
      <t>シエン</t>
    </rPh>
    <rPh sb="28" eb="31">
      <t>ジギ</t>
    </rPh>
    <rPh sb="31" eb="32">
      <t>スウ</t>
    </rPh>
    <phoneticPr fontId="1"/>
  </si>
  <si>
    <t>問９(3) 介護保険サービスを利用している入居者に占める併設または隣接の居宅介護支援事業所でケアプランを作成している入居者の割合</t>
    <rPh sb="6" eb="8">
      <t>カイゴ</t>
    </rPh>
    <rPh sb="8" eb="10">
      <t>ホケン</t>
    </rPh>
    <rPh sb="15" eb="17">
      <t>リヨウ</t>
    </rPh>
    <rPh sb="21" eb="24">
      <t>ニュウキョシャ</t>
    </rPh>
    <rPh sb="25" eb="26">
      <t>シ</t>
    </rPh>
    <rPh sb="28" eb="30">
      <t>ヘイセツ</t>
    </rPh>
    <rPh sb="33" eb="35">
      <t>リンセツ</t>
    </rPh>
    <rPh sb="36" eb="38">
      <t>キョタク</t>
    </rPh>
    <rPh sb="38" eb="40">
      <t>カイゴ</t>
    </rPh>
    <rPh sb="40" eb="42">
      <t>シエン</t>
    </rPh>
    <rPh sb="42" eb="45">
      <t>ジギョウショ</t>
    </rPh>
    <rPh sb="52" eb="54">
      <t>サクセイ</t>
    </rPh>
    <rPh sb="58" eb="61">
      <t>ニュウキョシャ</t>
    </rPh>
    <rPh sb="62" eb="64">
      <t>ワリアイ</t>
    </rPh>
    <phoneticPr fontId="1"/>
  </si>
  <si>
    <t>【問９(1)で「０人」と回答した施設を除く】</t>
    <rPh sb="9" eb="10">
      <t>ヒト</t>
    </rPh>
    <rPh sb="12" eb="14">
      <t>カイトウ</t>
    </rPh>
    <rPh sb="16" eb="18">
      <t>シセツ</t>
    </rPh>
    <rPh sb="19" eb="20">
      <t>ノゾ</t>
    </rPh>
    <phoneticPr fontId="1"/>
  </si>
  <si>
    <t>問９(4)① 介護保険サービス利用者（問９(1)）に占めるサービス種類別利用者数の割合</t>
    <rPh sb="7" eb="9">
      <t>カイゴ</t>
    </rPh>
    <rPh sb="9" eb="11">
      <t>ホケン</t>
    </rPh>
    <rPh sb="15" eb="18">
      <t>リヨウシャ</t>
    </rPh>
    <rPh sb="26" eb="27">
      <t>シ</t>
    </rPh>
    <rPh sb="33" eb="35">
      <t>シュルイ</t>
    </rPh>
    <rPh sb="35" eb="36">
      <t>ベツ</t>
    </rPh>
    <rPh sb="36" eb="39">
      <t>リヨウシャ</t>
    </rPh>
    <rPh sb="39" eb="40">
      <t>スウ</t>
    </rPh>
    <rPh sb="41" eb="43">
      <t>ワリアイ</t>
    </rPh>
    <phoneticPr fontId="1"/>
  </si>
  <si>
    <t>問９(4)② 介護保険サービス利用者（問９(1)）に占める併設・隣接事業所からサービスを受けている利用者の割合</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phoneticPr fontId="1"/>
  </si>
  <si>
    <t>【問９(1)で「０人」、問３①(2)～(7)で「なし」「無回答」と回答した施設を除く】</t>
    <rPh sb="9" eb="10">
      <t>ヒト</t>
    </rPh>
    <rPh sb="12" eb="13">
      <t>トイ</t>
    </rPh>
    <rPh sb="28" eb="31">
      <t>ムカイトウ</t>
    </rPh>
    <rPh sb="33" eb="35">
      <t>カイトウ</t>
    </rPh>
    <rPh sb="37" eb="39">
      <t>シセツ</t>
    </rPh>
    <rPh sb="40" eb="41">
      <t>ノゾ</t>
    </rPh>
    <phoneticPr fontId="1"/>
  </si>
  <si>
    <t>問９(4)② 介護保険サービス利用者（問９(1)）に占める併設・隣接事業所からサービスを受けている利用者の割合（併設・隣接事業所がある場合のみ）</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rPh sb="56" eb="58">
      <t>ヘイセツ</t>
    </rPh>
    <rPh sb="59" eb="61">
      <t>リンセツ</t>
    </rPh>
    <rPh sb="61" eb="64">
      <t>ジギョウショ</t>
    </rPh>
    <rPh sb="67" eb="69">
      <t>バアイ</t>
    </rPh>
    <phoneticPr fontId="1"/>
  </si>
  <si>
    <t>問９(4)③ 介護保険サービス利用者（問９(1)）に占める併設・隣接事業所以外の同一グループの事業所からサービスを受けている利用者の割合</t>
    <rPh sb="29" eb="31">
      <t>ヘイセツ</t>
    </rPh>
    <rPh sb="32" eb="34">
      <t>リンセツ</t>
    </rPh>
    <rPh sb="34" eb="37">
      <t>ジギョウショ</t>
    </rPh>
    <rPh sb="37" eb="39">
      <t>イガイ</t>
    </rPh>
    <rPh sb="40" eb="42">
      <t>ドウイツ</t>
    </rPh>
    <rPh sb="47" eb="50">
      <t>ジギョウショ</t>
    </rPh>
    <rPh sb="57" eb="58">
      <t>ウ</t>
    </rPh>
    <rPh sb="62" eb="65">
      <t>リヨウシャ</t>
    </rPh>
    <rPh sb="66" eb="68">
      <t>ワリアイ</t>
    </rPh>
    <phoneticPr fontId="1"/>
  </si>
  <si>
    <t>問10(1)① 夜間看護体制加算の有無</t>
    <rPh sb="8" eb="10">
      <t>ヤカン</t>
    </rPh>
    <rPh sb="10" eb="12">
      <t>カンゴ</t>
    </rPh>
    <rPh sb="12" eb="14">
      <t>タイセイ</t>
    </rPh>
    <rPh sb="14" eb="16">
      <t>カサン</t>
    </rPh>
    <rPh sb="17" eb="19">
      <t>ウム</t>
    </rPh>
    <phoneticPr fontId="1"/>
  </si>
  <si>
    <t>問10(3)① 口腔衛生管理体制加算の有無</t>
    <rPh sb="8" eb="10">
      <t>コウクウ</t>
    </rPh>
    <rPh sb="10" eb="12">
      <t>エイセイ</t>
    </rPh>
    <rPh sb="12" eb="14">
      <t>カンリ</t>
    </rPh>
    <rPh sb="14" eb="16">
      <t>タイセイ</t>
    </rPh>
    <rPh sb="16" eb="18">
      <t>カサン</t>
    </rPh>
    <rPh sb="19" eb="21">
      <t>ウム</t>
    </rPh>
    <phoneticPr fontId="1"/>
  </si>
  <si>
    <t>問10(6)① 医療機関連携加算の有無</t>
    <rPh sb="8" eb="10">
      <t>イリョウ</t>
    </rPh>
    <rPh sb="10" eb="12">
      <t>キカン</t>
    </rPh>
    <rPh sb="12" eb="14">
      <t>レンケイ</t>
    </rPh>
    <rPh sb="14" eb="16">
      <t>カサン</t>
    </rPh>
    <rPh sb="17" eb="19">
      <t>ウム</t>
    </rPh>
    <phoneticPr fontId="1"/>
  </si>
  <si>
    <t>【問10(6)①で「加算あり」と回答した施設のみ】</t>
    <rPh sb="10" eb="12">
      <t>カサン</t>
    </rPh>
    <rPh sb="16" eb="18">
      <t>カイトウ</t>
    </rPh>
    <rPh sb="20" eb="22">
      <t>シセツ</t>
    </rPh>
    <phoneticPr fontId="1"/>
  </si>
  <si>
    <t>問10(6)② 医療機関連携加算の人数</t>
    <rPh sb="17" eb="19">
      <t>ニンズウ</t>
    </rPh>
    <phoneticPr fontId="1"/>
  </si>
  <si>
    <t>問10(7)① 退院・退所時連携加算の有無</t>
    <rPh sb="8" eb="10">
      <t>タイイン</t>
    </rPh>
    <rPh sb="11" eb="13">
      <t>タイショ</t>
    </rPh>
    <rPh sb="13" eb="14">
      <t>ジ</t>
    </rPh>
    <rPh sb="14" eb="16">
      <t>レンケイ</t>
    </rPh>
    <rPh sb="16" eb="18">
      <t>カサン</t>
    </rPh>
    <rPh sb="19" eb="21">
      <t>ウム</t>
    </rPh>
    <phoneticPr fontId="1"/>
  </si>
  <si>
    <t>【問10(7)①で「加算あり」と回答した施設のみ】</t>
    <rPh sb="10" eb="12">
      <t>カサン</t>
    </rPh>
    <rPh sb="16" eb="18">
      <t>カイトウ</t>
    </rPh>
    <rPh sb="20" eb="22">
      <t>シセツ</t>
    </rPh>
    <phoneticPr fontId="1"/>
  </si>
  <si>
    <t>問10(7)② 退院・退所時連携加算の人数</t>
    <rPh sb="19" eb="21">
      <t>ニンズウ</t>
    </rPh>
    <phoneticPr fontId="1"/>
  </si>
  <si>
    <t>問10(8)① 認知症専門ケア加算の有無</t>
    <rPh sb="8" eb="11">
      <t>ニンチショウ</t>
    </rPh>
    <rPh sb="11" eb="13">
      <t>センモン</t>
    </rPh>
    <rPh sb="15" eb="17">
      <t>カサン</t>
    </rPh>
    <rPh sb="18" eb="20">
      <t>ウム</t>
    </rPh>
    <phoneticPr fontId="1"/>
  </si>
  <si>
    <t>問10(9)① 若年性認知症者受入加算の有無</t>
    <rPh sb="8" eb="11">
      <t>ジャクネンセイ</t>
    </rPh>
    <rPh sb="11" eb="14">
      <t>ニンチショウ</t>
    </rPh>
    <rPh sb="14" eb="15">
      <t>シャ</t>
    </rPh>
    <rPh sb="15" eb="17">
      <t>ウケイレ</t>
    </rPh>
    <rPh sb="17" eb="19">
      <t>カサン</t>
    </rPh>
    <rPh sb="20" eb="22">
      <t>ウム</t>
    </rPh>
    <phoneticPr fontId="1"/>
  </si>
  <si>
    <t>問10(9)② 若年性認知症者受入加算の人数</t>
    <rPh sb="20" eb="22">
      <t>ニンズウ</t>
    </rPh>
    <phoneticPr fontId="1"/>
  </si>
  <si>
    <t>問10(10)① 看取り介護加算の有無</t>
    <rPh sb="9" eb="11">
      <t>ミト</t>
    </rPh>
    <rPh sb="12" eb="14">
      <t>カイゴ</t>
    </rPh>
    <rPh sb="14" eb="16">
      <t>カサン</t>
    </rPh>
    <rPh sb="17" eb="19">
      <t>ウム</t>
    </rPh>
    <phoneticPr fontId="1"/>
  </si>
  <si>
    <t>問２(5)① 総居室（住戸）数</t>
    <rPh sb="0" eb="1">
      <t>トイ</t>
    </rPh>
    <rPh sb="7" eb="8">
      <t>ソウ</t>
    </rPh>
    <rPh sb="8" eb="10">
      <t>キョシツ</t>
    </rPh>
    <rPh sb="11" eb="13">
      <t>ジュウコ</t>
    </rPh>
    <rPh sb="14" eb="15">
      <t>スウ</t>
    </rPh>
    <phoneticPr fontId="1"/>
  </si>
  <si>
    <t>問２(5)② 入居している居室（住戸）数</t>
    <rPh sb="0" eb="1">
      <t>トイ</t>
    </rPh>
    <rPh sb="7" eb="9">
      <t>ニュウキョ</t>
    </rPh>
    <rPh sb="13" eb="15">
      <t>キョシツ</t>
    </rPh>
    <rPh sb="16" eb="18">
      <t>ジュウコ</t>
    </rPh>
    <rPh sb="19" eb="20">
      <t>スウ</t>
    </rPh>
    <phoneticPr fontId="1"/>
  </si>
  <si>
    <t>問２(5)①② 居室稼働率</t>
    <rPh sb="0" eb="1">
      <t>トイ</t>
    </rPh>
    <rPh sb="8" eb="10">
      <t>キョシツ</t>
    </rPh>
    <rPh sb="10" eb="12">
      <t>カドウ</t>
    </rPh>
    <rPh sb="12" eb="13">
      <t>リツ</t>
    </rPh>
    <phoneticPr fontId="1"/>
  </si>
  <si>
    <t>問４(2)① 最多居室（住戸）面積</t>
    <rPh sb="7" eb="9">
      <t>サイタ</t>
    </rPh>
    <rPh sb="9" eb="11">
      <t>キョシツ</t>
    </rPh>
    <rPh sb="12" eb="14">
      <t>ジュウコ</t>
    </rPh>
    <rPh sb="15" eb="17">
      <t>メンセキ</t>
    </rPh>
    <phoneticPr fontId="1"/>
  </si>
  <si>
    <t>問４(2)②③ 利用料金総額月額換算　(問４(2)②a + b + c + d + e) + (問４(2)③b ÷問４(2)③d)</t>
    <rPh sb="8" eb="10">
      <t>リヨウ</t>
    </rPh>
    <rPh sb="10" eb="12">
      <t>リョウキン</t>
    </rPh>
    <rPh sb="12" eb="14">
      <t>ソウガク</t>
    </rPh>
    <rPh sb="14" eb="16">
      <t>ゲツガク</t>
    </rPh>
    <rPh sb="16" eb="18">
      <t>カンサン</t>
    </rPh>
    <phoneticPr fontId="1"/>
  </si>
  <si>
    <t>問４(2)② 月額利用料金－a 家賃相当額</t>
    <rPh sb="7" eb="9">
      <t>ゲツガク</t>
    </rPh>
    <rPh sb="9" eb="11">
      <t>リヨウ</t>
    </rPh>
    <rPh sb="11" eb="13">
      <t>リョウキン</t>
    </rPh>
    <rPh sb="16" eb="18">
      <t>ヤチン</t>
    </rPh>
    <rPh sb="18" eb="21">
      <t>ソウトウガク</t>
    </rPh>
    <phoneticPr fontId="1"/>
  </si>
  <si>
    <t>問４(2)② 月額利用料金－b 共益費・管理費相当額（共用部分の維持管理等）</t>
    <rPh sb="7" eb="9">
      <t>ゲツガク</t>
    </rPh>
    <rPh sb="9" eb="11">
      <t>リヨウ</t>
    </rPh>
    <rPh sb="11" eb="13">
      <t>リョウキン</t>
    </rPh>
    <rPh sb="16" eb="19">
      <t>キョウエキヒ</t>
    </rPh>
    <rPh sb="20" eb="23">
      <t>カンリヒ</t>
    </rPh>
    <rPh sb="23" eb="26">
      <t>ソウトウガク</t>
    </rPh>
    <rPh sb="27" eb="29">
      <t>キョウヨウ</t>
    </rPh>
    <rPh sb="29" eb="31">
      <t>ブブン</t>
    </rPh>
    <rPh sb="32" eb="34">
      <t>イジ</t>
    </rPh>
    <rPh sb="34" eb="36">
      <t>カンリ</t>
    </rPh>
    <rPh sb="36" eb="37">
      <t>トウ</t>
    </rPh>
    <phoneticPr fontId="1"/>
  </si>
  <si>
    <t>問４(2)② 月額利用料金－c 生活支援・介護サービス提供費用または基本サービス費相当額（介護保険自己負担を除く）</t>
    <rPh sb="7" eb="9">
      <t>ゲツガク</t>
    </rPh>
    <rPh sb="9" eb="11">
      <t>リヨウ</t>
    </rPh>
    <rPh sb="11" eb="13">
      <t>リョウキン</t>
    </rPh>
    <phoneticPr fontId="1"/>
  </si>
  <si>
    <t>問４(2)② 月額利用料金－d 食費（３食を30日間提供した場合）</t>
    <rPh sb="7" eb="9">
      <t>ゲツガク</t>
    </rPh>
    <rPh sb="9" eb="11">
      <t>リヨウ</t>
    </rPh>
    <rPh sb="11" eb="13">
      <t>リョウキン</t>
    </rPh>
    <rPh sb="16" eb="18">
      <t>ショクヒ</t>
    </rPh>
    <rPh sb="20" eb="21">
      <t>ショク</t>
    </rPh>
    <rPh sb="24" eb="26">
      <t>カカン</t>
    </rPh>
    <rPh sb="26" eb="28">
      <t>テイキョウ</t>
    </rPh>
    <rPh sb="30" eb="32">
      <t>バアイ</t>
    </rPh>
    <phoneticPr fontId="1"/>
  </si>
  <si>
    <t>問４(2)② 月額利用料金－e 光熱水費</t>
    <rPh sb="7" eb="9">
      <t>ゲツガク</t>
    </rPh>
    <rPh sb="9" eb="11">
      <t>リヨウ</t>
    </rPh>
    <rPh sb="11" eb="13">
      <t>リョウキン</t>
    </rPh>
    <rPh sb="16" eb="18">
      <t>コウネツ</t>
    </rPh>
    <rPh sb="18" eb="19">
      <t>ミズ</t>
    </rPh>
    <phoneticPr fontId="1"/>
  </si>
  <si>
    <t>問４(2)③ 入居時費用－a 敷金・保証金（預かり金）※原則全額返還されるもの</t>
    <rPh sb="7" eb="9">
      <t>ニュウキョ</t>
    </rPh>
    <rPh sb="9" eb="10">
      <t>トキ</t>
    </rPh>
    <rPh sb="10" eb="12">
      <t>ヒヨウ</t>
    </rPh>
    <rPh sb="15" eb="17">
      <t>シキキン</t>
    </rPh>
    <rPh sb="18" eb="21">
      <t>ホショウキン</t>
    </rPh>
    <rPh sb="22" eb="23">
      <t>アズ</t>
    </rPh>
    <rPh sb="25" eb="26">
      <t>キン</t>
    </rPh>
    <rPh sb="28" eb="30">
      <t>ゲンソク</t>
    </rPh>
    <rPh sb="30" eb="32">
      <t>ゼンガク</t>
    </rPh>
    <rPh sb="32" eb="34">
      <t>ヘンカン</t>
    </rPh>
    <phoneticPr fontId="1"/>
  </si>
  <si>
    <t>問４(2)③ 入居時費用－b 前払金</t>
    <rPh sb="7" eb="9">
      <t>ニュウキョ</t>
    </rPh>
    <rPh sb="9" eb="10">
      <t>トキ</t>
    </rPh>
    <rPh sb="10" eb="12">
      <t>ヒヨウ</t>
    </rPh>
    <rPh sb="15" eb="18">
      <t>マエバライキン</t>
    </rPh>
    <phoneticPr fontId="1"/>
  </si>
  <si>
    <t>問４(2)③ 入居時費用－b 前払金月額換算</t>
    <rPh sb="7" eb="9">
      <t>ニュウキョ</t>
    </rPh>
    <rPh sb="9" eb="10">
      <t>トキ</t>
    </rPh>
    <rPh sb="10" eb="12">
      <t>ヒヨウ</t>
    </rPh>
    <rPh sb="15" eb="18">
      <t>マエバライキン</t>
    </rPh>
    <rPh sb="18" eb="20">
      <t>ゲツガク</t>
    </rPh>
    <rPh sb="20" eb="22">
      <t>カンサン</t>
    </rPh>
    <phoneticPr fontId="1"/>
  </si>
  <si>
    <t>問４(2)③ 入居時費用－c 初期償却率（入居者に返還しない割合）</t>
    <rPh sb="7" eb="9">
      <t>ニュウキョ</t>
    </rPh>
    <rPh sb="9" eb="10">
      <t>トキ</t>
    </rPh>
    <rPh sb="10" eb="12">
      <t>ヒヨウ</t>
    </rPh>
    <rPh sb="15" eb="17">
      <t>ショキ</t>
    </rPh>
    <rPh sb="17" eb="20">
      <t>ショウキャクリツ</t>
    </rPh>
    <rPh sb="21" eb="24">
      <t>ニュウキョシャ</t>
    </rPh>
    <rPh sb="25" eb="27">
      <t>ヘンカン</t>
    </rPh>
    <rPh sb="30" eb="32">
      <t>ワリアイ</t>
    </rPh>
    <phoneticPr fontId="1"/>
  </si>
  <si>
    <t>問４(2)③ 入居時費用－d 償却期間</t>
    <rPh sb="7" eb="9">
      <t>ニュウキョ</t>
    </rPh>
    <rPh sb="9" eb="10">
      <t>トキ</t>
    </rPh>
    <rPh sb="10" eb="12">
      <t>ヒヨウ</t>
    </rPh>
    <rPh sb="15" eb="17">
      <t>ショウキャク</t>
    </rPh>
    <rPh sb="17" eb="19">
      <t>キカン</t>
    </rPh>
    <phoneticPr fontId="1"/>
  </si>
  <si>
    <t>問５(3) SQ(3)-1 夜間に看護職員を配置している理由（複数回答）</t>
    <rPh sb="14" eb="16">
      <t>ヤカン</t>
    </rPh>
    <rPh sb="17" eb="19">
      <t>カンゴ</t>
    </rPh>
    <rPh sb="19" eb="21">
      <t>ショクイン</t>
    </rPh>
    <rPh sb="22" eb="24">
      <t>ハイチ</t>
    </rPh>
    <rPh sb="28" eb="30">
      <t>リユウ</t>
    </rPh>
    <rPh sb="30" eb="36">
      <t>フカ</t>
    </rPh>
    <phoneticPr fontId="1"/>
  </si>
  <si>
    <t>問５(3) SQ(3)-2 訪問看護ステーションとの連携</t>
    <rPh sb="14" eb="16">
      <t>ホウモン</t>
    </rPh>
    <rPh sb="16" eb="18">
      <t>カンゴ</t>
    </rPh>
    <rPh sb="26" eb="28">
      <t>レンケイ</t>
    </rPh>
    <phoneticPr fontId="1"/>
  </si>
  <si>
    <t>問５(4)① 派遣職員（介護職員）－a 実人数</t>
    <rPh sb="7" eb="9">
      <t>ハケン</t>
    </rPh>
    <rPh sb="9" eb="11">
      <t>ショクイン</t>
    </rPh>
    <rPh sb="12" eb="14">
      <t>カイゴ</t>
    </rPh>
    <rPh sb="14" eb="16">
      <t>ショクイン</t>
    </rPh>
    <phoneticPr fontId="1"/>
  </si>
  <si>
    <t>問５(4)① 派遣職員（介護職員）－b 常勤換算数</t>
    <rPh sb="7" eb="9">
      <t>ハケン</t>
    </rPh>
    <rPh sb="9" eb="11">
      <t>ショクイン</t>
    </rPh>
    <rPh sb="12" eb="14">
      <t>カイゴ</t>
    </rPh>
    <rPh sb="14" eb="16">
      <t>ショクイン</t>
    </rPh>
    <phoneticPr fontId="1"/>
  </si>
  <si>
    <t>問５(4)② 派遣職員（看護職員）－a 実人数</t>
    <rPh sb="7" eb="9">
      <t>ハケン</t>
    </rPh>
    <rPh sb="9" eb="11">
      <t>ショクイン</t>
    </rPh>
    <rPh sb="12" eb="14">
      <t>カンゴ</t>
    </rPh>
    <rPh sb="14" eb="16">
      <t>ショクイン</t>
    </rPh>
    <phoneticPr fontId="1"/>
  </si>
  <si>
    <t>問５(4)② 派遣職員（看護職員）－b 常勤換算数</t>
    <phoneticPr fontId="1"/>
  </si>
  <si>
    <t>問６(1) 介護職員比率</t>
    <rPh sb="6" eb="8">
      <t>カイゴ</t>
    </rPh>
    <rPh sb="8" eb="10">
      <t>ショクイン</t>
    </rPh>
    <rPh sb="10" eb="12">
      <t>ヒリツ</t>
    </rPh>
    <phoneticPr fontId="1"/>
  </si>
  <si>
    <t>問６(2) 介護職員（常勤換算）に占める介護福祉士（常勤換算）の割合</t>
    <phoneticPr fontId="1"/>
  </si>
  <si>
    <t>問６(2) 介護職員（常勤換算）に占める研修を受け、たんの吸引等の医療処置ができる介護職員（常勤換算）の割合</t>
    <rPh sb="20" eb="22">
      <t>ケンシュウ</t>
    </rPh>
    <rPh sb="23" eb="24">
      <t>ウ</t>
    </rPh>
    <rPh sb="29" eb="31">
      <t>キュウイン</t>
    </rPh>
    <rPh sb="31" eb="32">
      <t>トウ</t>
    </rPh>
    <rPh sb="33" eb="35">
      <t>イリョウ</t>
    </rPh>
    <rPh sb="35" eb="37">
      <t>ショチ</t>
    </rPh>
    <rPh sb="41" eb="43">
      <t>カイゴ</t>
    </rPh>
    <rPh sb="43" eb="45">
      <t>ショクイン</t>
    </rPh>
    <phoneticPr fontId="1"/>
  </si>
  <si>
    <t>問６(5) 看護職員が必ず勤務している時間帯－勤務開始時刻</t>
    <rPh sb="6" eb="8">
      <t>カンゴ</t>
    </rPh>
    <rPh sb="8" eb="10">
      <t>ショクイン</t>
    </rPh>
    <rPh sb="11" eb="12">
      <t>カナラ</t>
    </rPh>
    <rPh sb="13" eb="15">
      <t>キンム</t>
    </rPh>
    <rPh sb="19" eb="22">
      <t>ジカンタイ</t>
    </rPh>
    <rPh sb="23" eb="25">
      <t>キンム</t>
    </rPh>
    <rPh sb="25" eb="27">
      <t>カイシ</t>
    </rPh>
    <rPh sb="27" eb="29">
      <t>ジコク</t>
    </rPh>
    <phoneticPr fontId="1"/>
  </si>
  <si>
    <t>問６(5) 看護職員が必ず勤務している時間帯－勤務終了時刻</t>
    <rPh sb="6" eb="8">
      <t>カンゴ</t>
    </rPh>
    <rPh sb="8" eb="10">
      <t>ショクイン</t>
    </rPh>
    <rPh sb="11" eb="12">
      <t>カナラ</t>
    </rPh>
    <rPh sb="13" eb="15">
      <t>キンム</t>
    </rPh>
    <rPh sb="19" eb="22">
      <t>ジカンタイ</t>
    </rPh>
    <rPh sb="23" eb="25">
      <t>キンム</t>
    </rPh>
    <rPh sb="25" eb="27">
      <t>シュウリョウ</t>
    </rPh>
    <rPh sb="27" eb="29">
      <t>ジコク</t>
    </rPh>
    <phoneticPr fontId="1"/>
  </si>
  <si>
    <t>問６(5)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1"/>
  </si>
  <si>
    <t>問７(1)① 定員数</t>
    <rPh sb="7" eb="9">
      <t>テイイン</t>
    </rPh>
    <rPh sb="9" eb="10">
      <t>スウ</t>
    </rPh>
    <phoneticPr fontId="1"/>
  </si>
  <si>
    <t>問７(1)② 入居者総数</t>
    <rPh sb="7" eb="10">
      <t>ニュウキョシャ</t>
    </rPh>
    <rPh sb="10" eb="12">
      <t>ソウスウ</t>
    </rPh>
    <phoneticPr fontId="1"/>
  </si>
  <si>
    <t>問８(3) SQ(3)-1 ①管理栄養士－a 常勤（実人数）</t>
    <rPh sb="15" eb="17">
      <t>カンリ</t>
    </rPh>
    <rPh sb="17" eb="20">
      <t>エイヨウシ</t>
    </rPh>
    <rPh sb="23" eb="25">
      <t>ジョウキン</t>
    </rPh>
    <rPh sb="26" eb="27">
      <t>ジツ</t>
    </rPh>
    <rPh sb="27" eb="29">
      <t>ニンズウ</t>
    </rPh>
    <phoneticPr fontId="1"/>
  </si>
  <si>
    <t>問８(3) SQ(3)-1 ①管理栄養士－b 非常勤（実人数）</t>
    <rPh sb="15" eb="17">
      <t>カンリ</t>
    </rPh>
    <rPh sb="17" eb="20">
      <t>エイヨウシ</t>
    </rPh>
    <rPh sb="23" eb="26">
      <t>ヒジョウキン</t>
    </rPh>
    <rPh sb="27" eb="28">
      <t>ジツ</t>
    </rPh>
    <rPh sb="28" eb="30">
      <t>ニンズウ</t>
    </rPh>
    <phoneticPr fontId="1"/>
  </si>
  <si>
    <t>問８(3) SQ(3)-1 ①管理栄養士－c 常勤・非常勤合計（常勤換算数）</t>
    <rPh sb="15" eb="17">
      <t>カンリ</t>
    </rPh>
    <rPh sb="17" eb="20">
      <t>エイヨウシ</t>
    </rPh>
    <rPh sb="23" eb="25">
      <t>ジョウキン</t>
    </rPh>
    <rPh sb="26" eb="29">
      <t>ヒジョウキン</t>
    </rPh>
    <rPh sb="29" eb="31">
      <t>ゴウケイ</t>
    </rPh>
    <rPh sb="32" eb="34">
      <t>ジョウキン</t>
    </rPh>
    <rPh sb="34" eb="36">
      <t>カンサン</t>
    </rPh>
    <rPh sb="36" eb="37">
      <t>スウ</t>
    </rPh>
    <phoneticPr fontId="1"/>
  </si>
  <si>
    <t>問８(3) SQ(3)-1 ②栄養士－b 非常勤（実人数）</t>
    <rPh sb="21" eb="24">
      <t>ヒジョウキン</t>
    </rPh>
    <rPh sb="25" eb="26">
      <t>ジツ</t>
    </rPh>
    <rPh sb="26" eb="28">
      <t>ニンズウ</t>
    </rPh>
    <phoneticPr fontId="1"/>
  </si>
  <si>
    <t>問８(3) SQ(3)-1 ②栄養士－c 常勤・非常勤合計（常勤換算数）</t>
    <rPh sb="21" eb="23">
      <t>ジョウキン</t>
    </rPh>
    <rPh sb="24" eb="27">
      <t>ヒジョウキン</t>
    </rPh>
    <rPh sb="27" eb="29">
      <t>ゴウケイ</t>
    </rPh>
    <rPh sb="30" eb="32">
      <t>ジョウキン</t>
    </rPh>
    <rPh sb="32" eb="34">
      <t>カンサン</t>
    </rPh>
    <rPh sb="34" eb="35">
      <t>スウ</t>
    </rPh>
    <phoneticPr fontId="1"/>
  </si>
  <si>
    <r>
      <t>【問10は、問２(3)特定施設入居者指定介護で「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」、「地域密着型」と回答した施設のみ】</t>
    </r>
    <rPh sb="11" eb="13">
      <t>トクテイ</t>
    </rPh>
    <rPh sb="13" eb="15">
      <t>シセツ</t>
    </rPh>
    <rPh sb="15" eb="18">
      <t>ニュウキョシャ</t>
    </rPh>
    <rPh sb="18" eb="20">
      <t>シテイ</t>
    </rPh>
    <rPh sb="20" eb="22">
      <t>カイゴ</t>
    </rPh>
    <phoneticPr fontId="1"/>
  </si>
  <si>
    <t>問10(2)① 口腔・栄養スクリーニング加算の有無</t>
    <rPh sb="8" eb="10">
      <t>コウコウ</t>
    </rPh>
    <rPh sb="11" eb="13">
      <t>エイヨウ</t>
    </rPh>
    <rPh sb="20" eb="22">
      <t>カサン</t>
    </rPh>
    <rPh sb="23" eb="25">
      <t>ウム</t>
    </rPh>
    <phoneticPr fontId="1"/>
  </si>
  <si>
    <t>加算あり（Ⅰ）</t>
    <rPh sb="0" eb="2">
      <t>カサン</t>
    </rPh>
    <phoneticPr fontId="1"/>
  </si>
  <si>
    <t>問10(4)② 生活機能向上連携加算の人数－加算あり（Ⅰ）</t>
    <rPh sb="8" eb="10">
      <t>セイカツ</t>
    </rPh>
    <rPh sb="10" eb="12">
      <t>キノウ</t>
    </rPh>
    <rPh sb="12" eb="14">
      <t>コウジョウ</t>
    </rPh>
    <rPh sb="14" eb="16">
      <t>レンケイ</t>
    </rPh>
    <rPh sb="16" eb="18">
      <t>カサン</t>
    </rPh>
    <rPh sb="19" eb="21">
      <t>ニンズウ</t>
    </rPh>
    <rPh sb="22" eb="24">
      <t>カサン</t>
    </rPh>
    <phoneticPr fontId="1"/>
  </si>
  <si>
    <t>問10(4)② 生活機能向上連携加算の人数－加算あり（Ⅱ）</t>
    <rPh sb="8" eb="10">
      <t>セイカツ</t>
    </rPh>
    <rPh sb="10" eb="12">
      <t>キノウ</t>
    </rPh>
    <rPh sb="12" eb="14">
      <t>コウジョウ</t>
    </rPh>
    <rPh sb="14" eb="16">
      <t>レンケイ</t>
    </rPh>
    <rPh sb="16" eb="18">
      <t>カサン</t>
    </rPh>
    <rPh sb="19" eb="21">
      <t>ニンズウ</t>
    </rPh>
    <rPh sb="22" eb="24">
      <t>カサン</t>
    </rPh>
    <phoneticPr fontId="1"/>
  </si>
  <si>
    <t>問10(5)② 個別機能訓練加算の人数－加算あり（Ⅰ）</t>
    <rPh sb="8" eb="10">
      <t>コベツ</t>
    </rPh>
    <rPh sb="10" eb="12">
      <t>キノウ</t>
    </rPh>
    <rPh sb="12" eb="14">
      <t>クンレン</t>
    </rPh>
    <rPh sb="14" eb="16">
      <t>カサン</t>
    </rPh>
    <rPh sb="17" eb="19">
      <t>ニンズウ</t>
    </rPh>
    <rPh sb="20" eb="22">
      <t>カサン</t>
    </rPh>
    <phoneticPr fontId="1"/>
  </si>
  <si>
    <t>問10(5)② 個別機能訓練加算の人数－加算あり（Ⅱ）</t>
    <rPh sb="8" eb="10">
      <t>コベツ</t>
    </rPh>
    <rPh sb="10" eb="12">
      <t>キノウ</t>
    </rPh>
    <rPh sb="12" eb="14">
      <t>クンレン</t>
    </rPh>
    <rPh sb="14" eb="16">
      <t>カサン</t>
    </rPh>
    <rPh sb="17" eb="19">
      <t>ニンズウ</t>
    </rPh>
    <rPh sb="20" eb="22">
      <t>カサン</t>
    </rPh>
    <phoneticPr fontId="1"/>
  </si>
  <si>
    <t>【問10(9)①で「加算あり」と回答した施設のみ】</t>
    <rPh sb="1" eb="2">
      <t>トイ</t>
    </rPh>
    <rPh sb="10" eb="12">
      <t>カサン</t>
    </rPh>
    <rPh sb="16" eb="18">
      <t>カイトウ</t>
    </rPh>
    <rPh sb="20" eb="22">
      <t>シセツ</t>
    </rPh>
    <phoneticPr fontId="1"/>
  </si>
  <si>
    <t>問10(11)① 科学的介護推進体制加算の有無</t>
    <rPh sb="9" eb="12">
      <t>カガクテキ</t>
    </rPh>
    <rPh sb="12" eb="14">
      <t>カイゴ</t>
    </rPh>
    <rPh sb="14" eb="16">
      <t>スイシン</t>
    </rPh>
    <rPh sb="16" eb="18">
      <t>タイセイ</t>
    </rPh>
    <rPh sb="18" eb="20">
      <t>カサン</t>
    </rPh>
    <rPh sb="21" eb="23">
      <t>ウム</t>
    </rPh>
    <phoneticPr fontId="1"/>
  </si>
  <si>
    <t>問10(12) ADL維持等加算の有無</t>
    <rPh sb="11" eb="13">
      <t>イジ</t>
    </rPh>
    <rPh sb="13" eb="14">
      <t>トウ</t>
    </rPh>
    <rPh sb="14" eb="16">
      <t>カサン</t>
    </rPh>
    <rPh sb="17" eb="19">
      <t>ウム</t>
    </rPh>
    <phoneticPr fontId="1"/>
  </si>
  <si>
    <t>問10(13) サービス提供体制強化加算の有無</t>
    <rPh sb="12" eb="14">
      <t>テイキョウ</t>
    </rPh>
    <rPh sb="14" eb="16">
      <t>タイセイ</t>
    </rPh>
    <rPh sb="16" eb="18">
      <t>キョウカ</t>
    </rPh>
    <rPh sb="18" eb="20">
      <t>カサン</t>
    </rPh>
    <rPh sb="21" eb="23">
      <t>ウム</t>
    </rPh>
    <phoneticPr fontId="1"/>
  </si>
  <si>
    <t>入居継続支援加算（Ⅰ）を算定</t>
    <rPh sb="0" eb="2">
      <t>ニュウキョ</t>
    </rPh>
    <rPh sb="2" eb="4">
      <t>ケイゾク</t>
    </rPh>
    <rPh sb="4" eb="6">
      <t>シエン</t>
    </rPh>
    <rPh sb="6" eb="8">
      <t>カサン</t>
    </rPh>
    <rPh sb="12" eb="14">
      <t>サンテイ</t>
    </rPh>
    <phoneticPr fontId="1"/>
  </si>
  <si>
    <t>入居継続支援加算（Ⅱ）を算定</t>
    <rPh sb="0" eb="2">
      <t>ニュウキョ</t>
    </rPh>
    <rPh sb="2" eb="4">
      <t>ケイゾク</t>
    </rPh>
    <rPh sb="4" eb="6">
      <t>シエン</t>
    </rPh>
    <rPh sb="6" eb="8">
      <t>カサン</t>
    </rPh>
    <rPh sb="12" eb="14">
      <t>サンテイ</t>
    </rPh>
    <phoneticPr fontId="1"/>
  </si>
  <si>
    <t>（Ⅰ）</t>
    <phoneticPr fontId="1"/>
  </si>
  <si>
    <t>問10(14) 介護職員処遇改善加算の有無</t>
    <rPh sb="8" eb="10">
      <t>カイゴ</t>
    </rPh>
    <rPh sb="10" eb="12">
      <t>ショクイン</t>
    </rPh>
    <rPh sb="12" eb="14">
      <t>ショグウ</t>
    </rPh>
    <rPh sb="14" eb="16">
      <t>カイゼン</t>
    </rPh>
    <rPh sb="16" eb="18">
      <t>カサン</t>
    </rPh>
    <rPh sb="19" eb="21">
      <t>ウム</t>
    </rPh>
    <phoneticPr fontId="1"/>
  </si>
  <si>
    <t>問10(15) 短期利用特定施設入居者生活介護の届出</t>
    <rPh sb="8" eb="10">
      <t>タンキ</t>
    </rPh>
    <rPh sb="10" eb="12">
      <t>リヨウ</t>
    </rPh>
    <rPh sb="12" eb="14">
      <t>トクテイ</t>
    </rPh>
    <rPh sb="14" eb="16">
      <t>シセツ</t>
    </rPh>
    <rPh sb="16" eb="19">
      <t>ニュウキョシャ</t>
    </rPh>
    <rPh sb="19" eb="21">
      <t>セイカツ</t>
    </rPh>
    <rPh sb="21" eb="23">
      <t>カイゴ</t>
    </rPh>
    <rPh sb="24" eb="26">
      <t>トドケデ</t>
    </rPh>
    <phoneticPr fontId="1"/>
  </si>
  <si>
    <t>平均(人)</t>
    <rPh sb="0" eb="1">
      <t>ヒラ</t>
    </rPh>
    <rPh sb="1" eb="2">
      <t>タモツ</t>
    </rPh>
    <rPh sb="3" eb="4">
      <t>ヒト</t>
    </rPh>
    <phoneticPr fontId="1"/>
  </si>
  <si>
    <t>介護療養型医療施設</t>
    <rPh sb="0" eb="2">
      <t>カイゴ</t>
    </rPh>
    <rPh sb="2" eb="4">
      <t>リョウヨウ</t>
    </rPh>
    <rPh sb="4" eb="5">
      <t>カタ</t>
    </rPh>
    <rPh sb="5" eb="7">
      <t>イリョウ</t>
    </rPh>
    <rPh sb="7" eb="9">
      <t>シセツ</t>
    </rPh>
    <phoneticPr fontId="1"/>
  </si>
  <si>
    <t>自宅（呼び寄せ等で家族・親族等の家にいる場合を含む）</t>
  </si>
  <si>
    <t>特別養護老人ホーム</t>
    <rPh sb="0" eb="9">
      <t>トヨ</t>
    </rPh>
    <phoneticPr fontId="1"/>
  </si>
  <si>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1"/>
  </si>
  <si>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1"/>
  </si>
  <si>
    <t>その他（不明を含む）</t>
  </si>
  <si>
    <t>死亡による契約終了</t>
    <rPh sb="0" eb="2">
      <t>シボウ</t>
    </rPh>
    <rPh sb="5" eb="7">
      <t>ケイヤク</t>
    </rPh>
    <rPh sb="7" eb="9">
      <t>シュウリョウ</t>
    </rPh>
    <phoneticPr fontId="1"/>
  </si>
  <si>
    <t>うち状態がよくなったことによる在宅復帰</t>
    <rPh sb="2" eb="4">
      <t>ジョウタイ</t>
    </rPh>
    <rPh sb="15" eb="17">
      <t>ザイタク</t>
    </rPh>
    <rPh sb="17" eb="19">
      <t>フッキ</t>
    </rPh>
    <phoneticPr fontId="1"/>
  </si>
  <si>
    <t>病院・診療所(併設診療所を含む)</t>
    <rPh sb="0" eb="2">
      <t>ヒヨ</t>
    </rPh>
    <rPh sb="3" eb="6">
      <t>シンリョウショ</t>
    </rPh>
    <rPh sb="7" eb="9">
      <t>ヘイセツ</t>
    </rPh>
    <rPh sb="9" eb="12">
      <t>シンリョウショ</t>
    </rPh>
    <rPh sb="13" eb="14">
      <t>フク</t>
    </rPh>
    <phoneticPr fontId="1"/>
  </si>
  <si>
    <t>(1)～(3)計</t>
    <rPh sb="7" eb="8">
      <t>ケイ</t>
    </rPh>
    <phoneticPr fontId="1"/>
  </si>
  <si>
    <t>うち看取り介護加算</t>
    <rPh sb="2" eb="4">
      <t>ミト</t>
    </rPh>
    <rPh sb="5" eb="7">
      <t>カイゴ</t>
    </rPh>
    <rPh sb="7" eb="9">
      <t>カサン</t>
    </rPh>
    <phoneticPr fontId="1"/>
  </si>
  <si>
    <t>－</t>
  </si>
  <si>
    <t>加算なし看取り</t>
    <rPh sb="0" eb="2">
      <t>カサン</t>
    </rPh>
    <rPh sb="4" eb="6">
      <t>ミト</t>
    </rPh>
    <phoneticPr fontId="1"/>
  </si>
  <si>
    <t>看取り以外</t>
    <rPh sb="0" eb="2">
      <t>ミト</t>
    </rPh>
    <rPh sb="3" eb="5">
      <t>イガイ</t>
    </rPh>
    <phoneticPr fontId="1"/>
  </si>
  <si>
    <t>－</t>
    <phoneticPr fontId="1"/>
  </si>
  <si>
    <t>看取りを行った</t>
    <rPh sb="0" eb="2">
      <t>ミト</t>
    </rPh>
    <rPh sb="4" eb="5">
      <t>オコナ</t>
    </rPh>
    <phoneticPr fontId="1"/>
  </si>
  <si>
    <t>看取りを行っていない</t>
    <rPh sb="0" eb="2">
      <t>ミト</t>
    </rPh>
    <rPh sb="4" eb="5">
      <t>オコナ</t>
    </rPh>
    <phoneticPr fontId="1"/>
  </si>
  <si>
    <t>看取りを行った（看取り介護加算あり）</t>
    <rPh sb="0" eb="2">
      <t>ミト</t>
    </rPh>
    <rPh sb="4" eb="5">
      <t>オコナ</t>
    </rPh>
    <rPh sb="8" eb="10">
      <t>ミト</t>
    </rPh>
    <rPh sb="11" eb="13">
      <t>カイゴ</t>
    </rPh>
    <rPh sb="13" eb="15">
      <t>カサン</t>
    </rPh>
    <phoneticPr fontId="1"/>
  </si>
  <si>
    <t>看取りを行った（看取り介護加算なし）</t>
    <rPh sb="0" eb="2">
      <t>ミト</t>
    </rPh>
    <rPh sb="4" eb="5">
      <t>オコナ</t>
    </rPh>
    <rPh sb="8" eb="10">
      <t>ミト</t>
    </rPh>
    <rPh sb="11" eb="13">
      <t>カイゴ</t>
    </rPh>
    <rPh sb="13" eb="15">
      <t>カサン</t>
    </rPh>
    <phoneticPr fontId="1"/>
  </si>
  <si>
    <t xml:space="preserve">Ⅵ 入退去の状況 </t>
    <rPh sb="2" eb="5">
      <t>ニュウタイキョ</t>
    </rPh>
    <rPh sb="6" eb="8">
      <t>ジョウキョウ</t>
    </rPh>
    <phoneticPr fontId="1"/>
  </si>
  <si>
    <t>問11(1) 直近半年間の新規入居者数</t>
    <rPh sb="7" eb="9">
      <t>チョッキン</t>
    </rPh>
    <rPh sb="9" eb="12">
      <t>ハントシカン</t>
    </rPh>
    <rPh sb="13" eb="15">
      <t>シンキ</t>
    </rPh>
    <rPh sb="15" eb="18">
      <t>ニュウキョシャ</t>
    </rPh>
    <rPh sb="18" eb="19">
      <t>スウ</t>
    </rPh>
    <phoneticPr fontId="1"/>
  </si>
  <si>
    <t>問11(2) 直近半年間の退去者数</t>
    <rPh sb="7" eb="9">
      <t>チョッキン</t>
    </rPh>
    <rPh sb="9" eb="12">
      <t>ハントシカン</t>
    </rPh>
    <rPh sb="13" eb="16">
      <t>タイキョシャ</t>
    </rPh>
    <rPh sb="16" eb="17">
      <t>イリスウ</t>
    </rPh>
    <phoneticPr fontId="1"/>
  </si>
  <si>
    <t>【問11(1)新規入居者数で「０」と回答した施設を除く】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1"/>
  </si>
  <si>
    <t>問11(3) 入居直前の居場所（人数積み上げ）</t>
    <rPh sb="7" eb="9">
      <t>ニュウキョ</t>
    </rPh>
    <rPh sb="9" eb="11">
      <t>チョクゼン</t>
    </rPh>
    <rPh sb="12" eb="15">
      <t>イバショ</t>
    </rPh>
    <rPh sb="16" eb="18">
      <t>ニンズウ</t>
    </rPh>
    <rPh sb="18" eb="19">
      <t>ツ</t>
    </rPh>
    <rPh sb="20" eb="21">
      <t>ア</t>
    </rPh>
    <phoneticPr fontId="1"/>
  </si>
  <si>
    <t>【問11(2)退去者数で「０」と回答した施設を除く】</t>
    <rPh sb="7" eb="10">
      <t>タイキョシャ</t>
    </rPh>
    <rPh sb="10" eb="11">
      <t>スウ</t>
    </rPh>
    <rPh sb="16" eb="18">
      <t>カイトウ</t>
    </rPh>
    <rPh sb="20" eb="22">
      <t>シセツ</t>
    </rPh>
    <rPh sb="23" eb="24">
      <t>ノゾ</t>
    </rPh>
    <phoneticPr fontId="1"/>
  </si>
  <si>
    <t>問11(4) 退去先（人数積み上げ）</t>
    <rPh sb="7" eb="9">
      <t>タイキョ</t>
    </rPh>
    <rPh sb="9" eb="10">
      <t>サキ</t>
    </rPh>
    <rPh sb="11" eb="13">
      <t>ニンズウ</t>
    </rPh>
    <rPh sb="13" eb="14">
      <t>ツ</t>
    </rPh>
    <rPh sb="15" eb="16">
      <t>ア</t>
    </rPh>
    <phoneticPr fontId="1"/>
  </si>
  <si>
    <t>【問11(4)①死亡による契約終了で「０」と回答した施設を除く】</t>
    <rPh sb="8" eb="10">
      <t>シボウ</t>
    </rPh>
    <rPh sb="13" eb="15">
      <t>ケイヤク</t>
    </rPh>
    <rPh sb="15" eb="17">
      <t>シュウリョウ</t>
    </rPh>
    <rPh sb="22" eb="24">
      <t>カイトウ</t>
    </rPh>
    <rPh sb="26" eb="28">
      <t>シセツ</t>
    </rPh>
    <rPh sb="29" eb="30">
      <t>ノゾ</t>
    </rPh>
    <phoneticPr fontId="1"/>
  </si>
  <si>
    <t>病院・診療所</t>
    <phoneticPr fontId="1"/>
  </si>
  <si>
    <t>０％</t>
    <phoneticPr fontId="1"/>
  </si>
  <si>
    <t>【問12①逝去した人数で「０」と回答した施設を除く】</t>
    <rPh sb="5" eb="7">
      <t>セイキョ</t>
    </rPh>
    <rPh sb="9" eb="11">
      <t>ニンズウ</t>
    </rPh>
    <rPh sb="16" eb="18">
      <t>カイトウ</t>
    </rPh>
    <rPh sb="20" eb="22">
      <t>シセツ</t>
    </rPh>
    <rPh sb="23" eb="24">
      <t>ノゾ</t>
    </rPh>
    <phoneticPr fontId="1"/>
  </si>
  <si>
    <t>問12②③ 死亡による契約終了の場合の逝去した人数の内訳（人数積み上げ）</t>
    <rPh sb="6" eb="8">
      <t>シボウ</t>
    </rPh>
    <rPh sb="11" eb="13">
      <t>ケイヤク</t>
    </rPh>
    <rPh sb="13" eb="15">
      <t>シュウリョウ</t>
    </rPh>
    <rPh sb="16" eb="18">
      <t>バアイ</t>
    </rPh>
    <rPh sb="19" eb="21">
      <t>セイキョ</t>
    </rPh>
    <rPh sb="23" eb="25">
      <t>ニンズウ</t>
    </rPh>
    <rPh sb="26" eb="28">
      <t>ウチワケ</t>
    </rPh>
    <rPh sb="29" eb="31">
      <t>ニンズウ</t>
    </rPh>
    <rPh sb="31" eb="32">
      <t>ツ</t>
    </rPh>
    <rPh sb="33" eb="34">
      <t>ア</t>
    </rPh>
    <phoneticPr fontId="1"/>
  </si>
  <si>
    <t>問12② 死亡による契約終了の場合の逝去した人数のうち看取り（人数積み上げ）</t>
    <rPh sb="5" eb="7">
      <t>シボウ</t>
    </rPh>
    <rPh sb="10" eb="12">
      <t>ケイヤク</t>
    </rPh>
    <rPh sb="12" eb="14">
      <t>シュウリョウ</t>
    </rPh>
    <rPh sb="15" eb="17">
      <t>バアイ</t>
    </rPh>
    <rPh sb="18" eb="20">
      <t>セイキョ</t>
    </rPh>
    <rPh sb="22" eb="24">
      <t>ニンズウ</t>
    </rPh>
    <rPh sb="27" eb="29">
      <t>ミト</t>
    </rPh>
    <rPh sb="31" eb="33">
      <t>ニンズウ</t>
    </rPh>
    <rPh sb="33" eb="34">
      <t>ツ</t>
    </rPh>
    <rPh sb="35" eb="36">
      <t>ア</t>
    </rPh>
    <phoneticPr fontId="1"/>
  </si>
  <si>
    <t>【問12②看取った人数で「０」と回答、かつ非特定施設を除く】</t>
    <rPh sb="5" eb="7">
      <t>ミト</t>
    </rPh>
    <rPh sb="9" eb="11">
      <t>ニンズウ</t>
    </rPh>
    <rPh sb="16" eb="18">
      <t>カイトウ</t>
    </rPh>
    <rPh sb="21" eb="22">
      <t>ヒ</t>
    </rPh>
    <rPh sb="22" eb="24">
      <t>トクテイ</t>
    </rPh>
    <rPh sb="24" eb="26">
      <t>シセツ</t>
    </rPh>
    <rPh sb="27" eb="28">
      <t>ノゾ</t>
    </rPh>
    <phoneticPr fontId="1"/>
  </si>
  <si>
    <t>問12③ 死亡による契約終了の場合の逝去した人数のうち看取り加算算定（人数積み上げ）</t>
    <rPh sb="5" eb="7">
      <t>シボウ</t>
    </rPh>
    <rPh sb="10" eb="12">
      <t>ケイヤク</t>
    </rPh>
    <rPh sb="12" eb="14">
      <t>シュウリョウ</t>
    </rPh>
    <rPh sb="15" eb="17">
      <t>バアイ</t>
    </rPh>
    <rPh sb="18" eb="20">
      <t>セイキョ</t>
    </rPh>
    <rPh sb="22" eb="24">
      <t>ニンズウ</t>
    </rPh>
    <rPh sb="27" eb="29">
      <t>ミト</t>
    </rPh>
    <rPh sb="30" eb="32">
      <t>カサン</t>
    </rPh>
    <rPh sb="32" eb="34">
      <t>サンテイ</t>
    </rPh>
    <rPh sb="35" eb="37">
      <t>ニンズウ</t>
    </rPh>
    <rPh sb="37" eb="38">
      <t>ツ</t>
    </rPh>
    <rPh sb="39" eb="40">
      <t>ア</t>
    </rPh>
    <phoneticPr fontId="1"/>
  </si>
  <si>
    <t>問12 死亡による契約終了の場合の逝去した人数－場所別 逝去人数に占める看取りの割合</t>
    <rPh sb="4" eb="6">
      <t>シボウ</t>
    </rPh>
    <rPh sb="9" eb="11">
      <t>ケイヤク</t>
    </rPh>
    <rPh sb="11" eb="13">
      <t>シュウリョウ</t>
    </rPh>
    <rPh sb="14" eb="16">
      <t>バアイ</t>
    </rPh>
    <rPh sb="17" eb="19">
      <t>セイキョ</t>
    </rPh>
    <rPh sb="21" eb="23">
      <t>ニンズウ</t>
    </rPh>
    <phoneticPr fontId="1"/>
  </si>
  <si>
    <t>問12 看取りを（１人以上）行った実績のある施設・ない施設</t>
    <rPh sb="4" eb="6">
      <t>ミト</t>
    </rPh>
    <rPh sb="10" eb="11">
      <t>ヒト</t>
    </rPh>
    <rPh sb="11" eb="13">
      <t>イジョウ</t>
    </rPh>
    <rPh sb="14" eb="15">
      <t>オコナ</t>
    </rPh>
    <rPh sb="17" eb="19">
      <t>ジッセキ</t>
    </rPh>
    <rPh sb="22" eb="24">
      <t>シセツ</t>
    </rPh>
    <rPh sb="27" eb="29">
      <t>シセツ</t>
    </rPh>
    <phoneticPr fontId="1"/>
  </si>
  <si>
    <t>問12 半年間で看取りの実績がある施設（特定施設）</t>
    <rPh sb="4" eb="7">
      <t>ハントシカン</t>
    </rPh>
    <rPh sb="8" eb="10">
      <t>ミト</t>
    </rPh>
    <rPh sb="12" eb="14">
      <t>ジッセキ</t>
    </rPh>
    <rPh sb="17" eb="19">
      <t>シセツ</t>
    </rPh>
    <rPh sb="20" eb="22">
      <t>トクテイ</t>
    </rPh>
    <rPh sb="22" eb="24">
      <t>シセツ</t>
    </rPh>
    <phoneticPr fontId="1"/>
  </si>
  <si>
    <t>問12 看取り率</t>
    <rPh sb="4" eb="6">
      <t>ミト</t>
    </rPh>
    <rPh sb="7" eb="8">
      <t>リツ</t>
    </rPh>
    <phoneticPr fontId="1"/>
  </si>
  <si>
    <t>その他(逝去場所不明を含む)</t>
    <rPh sb="2" eb="3">
      <t>タ</t>
    </rPh>
    <rPh sb="4" eb="6">
      <t>セイキョ</t>
    </rPh>
    <rPh sb="6" eb="8">
      <t>バショ</t>
    </rPh>
    <rPh sb="8" eb="10">
      <t>フメイ</t>
    </rPh>
    <rPh sb="11" eb="12">
      <t>フク</t>
    </rPh>
    <phoneticPr fontId="1"/>
  </si>
  <si>
    <t>Ⅶ　入居者に対する医療対応の実態・取り組み等</t>
    <rPh sb="2" eb="4">
      <t>ニキ</t>
    </rPh>
    <phoneticPr fontId="1"/>
  </si>
  <si>
    <t>問13(1) 施設の位置づけ・ケア方針（複数回答）</t>
    <rPh sb="0" eb="1">
      <t>トイ</t>
    </rPh>
    <rPh sb="7" eb="9">
      <t>シセツ</t>
    </rPh>
    <rPh sb="10" eb="12">
      <t>イチ</t>
    </rPh>
    <rPh sb="17" eb="19">
      <t>ホウシン</t>
    </rPh>
    <rPh sb="20" eb="22">
      <t>フクスウ</t>
    </rPh>
    <rPh sb="22" eb="24">
      <t>カイトウ</t>
    </rPh>
    <phoneticPr fontId="1"/>
  </si>
  <si>
    <t>自立者・軽度者を中心とする施設</t>
  </si>
  <si>
    <t>家庭的な日常生活を重視</t>
  </si>
  <si>
    <t>自立支援型の介護を重視</t>
  </si>
  <si>
    <t>認知症対応を重視</t>
  </si>
  <si>
    <t>看取り対応を重視</t>
  </si>
  <si>
    <t>医療処置を要する人への対応を重視</t>
  </si>
  <si>
    <t>いずれにも当てはまらない</t>
  </si>
  <si>
    <t>問13(2) 医療処置を要する入居者への対応方針</t>
    <rPh sb="0" eb="1">
      <t>トイ</t>
    </rPh>
    <phoneticPr fontId="1"/>
  </si>
  <si>
    <t>利用者本人（または家族）対応を基本とし、看護・介護スタッフがサポート</t>
  </si>
  <si>
    <t>住まいの看護職が主として対応しながら、必要に応じ協力医等の支援を得る</t>
  </si>
  <si>
    <t>住まいの看護職は原則医療処置を行わず、協力医や主治医等と連携して対応</t>
  </si>
  <si>
    <t>問13(2) SQ(2)-1 住まいの看護職が医療処置を行わない理由（複数回答）</t>
    <rPh sb="0" eb="1">
      <t>トイ</t>
    </rPh>
    <rPh sb="34" eb="40">
      <t>フカ</t>
    </rPh>
    <phoneticPr fontId="1"/>
  </si>
  <si>
    <t>看護職がいない・少ないため</t>
  </si>
  <si>
    <t>技術的に対応が難しいため</t>
  </si>
  <si>
    <t>夜間の対応が難しいため</t>
  </si>
  <si>
    <t>一定頻度以上の対応が難しいため</t>
  </si>
  <si>
    <t>事故等のリスクを考慮して</t>
  </si>
  <si>
    <t>問14(1) 直近半年間の入居相談を受けた人数</t>
    <rPh sb="0" eb="1">
      <t>トイ</t>
    </rPh>
    <rPh sb="7" eb="9">
      <t>チョッキン</t>
    </rPh>
    <rPh sb="9" eb="12">
      <t>ハントシカン</t>
    </rPh>
    <phoneticPr fontId="1"/>
  </si>
  <si>
    <t>問14(2) うち医療処置を要する相談者の数</t>
    <rPh sb="0" eb="1">
      <t>トイ</t>
    </rPh>
    <phoneticPr fontId="1"/>
  </si>
  <si>
    <t>問14(3) うち医療処置への対応が難しいため、入居を断った数</t>
    <rPh sb="0" eb="1">
      <t>トイ</t>
    </rPh>
    <phoneticPr fontId="1"/>
  </si>
  <si>
    <t>問14(4) 対応が難しかった医療処置の内容（複数回答）</t>
    <rPh sb="0" eb="1">
      <t>トイ</t>
    </rPh>
    <rPh sb="22" eb="28">
      <t>フカ</t>
    </rPh>
    <phoneticPr fontId="1"/>
  </si>
  <si>
    <t>たんの吸引</t>
  </si>
  <si>
    <t>胃ろう・腸ろうの管理</t>
  </si>
  <si>
    <t>経鼻経管栄養の管理</t>
  </si>
  <si>
    <t>カテーテル（留置カテーテル、コンドームカテーテル等）の管理</t>
  </si>
  <si>
    <t>酸素療法</t>
  </si>
  <si>
    <t>褥瘡の措置</t>
  </si>
  <si>
    <t>レスピレータ（人工呼吸器）の管理</t>
  </si>
  <si>
    <t>インスリンの注射（自己注射できる場合を除く）</t>
  </si>
  <si>
    <t>点滴（IVHを含む）</t>
  </si>
  <si>
    <t>透析</t>
  </si>
  <si>
    <t>定期的な輸血</t>
  </si>
  <si>
    <t>麻薬の使用</t>
  </si>
  <si>
    <t>問15(1) アセスメント時に全ての人について必ず把握している項目（複数回答）</t>
    <rPh sb="0" eb="1">
      <t>トイ</t>
    </rPh>
    <rPh sb="13" eb="14">
      <t>ジ</t>
    </rPh>
    <rPh sb="15" eb="16">
      <t>スベ</t>
    </rPh>
    <rPh sb="18" eb="19">
      <t>ヒト</t>
    </rPh>
    <rPh sb="23" eb="24">
      <t>カナラ</t>
    </rPh>
    <rPh sb="25" eb="27">
      <t>ハアク</t>
    </rPh>
    <rPh sb="31" eb="33">
      <t>コウモク</t>
    </rPh>
    <rPh sb="33" eb="39">
      <t>フカ</t>
    </rPh>
    <phoneticPr fontId="1"/>
  </si>
  <si>
    <t>既往歴</t>
  </si>
  <si>
    <t>主傷病</t>
  </si>
  <si>
    <t>疾病等の症状の安定性</t>
  </si>
  <si>
    <t>現在必要としている医療処置・医療機器</t>
  </si>
  <si>
    <t>常用している薬剤</t>
  </si>
  <si>
    <t>緩和ケア・疼痛コントロールの必要性</t>
  </si>
  <si>
    <t>認知症のBPSDの状況</t>
  </si>
  <si>
    <t>現在看取り段階にあるか否か</t>
  </si>
  <si>
    <t>看取り・緊急時のケアへの希望</t>
  </si>
  <si>
    <t>身元引受人の続柄</t>
  </si>
  <si>
    <t>本人以外で医療同意を行う人の続柄</t>
  </si>
  <si>
    <t>問15(2) 受け入れの判断を行う際に重視している項目（複数回答）</t>
    <rPh sb="0" eb="1">
      <t>トイ</t>
    </rPh>
    <rPh sb="7" eb="8">
      <t>ウ</t>
    </rPh>
    <rPh sb="9" eb="10">
      <t>イ</t>
    </rPh>
    <rPh sb="12" eb="14">
      <t>ハンダン</t>
    </rPh>
    <rPh sb="15" eb="16">
      <t>オコナ</t>
    </rPh>
    <rPh sb="17" eb="18">
      <t>サイ</t>
    </rPh>
    <rPh sb="19" eb="21">
      <t>ジュウシ</t>
    </rPh>
    <rPh sb="25" eb="27">
      <t>コウモク</t>
    </rPh>
    <rPh sb="27" eb="33">
      <t>フカ</t>
    </rPh>
    <phoneticPr fontId="1"/>
  </si>
  <si>
    <t>問16　医療対応が理由となって転居・退居したケースの状況</t>
    <rPh sb="0" eb="1">
      <t>トイ</t>
    </rPh>
    <rPh sb="4" eb="6">
      <t>イリョウ</t>
    </rPh>
    <rPh sb="6" eb="8">
      <t>タイオウ</t>
    </rPh>
    <rPh sb="9" eb="11">
      <t>リユウ</t>
    </rPh>
    <rPh sb="15" eb="17">
      <t>テンキョ</t>
    </rPh>
    <rPh sb="18" eb="20">
      <t>タイキョ</t>
    </rPh>
    <rPh sb="26" eb="28">
      <t>ジョウキョウ</t>
    </rPh>
    <phoneticPr fontId="1"/>
  </si>
  <si>
    <t>問16Q1 転居・退居時の年齢</t>
    <rPh sb="0" eb="1">
      <t>トイ</t>
    </rPh>
    <rPh sb="6" eb="8">
      <t>テンキョ</t>
    </rPh>
    <rPh sb="9" eb="11">
      <t>タイキョ</t>
    </rPh>
    <rPh sb="11" eb="12">
      <t>ジ</t>
    </rPh>
    <rPh sb="13" eb="15">
      <t>ネンレイ</t>
    </rPh>
    <phoneticPr fontId="1"/>
  </si>
  <si>
    <t>問16Q2 性別</t>
    <rPh sb="0" eb="1">
      <t>トイ</t>
    </rPh>
    <rPh sb="6" eb="8">
      <t>セイベツ</t>
    </rPh>
    <phoneticPr fontId="1"/>
  </si>
  <si>
    <t>男性</t>
    <rPh sb="0" eb="2">
      <t>ダンセイ</t>
    </rPh>
    <phoneticPr fontId="1"/>
  </si>
  <si>
    <t>女性</t>
    <rPh sb="0" eb="2">
      <t>ジョセイ</t>
    </rPh>
    <phoneticPr fontId="1"/>
  </si>
  <si>
    <t>問16Q3 入居期間</t>
    <rPh sb="0" eb="1">
      <t>トイ</t>
    </rPh>
    <rPh sb="6" eb="8">
      <t>ニュウキョ</t>
    </rPh>
    <rPh sb="8" eb="10">
      <t>キカン</t>
    </rPh>
    <phoneticPr fontId="1"/>
  </si>
  <si>
    <t>不明</t>
  </si>
  <si>
    <t>１年未満</t>
    <rPh sb="1" eb="2">
      <t>ネン</t>
    </rPh>
    <rPh sb="2" eb="4">
      <t>ミマン</t>
    </rPh>
    <phoneticPr fontId="1"/>
  </si>
  <si>
    <t>１年以上２年未満</t>
    <phoneticPr fontId="1"/>
  </si>
  <si>
    <t>２年以上３年未満</t>
    <phoneticPr fontId="1"/>
  </si>
  <si>
    <t>３年以上５年未満</t>
    <phoneticPr fontId="1"/>
  </si>
  <si>
    <t>５年以上</t>
    <phoneticPr fontId="1"/>
  </si>
  <si>
    <t>問16Q4 転居・退居時の要介護度</t>
    <rPh sb="6" eb="8">
      <t>テンキョ</t>
    </rPh>
    <rPh sb="9" eb="11">
      <t>タイキョ</t>
    </rPh>
    <rPh sb="11" eb="12">
      <t>ジ</t>
    </rPh>
    <rPh sb="13" eb="16">
      <t>ヨウカイゴ</t>
    </rPh>
    <rPh sb="16" eb="17">
      <t>ド</t>
    </rPh>
    <phoneticPr fontId="1"/>
  </si>
  <si>
    <t>問16Q5 転居・退居時の認知症の程度</t>
    <rPh sb="0" eb="1">
      <t>トイ</t>
    </rPh>
    <phoneticPr fontId="1"/>
  </si>
  <si>
    <t>問16Q6 転居・退居時の主な疾患（複数回答）</t>
    <rPh sb="0" eb="1">
      <t>トイ</t>
    </rPh>
    <rPh sb="6" eb="8">
      <t>テンキョ</t>
    </rPh>
    <rPh sb="9" eb="11">
      <t>タイキョ</t>
    </rPh>
    <rPh sb="11" eb="12">
      <t>ジ</t>
    </rPh>
    <rPh sb="13" eb="14">
      <t>オモ</t>
    </rPh>
    <rPh sb="15" eb="17">
      <t>シッカン</t>
    </rPh>
    <rPh sb="17" eb="23">
      <t>フカ</t>
    </rPh>
    <phoneticPr fontId="1"/>
  </si>
  <si>
    <t>コロナウイルス関連</t>
  </si>
  <si>
    <t>肺炎（コロナを除く）</t>
  </si>
  <si>
    <t>脳血管疾患</t>
  </si>
  <si>
    <t>心疾患</t>
  </si>
  <si>
    <t>骨折等のケガ</t>
  </si>
  <si>
    <t>その他感染症</t>
  </si>
  <si>
    <t>問16Q7 看取り対象の有無</t>
    <rPh sb="0" eb="1">
      <t>トイ</t>
    </rPh>
    <rPh sb="12" eb="14">
      <t>ウム</t>
    </rPh>
    <phoneticPr fontId="1"/>
  </si>
  <si>
    <t>看取り対象でない</t>
    <rPh sb="0" eb="2">
      <t>ミト</t>
    </rPh>
    <rPh sb="3" eb="5">
      <t>タイショウ</t>
    </rPh>
    <phoneticPr fontId="1"/>
  </si>
  <si>
    <t>看取り対象と認識（加算あり）</t>
  </si>
  <si>
    <t>看取り対象と認識（加算なし）</t>
  </si>
  <si>
    <t>問16Q8 対応が難しくなった医療処置・医療機器（複数回答）</t>
    <rPh sb="0" eb="1">
      <t>トイ</t>
    </rPh>
    <rPh sb="24" eb="30">
      <t>フカ</t>
    </rPh>
    <phoneticPr fontId="1"/>
  </si>
  <si>
    <t>カテーテルの管理(留置ｶﾃｰﾃﾙ、ｺﾝﾄﾞｰﾑｶﾃｰﾃﾙ等）</t>
  </si>
  <si>
    <t>褥瘡の処置</t>
  </si>
  <si>
    <t>点滴（IVH等を含む）</t>
  </si>
  <si>
    <t>問16Q9 対応が難しくなった理由（複数回答）</t>
    <rPh sb="0" eb="1">
      <t>トイ</t>
    </rPh>
    <rPh sb="17" eb="23">
      <t>フカ</t>
    </rPh>
    <phoneticPr fontId="1"/>
  </si>
  <si>
    <t>技術的に対応が難しい</t>
  </si>
  <si>
    <t>夜間の対応が難しい</t>
  </si>
  <si>
    <t>入居者人の意向</t>
  </si>
  <si>
    <t>ご家族の意向</t>
  </si>
  <si>
    <t>特別な医療機器・設備が必要となったため</t>
  </si>
  <si>
    <t>症状として医師・医療機関での対応が望ましい</t>
  </si>
  <si>
    <t>法人または施設の方針のため</t>
  </si>
  <si>
    <t>対応頻度が高く、対応が難しい</t>
    <phoneticPr fontId="1"/>
  </si>
  <si>
    <t>問16Q10 転居・退居先</t>
    <rPh sb="0" eb="1">
      <t>トイ</t>
    </rPh>
    <phoneticPr fontId="1"/>
  </si>
  <si>
    <t>介護療養型医療施設</t>
  </si>
  <si>
    <t>介護医療院</t>
  </si>
  <si>
    <t>自宅</t>
  </si>
  <si>
    <t>介護老人保健施設</t>
  </si>
  <si>
    <t>特別養護老人ホーム</t>
  </si>
  <si>
    <t>認知症高齢者グループホーム</t>
  </si>
  <si>
    <t>特定施設</t>
  </si>
  <si>
    <t>特定施設以外のｻｰﾋﾞｽ付き高齢者向け住宅、有料老人ホーム、軽費老人ホーム、養護老人ホーム</t>
    <phoneticPr fontId="1"/>
  </si>
  <si>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</si>
  <si>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</si>
  <si>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</si>
  <si>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</si>
  <si>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</si>
  <si>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問17(1) 協力医療機関数</t>
    <rPh sb="7" eb="9">
      <t>キョウリョク</t>
    </rPh>
    <rPh sb="9" eb="11">
      <t>イリョウ</t>
    </rPh>
    <rPh sb="11" eb="13">
      <t>キカン</t>
    </rPh>
    <rPh sb="13" eb="14">
      <t>スウ</t>
    </rPh>
    <phoneticPr fontId="1"/>
  </si>
  <si>
    <t>【問17(1)で「０箇所」と回答した施設を除く】</t>
    <rPh sb="10" eb="12">
      <t>カショ</t>
    </rPh>
    <rPh sb="14" eb="16">
      <t>カイトウ</t>
    </rPh>
    <rPh sb="18" eb="20">
      <t>シセツ</t>
    </rPh>
    <rPh sb="21" eb="22">
      <t>ノゾ</t>
    </rPh>
    <phoneticPr fontId="1"/>
  </si>
  <si>
    <t>問17(2) 主たる協力医療機関の種類</t>
    <rPh sb="7" eb="8">
      <t>シュ</t>
    </rPh>
    <rPh sb="10" eb="12">
      <t>キョウリョク</t>
    </rPh>
    <rPh sb="12" eb="14">
      <t>イリョウ</t>
    </rPh>
    <rPh sb="14" eb="16">
      <t>キカン</t>
    </rPh>
    <rPh sb="17" eb="19">
      <t>シュルイ</t>
    </rPh>
    <phoneticPr fontId="1"/>
  </si>
  <si>
    <t>問17(2)SQ1 併設・隣接状況</t>
  </si>
  <si>
    <t>問17(2)SQ2 施設との関係</t>
    <rPh sb="10" eb="12">
      <t>シセツ</t>
    </rPh>
    <rPh sb="14" eb="16">
      <t>カンケイ</t>
    </rPh>
    <phoneticPr fontId="1"/>
  </si>
  <si>
    <t>問17(3) 協力歯科医療機関の有無</t>
    <rPh sb="7" eb="9">
      <t>キョウリョク</t>
    </rPh>
    <rPh sb="9" eb="11">
      <t>シカ</t>
    </rPh>
    <rPh sb="11" eb="13">
      <t>イリョウ</t>
    </rPh>
    <rPh sb="13" eb="15">
      <t>キカン</t>
    </rPh>
    <rPh sb="16" eb="18">
      <t>ウム</t>
    </rPh>
    <phoneticPr fontId="1"/>
  </si>
  <si>
    <t>あり</t>
    <phoneticPr fontId="1"/>
  </si>
  <si>
    <t>なし</t>
    <phoneticPr fontId="1"/>
  </si>
  <si>
    <t>問17(4) 協力医との連絡頻度</t>
    <phoneticPr fontId="1"/>
  </si>
  <si>
    <t>毎日</t>
  </si>
  <si>
    <t>決められたタイミングで定期的に</t>
  </si>
  <si>
    <t>必要に応じて不定期に</t>
  </si>
  <si>
    <t>問17(5) 協力医以外で、入居者に対して訪問診療を行っている医療機関の数</t>
    <rPh sb="7" eb="9">
      <t>キョウリョク</t>
    </rPh>
    <rPh sb="9" eb="10">
      <t>イ</t>
    </rPh>
    <rPh sb="10" eb="12">
      <t>イガイ</t>
    </rPh>
    <rPh sb="14" eb="17">
      <t>ニュウキョシャ</t>
    </rPh>
    <rPh sb="18" eb="19">
      <t>タイ</t>
    </rPh>
    <rPh sb="21" eb="23">
      <t>ホウモン</t>
    </rPh>
    <rPh sb="23" eb="25">
      <t>シンリョウ</t>
    </rPh>
    <rPh sb="26" eb="27">
      <t>オコナ</t>
    </rPh>
    <rPh sb="31" eb="33">
      <t>イリョウ</t>
    </rPh>
    <rPh sb="33" eb="35">
      <t>キカン</t>
    </rPh>
    <rPh sb="36" eb="37">
      <t>カズ</t>
    </rPh>
    <phoneticPr fontId="1"/>
  </si>
  <si>
    <t>問17(6) 協力医の指示を仰ぐ必要があった場合、医師から住まいの看護職員への指示方法（複数回答）</t>
    <rPh sb="43" eb="49">
      <t>フカ</t>
    </rPh>
    <phoneticPr fontId="1"/>
  </si>
  <si>
    <t>指示書（文書・書面）で指示を受ける</t>
  </si>
  <si>
    <t>口頭で指示を受け、事後的に看護職員が文書化し、医師の確認を得る</t>
  </si>
  <si>
    <t>口頭で指示を受け、実施後、看護記録等を残す</t>
  </si>
  <si>
    <t>電話対応に加え、必要時に駆けつけ対応</t>
  </si>
  <si>
    <t>電話対応のみ</t>
  </si>
  <si>
    <t>原則、対応しない</t>
  </si>
  <si>
    <t>問17(8) 協力医・協力医療機関への介護記録等の共有</t>
    <phoneticPr fontId="1"/>
  </si>
  <si>
    <t>常時すべてを開示している</t>
  </si>
  <si>
    <t>必要な時にサマリー等を作成して提供している</t>
  </si>
  <si>
    <t>介護記録を共有することはない</t>
  </si>
  <si>
    <t>問19(1) 外部から訪問看護を受けている入居者のうち、特別訪問看護指示書の交付を受けた件数</t>
    <rPh sb="0" eb="1">
      <t>トイ</t>
    </rPh>
    <phoneticPr fontId="1"/>
  </si>
  <si>
    <t>平均(件)</t>
    <rPh sb="0" eb="1">
      <t>ヒラ</t>
    </rPh>
    <rPh sb="1" eb="2">
      <t>タモツ</t>
    </rPh>
    <rPh sb="3" eb="4">
      <t>ケン</t>
    </rPh>
    <phoneticPr fontId="1"/>
  </si>
  <si>
    <t>問19(2) 特別訪問看護指示書が交付されたケース（複数回答）</t>
    <rPh sb="25" eb="31">
      <t>フカ</t>
    </rPh>
    <phoneticPr fontId="1"/>
  </si>
  <si>
    <t>状態の急性増悪時</t>
  </si>
  <si>
    <t>末期の悪性腫瘍等以外の終末期</t>
  </si>
  <si>
    <t>退院直後</t>
  </si>
  <si>
    <t>０件</t>
    <phoneticPr fontId="1"/>
  </si>
  <si>
    <t>問19(3) 特別訪問看護指示書で最も多く見られる訪問看護の日数（最頻値）</t>
    <rPh sb="0" eb="1">
      <t>トイ</t>
    </rPh>
    <phoneticPr fontId="1"/>
  </si>
  <si>
    <t>平均(日間)</t>
    <rPh sb="0" eb="1">
      <t>ヒラ</t>
    </rPh>
    <rPh sb="1" eb="2">
      <t>タモツ</t>
    </rPh>
    <rPh sb="3" eb="5">
      <t>ニチカン</t>
    </rPh>
    <phoneticPr fontId="1"/>
  </si>
  <si>
    <t>問19(4) 14日間の訪問看護を指示した特別訪問看護指示書の件数</t>
    <rPh sb="0" eb="1">
      <t>トイ</t>
    </rPh>
    <phoneticPr fontId="1"/>
  </si>
  <si>
    <t>問20(1) 薬剤使用の適正化に向けた取組</t>
    <rPh sb="0" eb="1">
      <t>トイ</t>
    </rPh>
    <phoneticPr fontId="1"/>
  </si>
  <si>
    <t>協力医が主導して実施</t>
  </si>
  <si>
    <t>施設所属の看護職員から協力医・主治医に相談する形で実施</t>
  </si>
  <si>
    <t>特に行っていない</t>
  </si>
  <si>
    <t>問20(2) 終末期等の医療に関する本人の意思の確認または推定</t>
    <rPh sb="0" eb="1">
      <t>トイ</t>
    </rPh>
    <phoneticPr fontId="1"/>
  </si>
  <si>
    <t>実施していない</t>
  </si>
  <si>
    <t>実施している人と実施していない人がいる</t>
  </si>
  <si>
    <t>入居者全員に実施している</t>
  </si>
  <si>
    <t>問20(2) SQ(2)-1 意思確認・推定の実施・見直しタイミング（複数回答）</t>
    <rPh sb="0" eb="1">
      <t>トイ</t>
    </rPh>
    <rPh sb="34" eb="40">
      <t>フカ</t>
    </rPh>
    <phoneticPr fontId="1"/>
  </si>
  <si>
    <t>入居を開始した時</t>
  </si>
  <si>
    <t>入院から施設に戻ってきた時</t>
  </si>
  <si>
    <t>医療依存度が高くなった時</t>
  </si>
  <si>
    <t>転居・退去の可能性が高まった時</t>
  </si>
  <si>
    <t>看取り期と判断された時</t>
  </si>
  <si>
    <t>本人の意向に変化が生じた時</t>
  </si>
  <si>
    <t>家族の意向に変化が生じた時</t>
  </si>
  <si>
    <t>問20(3) 看護賠償責任保険への加入（複数回答）</t>
    <rPh sb="0" eb="1">
      <t>トイ</t>
    </rPh>
    <rPh sb="19" eb="25">
      <t>フカ</t>
    </rPh>
    <phoneticPr fontId="1"/>
  </si>
  <si>
    <t>加入していない</t>
  </si>
  <si>
    <t>法人単位で加入している</t>
  </si>
  <si>
    <t>施設単位で加入している</t>
  </si>
  <si>
    <t>職員個人単位での加入の推奨・あっせんしている（費用助成を実施）</t>
  </si>
  <si>
    <t>職員個人単位での加入の推奨・あっせんしている（紹介のみ）</t>
  </si>
  <si>
    <t>【問20(2)で「実施している人と実施していない人がいる」または「入居者全員に実施している」と回答した施設のみ】</t>
    <rPh sb="1" eb="2">
      <t>トイ</t>
    </rPh>
    <rPh sb="47" eb="49">
      <t>カイトウ</t>
    </rPh>
    <rPh sb="51" eb="53">
      <t>シセツ</t>
    </rPh>
    <phoneticPr fontId="1"/>
  </si>
  <si>
    <t>問20(3) SQ(3)-1 加入保険の種類（複数回答）</t>
    <rPh sb="0" eb="1">
      <t>トイ</t>
    </rPh>
    <rPh sb="22" eb="28">
      <t>フカ</t>
    </rPh>
    <phoneticPr fontId="1"/>
  </si>
  <si>
    <t>【問20(3)で「法人単位で加入している」～「その他」と回答した施設のみ】</t>
    <rPh sb="1" eb="2">
      <t>トイ</t>
    </rPh>
    <rPh sb="28" eb="30">
      <t>カイトウ</t>
    </rPh>
    <rPh sb="32" eb="34">
      <t>シセツ</t>
    </rPh>
    <phoneticPr fontId="1"/>
  </si>
  <si>
    <t>全国介護付きホーム協会「介護付きホーム賠償責任保険 専門職リスク補償特約」</t>
  </si>
  <si>
    <t>全国有料老人ホーム協会「有料老人ホーム賠償責任保険 看護職賠償責任特約」</t>
  </si>
  <si>
    <t>日本看護協会「看護職賠償責任保険制度」</t>
  </si>
  <si>
    <t>全国訪問看護事業協会「訪問看護事業者総合補償制度」</t>
  </si>
  <si>
    <t>日本精神科看護協会「看護職賠償責任保険」</t>
  </si>
  <si>
    <t>民間保険会社の看護業務・看護職を対象とした賠償責任保険</t>
  </si>
  <si>
    <t>問21(1) 看護職の役割等について定めた看護基準・看護手順書の整備状況（複数回答）</t>
    <rPh sb="0" eb="1">
      <t>トイ</t>
    </rPh>
    <rPh sb="36" eb="42">
      <t>フカ</t>
    </rPh>
    <phoneticPr fontId="1"/>
  </si>
  <si>
    <t>基本的看護技術</t>
  </si>
  <si>
    <t>日常的な健康管理</t>
  </si>
  <si>
    <t>認知症対応・認知症ケア</t>
  </si>
  <si>
    <t>与薬・薬の管理</t>
  </si>
  <si>
    <t>検査</t>
  </si>
  <si>
    <t>医療処置への対応</t>
  </si>
  <si>
    <t>救急処置への対応</t>
  </si>
  <si>
    <t>感染防止</t>
  </si>
  <si>
    <t>看取り対応</t>
  </si>
  <si>
    <t>いずれも整備していない</t>
  </si>
  <si>
    <t>問21(2) 看護職員に対する研修の実施状況（複数回答）　①法人・施設で主催</t>
    <rPh sb="0" eb="1">
      <t>トイ</t>
    </rPh>
    <rPh sb="22" eb="28">
      <t>フカ</t>
    </rPh>
    <phoneticPr fontId="1"/>
  </si>
  <si>
    <t>看護技術に関する研修</t>
  </si>
  <si>
    <t>看護管理・マネジメントに関する研修</t>
  </si>
  <si>
    <t>事故対応・急変対応に関する研修</t>
  </si>
  <si>
    <t>多職種連携に関する研修</t>
  </si>
  <si>
    <t>その他の研修</t>
  </si>
  <si>
    <t>特になし</t>
  </si>
  <si>
    <t>問21(2) 看護職員に対する研修の実施状況（複数回答）　②外部研修への参加</t>
    <rPh sb="0" eb="1">
      <t>トイ</t>
    </rPh>
    <rPh sb="22" eb="28">
      <t>フカ</t>
    </rPh>
    <phoneticPr fontId="1"/>
  </si>
  <si>
    <t>問21(3) 医療対応に関する緊急時の対応ルールとして定められている内容（複数回答）</t>
    <rPh sb="0" eb="1">
      <t>トイ</t>
    </rPh>
    <rPh sb="36" eb="42">
      <t>フカ</t>
    </rPh>
    <phoneticPr fontId="1"/>
  </si>
  <si>
    <t>報告手順・報告ルート</t>
  </si>
  <si>
    <t>応急処置の実施</t>
  </si>
  <si>
    <t>協力医療機関との連携</t>
  </si>
  <si>
    <t>救急搬送の判断基準</t>
  </si>
  <si>
    <t>家族への連絡の要否</t>
  </si>
  <si>
    <t>看護記録や既往歴の確認方法</t>
  </si>
  <si>
    <t>特に定めていることはない</t>
  </si>
  <si>
    <t>問21(4) 緊急時に医師の指示に対応可能な看護職員の派遣を依頼できる外部機関（複数回答）</t>
    <rPh sb="0" eb="1">
      <t>トイ</t>
    </rPh>
    <rPh sb="39" eb="45">
      <t>フカ</t>
    </rPh>
    <phoneticPr fontId="1"/>
  </si>
  <si>
    <t>協力医療機関</t>
  </si>
  <si>
    <t>協力医療機関以外の医療機関</t>
  </si>
  <si>
    <t>訪問看護ステーション（医療保険）</t>
  </si>
  <si>
    <t>訪問看護ステーション（介護保険）</t>
  </si>
  <si>
    <t>その他（看護小規模多機能型居宅介護等）</t>
  </si>
  <si>
    <t>要請できる機関はない</t>
  </si>
  <si>
    <t>問22(1) 入居者が必要とする医療への対応のために、今後、強化・充実が必要と考えられること（複数回答）</t>
    <rPh sb="0" eb="1">
      <t>トイ</t>
    </rPh>
    <rPh sb="7" eb="10">
      <t>ニュウキョシャ</t>
    </rPh>
    <rPh sb="11" eb="13">
      <t>ヒツヨウ</t>
    </rPh>
    <rPh sb="16" eb="18">
      <t>イリョウ</t>
    </rPh>
    <rPh sb="20" eb="22">
      <t>タイオウ</t>
    </rPh>
    <rPh sb="27" eb="29">
      <t>コンゴ</t>
    </rPh>
    <rPh sb="30" eb="32">
      <t>キョウカ</t>
    </rPh>
    <rPh sb="33" eb="35">
      <t>ジュウジツ</t>
    </rPh>
    <rPh sb="36" eb="38">
      <t>ヒツヨウ</t>
    </rPh>
    <rPh sb="39" eb="40">
      <t>カンガ</t>
    </rPh>
    <rPh sb="47" eb="49">
      <t>フクスウ</t>
    </rPh>
    <rPh sb="49" eb="51">
      <t>カイトウ</t>
    </rPh>
    <phoneticPr fontId="1"/>
  </si>
  <si>
    <t>看護職員のスキルの向上</t>
  </si>
  <si>
    <t>看護職員の確保（人員体制の補強）</t>
  </si>
  <si>
    <t>夜間の看護体制の整備</t>
  </si>
  <si>
    <t>看護賠償責任保険への加入</t>
  </si>
  <si>
    <t>医療対応を行う施設に対する医療機関等の協力体制の強化</t>
  </si>
  <si>
    <t>医療対応を行う施設への経済的支援</t>
  </si>
  <si>
    <t>【問19(1)で「０」と回答した施設は除く】</t>
    <rPh sb="1" eb="2">
      <t>トイ</t>
    </rPh>
    <rPh sb="12" eb="14">
      <t>カイトウ</t>
    </rPh>
    <rPh sb="16" eb="18">
      <t>シセツ</t>
    </rPh>
    <rPh sb="19" eb="20">
      <t>ノゾ</t>
    </rPh>
    <phoneticPr fontId="1"/>
  </si>
  <si>
    <t>特定施設</t>
    <rPh sb="0" eb="2">
      <t>トクテイ</t>
    </rPh>
    <rPh sb="2" eb="4">
      <t>シセツ</t>
    </rPh>
    <phoneticPr fontId="1"/>
  </si>
  <si>
    <t>2018～2020年</t>
    <rPh sb="9" eb="10">
      <t>ネン</t>
    </rPh>
    <phoneticPr fontId="1"/>
  </si>
  <si>
    <t>２～３人</t>
    <rPh sb="3" eb="4">
      <t>ヒト</t>
    </rPh>
    <phoneticPr fontId="1"/>
  </si>
  <si>
    <t>４～５人</t>
    <rPh sb="3" eb="4">
      <t>ヒト</t>
    </rPh>
    <phoneticPr fontId="1"/>
  </si>
  <si>
    <t>６～７人</t>
    <rPh sb="3" eb="4">
      <t>ヒト</t>
    </rPh>
    <phoneticPr fontId="1"/>
  </si>
  <si>
    <t>８～９人</t>
    <rPh sb="3" eb="4">
      <t>ヒト</t>
    </rPh>
    <phoneticPr fontId="1"/>
  </si>
  <si>
    <t>10～14人</t>
    <rPh sb="5" eb="6">
      <t>ニン</t>
    </rPh>
    <phoneticPr fontId="1"/>
  </si>
  <si>
    <t>15～19人</t>
    <rPh sb="5" eb="6">
      <t>ニン</t>
    </rPh>
    <phoneticPr fontId="1"/>
  </si>
  <si>
    <t>１人</t>
    <rPh sb="1" eb="2">
      <t>ニン</t>
    </rPh>
    <phoneticPr fontId="1"/>
  </si>
  <si>
    <t>２人</t>
    <rPh sb="1" eb="2">
      <t>ニン</t>
    </rPh>
    <phoneticPr fontId="1"/>
  </si>
  <si>
    <t>３人</t>
    <rPh sb="1" eb="2">
      <t>ニン</t>
    </rPh>
    <phoneticPr fontId="1"/>
  </si>
  <si>
    <t>４人</t>
    <rPh sb="1" eb="2">
      <t>ニン</t>
    </rPh>
    <phoneticPr fontId="1"/>
  </si>
  <si>
    <t>５人</t>
    <rPh sb="1" eb="2">
      <t>ニン</t>
    </rPh>
    <phoneticPr fontId="1"/>
  </si>
  <si>
    <t>60～100％未満</t>
    <rPh sb="7" eb="9">
      <t>ミマン</t>
    </rPh>
    <phoneticPr fontId="1"/>
  </si>
  <si>
    <t>６～９人</t>
    <rPh sb="3" eb="4">
      <t>ヒト</t>
    </rPh>
    <phoneticPr fontId="1"/>
  </si>
  <si>
    <t>０人</t>
    <rPh sb="1" eb="2">
      <t>ニン</t>
    </rPh>
    <phoneticPr fontId="1"/>
  </si>
  <si>
    <t>５～９人</t>
    <rPh sb="3" eb="4">
      <t>ニン</t>
    </rPh>
    <phoneticPr fontId="1"/>
  </si>
  <si>
    <t>20～29人</t>
    <rPh sb="5" eb="6">
      <t>ニン</t>
    </rPh>
    <phoneticPr fontId="1"/>
  </si>
  <si>
    <t>30～39人</t>
    <rPh sb="5" eb="6">
      <t>ニン</t>
    </rPh>
    <phoneticPr fontId="1"/>
  </si>
  <si>
    <t>２人未満</t>
    <rPh sb="1" eb="2">
      <t>ニン</t>
    </rPh>
    <rPh sb="2" eb="4">
      <t>ミマン</t>
    </rPh>
    <phoneticPr fontId="1"/>
  </si>
  <si>
    <t>問８(1) 入居者総数に対する施設が提供する食事を週１食以上定期的に利用している入居者の割合</t>
    <rPh sb="6" eb="9">
      <t>ニュウキョシャ</t>
    </rPh>
    <rPh sb="9" eb="11">
      <t>ソウスウ</t>
    </rPh>
    <rPh sb="12" eb="13">
      <t>タイ</t>
    </rPh>
    <rPh sb="15" eb="17">
      <t>シセツ</t>
    </rPh>
    <rPh sb="18" eb="20">
      <t>テイキョウ</t>
    </rPh>
    <rPh sb="22" eb="24">
      <t>ショクジ</t>
    </rPh>
    <rPh sb="25" eb="26">
      <t>シュウ</t>
    </rPh>
    <rPh sb="27" eb="30">
      <t>ショクイジョウ</t>
    </rPh>
    <rPh sb="30" eb="33">
      <t>テイキテキ</t>
    </rPh>
    <rPh sb="34" eb="36">
      <t>リヨウ</t>
    </rPh>
    <rPh sb="40" eb="43">
      <t>ニュウキョシャ</t>
    </rPh>
    <rPh sb="44" eb="46">
      <t>ワリアイ</t>
    </rPh>
    <phoneticPr fontId="1"/>
  </si>
  <si>
    <t>２～３人</t>
    <rPh sb="3" eb="4">
      <t>ニン</t>
    </rPh>
    <phoneticPr fontId="1"/>
  </si>
  <si>
    <t>４～５人</t>
    <rPh sb="3" eb="4">
      <t>ニン</t>
    </rPh>
    <phoneticPr fontId="1"/>
  </si>
  <si>
    <t>６～７人</t>
    <rPh sb="3" eb="4">
      <t>ニン</t>
    </rPh>
    <phoneticPr fontId="1"/>
  </si>
  <si>
    <t>８～９人</t>
    <rPh sb="3" eb="4">
      <t>ニン</t>
    </rPh>
    <phoneticPr fontId="1"/>
  </si>
  <si>
    <t>２～４人未満</t>
    <rPh sb="3" eb="4">
      <t>ニン</t>
    </rPh>
    <rPh sb="4" eb="6">
      <t>ミマン</t>
    </rPh>
    <phoneticPr fontId="1"/>
  </si>
  <si>
    <t>４～６人未満</t>
    <rPh sb="3" eb="4">
      <t>ニン</t>
    </rPh>
    <rPh sb="4" eb="6">
      <t>ミマン</t>
    </rPh>
    <phoneticPr fontId="1"/>
  </si>
  <si>
    <t>６～８人未満</t>
    <rPh sb="3" eb="4">
      <t>ニン</t>
    </rPh>
    <rPh sb="4" eb="6">
      <t>ミマン</t>
    </rPh>
    <phoneticPr fontId="1"/>
  </si>
  <si>
    <t>１～９人</t>
    <rPh sb="3" eb="4">
      <t>ニン</t>
    </rPh>
    <phoneticPr fontId="1"/>
  </si>
  <si>
    <t>10～19人</t>
    <rPh sb="5" eb="6">
      <t>ニン</t>
    </rPh>
    <phoneticPr fontId="1"/>
  </si>
  <si>
    <t>40～49人</t>
    <rPh sb="5" eb="6">
      <t>ヒト</t>
    </rPh>
    <phoneticPr fontId="1"/>
  </si>
  <si>
    <t>【問３(1)①で居宅介護支援事業所が「併設」または「隣接」と回答した施設のみ、問９(1)で介護保険サービスを利用している入居者が「０」と回答した施設を除く】</t>
    <rPh sb="1" eb="2">
      <t>トイ</t>
    </rPh>
    <rPh sb="8" eb="10">
      <t>キョタク</t>
    </rPh>
    <rPh sb="10" eb="12">
      <t>カイゴ</t>
    </rPh>
    <rPh sb="12" eb="14">
      <t>シエン</t>
    </rPh>
    <rPh sb="14" eb="17">
      <t>ジギョウショ</t>
    </rPh>
    <rPh sb="19" eb="21">
      <t>ヘイセツ</t>
    </rPh>
    <rPh sb="26" eb="28">
      <t>リンセツ</t>
    </rPh>
    <rPh sb="30" eb="32">
      <t>カイトウ</t>
    </rPh>
    <rPh sb="34" eb="36">
      <t>シセツ</t>
    </rPh>
    <phoneticPr fontId="1"/>
  </si>
  <si>
    <t>問10(4)① 生活機能向上連携加算の有無（複数回答）</t>
    <rPh sb="8" eb="10">
      <t>セイカツ</t>
    </rPh>
    <rPh sb="10" eb="12">
      <t>キノウ</t>
    </rPh>
    <rPh sb="12" eb="14">
      <t>コウジョウ</t>
    </rPh>
    <rPh sb="14" eb="16">
      <t>レンケイ</t>
    </rPh>
    <rPh sb="16" eb="18">
      <t>カサン</t>
    </rPh>
    <rPh sb="19" eb="21">
      <t>ウム</t>
    </rPh>
    <rPh sb="21" eb="27">
      <t>フカ</t>
    </rPh>
    <phoneticPr fontId="1"/>
  </si>
  <si>
    <t>【問10(4)①で「加算あり（Ⅰ）」と回答した施設のみ】</t>
    <rPh sb="10" eb="12">
      <t>カサン</t>
    </rPh>
    <rPh sb="19" eb="21">
      <t>カイトウ</t>
    </rPh>
    <rPh sb="23" eb="25">
      <t>シセツ</t>
    </rPh>
    <phoneticPr fontId="1"/>
  </si>
  <si>
    <t>【問10(4)①で「加算あり（Ⅱ）」と回答した施設のみ】</t>
    <rPh sb="10" eb="12">
      <t>カサン</t>
    </rPh>
    <rPh sb="19" eb="21">
      <t>カイトウ</t>
    </rPh>
    <rPh sb="23" eb="25">
      <t>シセツ</t>
    </rPh>
    <phoneticPr fontId="1"/>
  </si>
  <si>
    <t>問10(5)① 個別機能訓練加算の有無（複数回答）</t>
    <rPh sb="8" eb="10">
      <t>コベツ</t>
    </rPh>
    <rPh sb="10" eb="12">
      <t>キノウ</t>
    </rPh>
    <rPh sb="12" eb="14">
      <t>クンレン</t>
    </rPh>
    <rPh sb="14" eb="16">
      <t>カサン</t>
    </rPh>
    <rPh sb="17" eb="19">
      <t>ウム</t>
    </rPh>
    <rPh sb="19" eb="25">
      <t>フカ</t>
    </rPh>
    <phoneticPr fontId="1"/>
  </si>
  <si>
    <t>【問10(5)①で「加算あり（Ⅰ）」と回答した施設のみ】</t>
    <rPh sb="10" eb="12">
      <t>カサン</t>
    </rPh>
    <rPh sb="19" eb="21">
      <t>カイトウ</t>
    </rPh>
    <rPh sb="23" eb="25">
      <t>シセツ</t>
    </rPh>
    <phoneticPr fontId="1"/>
  </si>
  <si>
    <t>【問10(5)①で「加算あり（Ⅱ）」と回答した施設のみ】</t>
    <rPh sb="10" eb="12">
      <t>カサン</t>
    </rPh>
    <rPh sb="19" eb="21">
      <t>カイトウ</t>
    </rPh>
    <rPh sb="23" eb="25">
      <t>シセツ</t>
    </rPh>
    <phoneticPr fontId="1"/>
  </si>
  <si>
    <t>居室等(一時介護室や健康管理室を含む)</t>
    <rPh sb="0" eb="2">
      <t>キョシツ</t>
    </rPh>
    <rPh sb="2" eb="3">
      <t>トウ</t>
    </rPh>
    <rPh sb="4" eb="6">
      <t>イチジ</t>
    </rPh>
    <rPh sb="6" eb="9">
      <t>カイゴシツ</t>
    </rPh>
    <rPh sb="10" eb="12">
      <t>ケンコウ</t>
    </rPh>
    <rPh sb="12" eb="15">
      <t>カンリシツ</t>
    </rPh>
    <rPh sb="16" eb="17">
      <t>フク</t>
    </rPh>
    <phoneticPr fontId="1"/>
  </si>
  <si>
    <t>特定施設</t>
    <phoneticPr fontId="1"/>
  </si>
  <si>
    <t>特定施設</t>
    <phoneticPr fontId="1"/>
  </si>
  <si>
    <t>【問14(1)で「０人」と回答した施設を除く】</t>
    <rPh sb="1" eb="2">
      <t>トイ</t>
    </rPh>
    <rPh sb="10" eb="11">
      <t>ニン</t>
    </rPh>
    <rPh sb="13" eb="15">
      <t>カイトウ</t>
    </rPh>
    <rPh sb="17" eb="19">
      <t>シセツ</t>
    </rPh>
    <rPh sb="20" eb="21">
      <t>ノゾ</t>
    </rPh>
    <phoneticPr fontId="1"/>
  </si>
  <si>
    <t>【問14(2)で「０人」と回答した施設を除く】</t>
    <rPh sb="1" eb="2">
      <t>トイ</t>
    </rPh>
    <rPh sb="10" eb="11">
      <t>ニン</t>
    </rPh>
    <rPh sb="13" eb="15">
      <t>カイトウ</t>
    </rPh>
    <rPh sb="17" eb="19">
      <t>シセツ</t>
    </rPh>
    <rPh sb="20" eb="21">
      <t>ノゾ</t>
    </rPh>
    <phoneticPr fontId="1"/>
  </si>
  <si>
    <t>特定施設</t>
    <phoneticPr fontId="1"/>
  </si>
  <si>
    <t>０％</t>
    <phoneticPr fontId="1"/>
  </si>
  <si>
    <t>10～30％未満</t>
    <rPh sb="6" eb="8">
      <t>ミマン</t>
    </rPh>
    <phoneticPr fontId="1"/>
  </si>
  <si>
    <t>100％</t>
    <phoneticPr fontId="1"/>
  </si>
  <si>
    <t>１件</t>
    <rPh sb="1" eb="2">
      <t>ケン</t>
    </rPh>
    <phoneticPr fontId="1"/>
  </si>
  <si>
    <t>２件</t>
    <rPh sb="1" eb="2">
      <t>ケン</t>
    </rPh>
    <phoneticPr fontId="1"/>
  </si>
  <si>
    <t>３件</t>
    <rPh sb="1" eb="2">
      <t>ケン</t>
    </rPh>
    <phoneticPr fontId="1"/>
  </si>
  <si>
    <t>４件</t>
    <rPh sb="1" eb="2">
      <t>ケン</t>
    </rPh>
    <phoneticPr fontId="1"/>
  </si>
  <si>
    <t>５～９件</t>
  </si>
  <si>
    <t>５～９件</t>
    <phoneticPr fontId="1"/>
  </si>
  <si>
    <t>10件以上</t>
    <rPh sb="3" eb="5">
      <t>イジョウ</t>
    </rPh>
    <phoneticPr fontId="1"/>
  </si>
  <si>
    <t>０件</t>
  </si>
  <si>
    <t>２～３人未満</t>
    <rPh sb="3" eb="4">
      <t>ニン</t>
    </rPh>
    <rPh sb="4" eb="6">
      <t>ミマン</t>
    </rPh>
    <phoneticPr fontId="1"/>
  </si>
  <si>
    <t>３～４人未満</t>
    <rPh sb="3" eb="4">
      <t>ニン</t>
    </rPh>
    <rPh sb="4" eb="6">
      <t>ミマン</t>
    </rPh>
    <phoneticPr fontId="1"/>
  </si>
  <si>
    <t>４～５人未満</t>
    <rPh sb="3" eb="4">
      <t>ニン</t>
    </rPh>
    <rPh sb="4" eb="6">
      <t>ミマン</t>
    </rPh>
    <phoneticPr fontId="1"/>
  </si>
  <si>
    <t>５～６人未満</t>
    <rPh sb="3" eb="4">
      <t>ニン</t>
    </rPh>
    <rPh sb="4" eb="6">
      <t>ミマン</t>
    </rPh>
    <phoneticPr fontId="1"/>
  </si>
  <si>
    <t>５人未満</t>
    <rPh sb="1" eb="2">
      <t>ニン</t>
    </rPh>
    <rPh sb="2" eb="4">
      <t>ミマン</t>
    </rPh>
    <phoneticPr fontId="1"/>
  </si>
  <si>
    <t>５～10人未満</t>
    <rPh sb="4" eb="5">
      <t>ニン</t>
    </rPh>
    <rPh sb="5" eb="7">
      <t>ミマン</t>
    </rPh>
    <phoneticPr fontId="1"/>
  </si>
  <si>
    <t>問６(4)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1"/>
  </si>
  <si>
    <t>問６(4)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1"/>
  </si>
  <si>
    <t>100～500万円未満</t>
    <rPh sb="7" eb="9">
      <t>マンエン</t>
    </rPh>
    <rPh sb="9" eb="11">
      <t>ミマン</t>
    </rPh>
    <phoneticPr fontId="1"/>
  </si>
  <si>
    <t>３万円未満</t>
    <rPh sb="1" eb="3">
      <t>マンエン</t>
    </rPh>
    <rPh sb="3" eb="5">
      <t>ミマン</t>
    </rPh>
    <phoneticPr fontId="1"/>
  </si>
  <si>
    <t>15万円以上</t>
    <rPh sb="2" eb="4">
      <t>マンエン</t>
    </rPh>
    <rPh sb="4" eb="6">
      <t>イジョウ</t>
    </rPh>
    <phoneticPr fontId="1"/>
  </si>
  <si>
    <t>問４(2)② 月額利用料金（合計）－b～e合計</t>
    <rPh sb="7" eb="9">
      <t>ゲツガク</t>
    </rPh>
    <rPh sb="9" eb="11">
      <t>リヨウ</t>
    </rPh>
    <rPh sb="11" eb="13">
      <t>リョウキン</t>
    </rPh>
    <rPh sb="14" eb="16">
      <t>ゴウケイ</t>
    </rPh>
    <rPh sb="21" eb="23">
      <t>ゴウケイ</t>
    </rPh>
    <phoneticPr fontId="1"/>
  </si>
  <si>
    <r>
      <t>問４(2)② 月額付帯サービス利用料金－</t>
    </r>
    <r>
      <rPr>
        <sz val="8"/>
        <rFont val="ＭＳ Ｐ明朝"/>
        <family val="1"/>
        <charset val="128"/>
      </rPr>
      <t>b 共益費・管理費相当額（共用部分の維持管理等）＋c 生活支援・介護サービス提供費用または基本サービス費相当額（介護保険自己負担を除く）</t>
    </r>
    <rPh sb="7" eb="9">
      <t>ゲツガク</t>
    </rPh>
    <rPh sb="9" eb="11">
      <t>フタイ</t>
    </rPh>
    <rPh sb="15" eb="17">
      <t>リヨウ</t>
    </rPh>
    <rPh sb="17" eb="19">
      <t>リョウキン</t>
    </rPh>
    <rPh sb="22" eb="25">
      <t>キョウエキヒ</t>
    </rPh>
    <rPh sb="26" eb="29">
      <t>カンリヒ</t>
    </rPh>
    <rPh sb="29" eb="32">
      <t>ソウトウガク</t>
    </rPh>
    <rPh sb="33" eb="35">
      <t>キョウヨウ</t>
    </rPh>
    <rPh sb="35" eb="37">
      <t>ブブン</t>
    </rPh>
    <rPh sb="38" eb="40">
      <t>イジ</t>
    </rPh>
    <rPh sb="40" eb="42">
      <t>カンリ</t>
    </rPh>
    <rPh sb="42" eb="43">
      <t>トウ</t>
    </rPh>
    <rPh sb="47" eb="49">
      <t>セイカツ</t>
    </rPh>
    <rPh sb="49" eb="51">
      <t>シエン</t>
    </rPh>
    <rPh sb="52" eb="54">
      <t>カイゴ</t>
    </rPh>
    <rPh sb="58" eb="60">
      <t>テイキョウ</t>
    </rPh>
    <rPh sb="60" eb="62">
      <t>ヒヨウ</t>
    </rPh>
    <rPh sb="80" eb="82">
      <t>ジコ</t>
    </rPh>
    <phoneticPr fontId="1"/>
  </si>
  <si>
    <t>問４(2)②③ 居住費用（前払い金考慮後家賃）（問４(2)②a + (問４(2)③b ÷問４(2)③d)</t>
    <rPh sb="8" eb="10">
      <t>キョジュウ</t>
    </rPh>
    <rPh sb="10" eb="12">
      <t>ヒヨウ</t>
    </rPh>
    <rPh sb="13" eb="15">
      <t>マエバラ</t>
    </rPh>
    <rPh sb="16" eb="17">
      <t>キン</t>
    </rPh>
    <rPh sb="17" eb="19">
      <t>コウリョ</t>
    </rPh>
    <rPh sb="19" eb="20">
      <t>ノチ</t>
    </rPh>
    <rPh sb="20" eb="22">
      <t>ヤチン</t>
    </rPh>
    <phoneticPr fontId="1"/>
  </si>
  <si>
    <t>問４(2)①②③ 単位面積（１㎡）あたり居住費用（前払い金考慮後家賃÷最多居室面積）</t>
    <rPh sb="9" eb="11">
      <t>タンイ</t>
    </rPh>
    <rPh sb="11" eb="13">
      <t>メンセキ</t>
    </rPh>
    <rPh sb="20" eb="22">
      <t>キョジュウ</t>
    </rPh>
    <rPh sb="22" eb="24">
      <t>ヒヨウ</t>
    </rPh>
    <rPh sb="25" eb="27">
      <t>マエバラ</t>
    </rPh>
    <rPh sb="28" eb="29">
      <t>キン</t>
    </rPh>
    <rPh sb="29" eb="31">
      <t>コウリョ</t>
    </rPh>
    <rPh sb="31" eb="32">
      <t>ノチ</t>
    </rPh>
    <rPh sb="32" eb="34">
      <t>ヤチン</t>
    </rPh>
    <rPh sb="35" eb="37">
      <t>サイタ</t>
    </rPh>
    <rPh sb="37" eb="39">
      <t>キョシツ</t>
    </rPh>
    <rPh sb="39" eb="41">
      <t>メンセキ</t>
    </rPh>
    <phoneticPr fontId="1"/>
  </si>
  <si>
    <t>問５(2) 夜間の職員数－夜勤</t>
    <rPh sb="6" eb="8">
      <t>ヤカン</t>
    </rPh>
    <rPh sb="9" eb="11">
      <t>ショクイン</t>
    </rPh>
    <rPh sb="11" eb="12">
      <t>スウ</t>
    </rPh>
    <rPh sb="13" eb="15">
      <t>ヤキン</t>
    </rPh>
    <phoneticPr fontId="1"/>
  </si>
  <si>
    <t>問５(2) 夜間の職員数－宿直</t>
    <rPh sb="6" eb="8">
      <t>ヤカン</t>
    </rPh>
    <rPh sb="9" eb="11">
      <t>ショクイン</t>
    </rPh>
    <rPh sb="11" eb="12">
      <t>スウ</t>
    </rPh>
    <rPh sb="13" eb="15">
      <t>シュクチョク</t>
    </rPh>
    <phoneticPr fontId="1"/>
  </si>
  <si>
    <t>４人以上</t>
    <rPh sb="1" eb="2">
      <t>ニン</t>
    </rPh>
    <rPh sb="2" eb="4">
      <t>イジョウ</t>
    </rPh>
    <phoneticPr fontId="1"/>
  </si>
  <si>
    <t>問６(2)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1"/>
  </si>
  <si>
    <t>問６(2)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</si>
  <si>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４人以下</t>
    <rPh sb="1" eb="2">
      <t>ニン</t>
    </rPh>
    <rPh sb="2" eb="4">
      <t>イカ</t>
    </rPh>
    <phoneticPr fontId="1"/>
  </si>
  <si>
    <t>問６(2)① うち介護福祉士－a 実人数</t>
    <rPh sb="9" eb="11">
      <t>カイゴ</t>
    </rPh>
    <rPh sb="11" eb="14">
      <t>フクシシ</t>
    </rPh>
    <rPh sb="17" eb="18">
      <t>ジツ</t>
    </rPh>
    <rPh sb="18" eb="20">
      <t>ニンズウ</t>
    </rPh>
    <phoneticPr fontId="1"/>
  </si>
  <si>
    <t>４人以下</t>
    <rPh sb="1" eb="2">
      <t>ニン</t>
    </rPh>
    <rPh sb="2" eb="4">
      <t>イカ</t>
    </rPh>
    <phoneticPr fontId="1"/>
  </si>
  <si>
    <t>５～９人</t>
    <rPh sb="3" eb="4">
      <t>ヒト</t>
    </rPh>
    <phoneticPr fontId="1"/>
  </si>
  <si>
    <t>問６(2)① うち介護福祉士－b 常勤換算数</t>
    <rPh sb="9" eb="11">
      <t>カイゴ</t>
    </rPh>
    <rPh sb="11" eb="14">
      <t>フクシシ</t>
    </rPh>
    <rPh sb="17" eb="19">
      <t>ジョウキン</t>
    </rPh>
    <rPh sb="19" eb="21">
      <t>カンサン</t>
    </rPh>
    <rPh sb="21" eb="22">
      <t>スウ</t>
    </rPh>
    <phoneticPr fontId="1"/>
  </si>
  <si>
    <t>30％未満</t>
    <rPh sb="3" eb="5">
      <t>ミマン</t>
    </rPh>
    <phoneticPr fontId="3"/>
  </si>
  <si>
    <t>30～50％未満</t>
    <rPh sb="6" eb="8">
      <t>ミマン</t>
    </rPh>
    <phoneticPr fontId="3"/>
  </si>
  <si>
    <t>問６(2)②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1"/>
  </si>
  <si>
    <t>問６②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1"/>
  </si>
  <si>
    <t>３～４人</t>
    <rPh sb="3" eb="4">
      <t>ニン</t>
    </rPh>
    <phoneticPr fontId="1"/>
  </si>
  <si>
    <t>５人以上</t>
    <rPh sb="1" eb="2">
      <t>ニン</t>
    </rPh>
    <rPh sb="2" eb="4">
      <t>イジョウ</t>
    </rPh>
    <phoneticPr fontId="1"/>
  </si>
  <si>
    <t>３～５人未満</t>
    <rPh sb="3" eb="4">
      <t>ニン</t>
    </rPh>
    <rPh sb="4" eb="6">
      <t>ミマン</t>
    </rPh>
    <phoneticPr fontId="1"/>
  </si>
  <si>
    <t>５％未満</t>
    <rPh sb="2" eb="4">
      <t>ミマン</t>
    </rPh>
    <phoneticPr fontId="3"/>
  </si>
  <si>
    <t>５～10％未満</t>
    <rPh sb="5" eb="7">
      <t>ミマン</t>
    </rPh>
    <phoneticPr fontId="3"/>
  </si>
  <si>
    <t>問６(3)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1"/>
  </si>
  <si>
    <t>問６(3)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</si>
  <si>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問６(3)① うち常勤の看護師－a 実人数</t>
    <rPh sb="9" eb="11">
      <t>ジョウキン</t>
    </rPh>
    <rPh sb="12" eb="15">
      <t>カンゴシ</t>
    </rPh>
    <rPh sb="18" eb="19">
      <t>ジツ</t>
    </rPh>
    <rPh sb="19" eb="21">
      <t>ニンズウ</t>
    </rPh>
    <phoneticPr fontId="1"/>
  </si>
  <si>
    <t>問６(3)② うち常勤の准看護師－a 実人数</t>
    <rPh sb="9" eb="11">
      <t>ジョウキン</t>
    </rPh>
    <rPh sb="12" eb="16">
      <t>ジュンカンゴシ</t>
    </rPh>
    <phoneticPr fontId="1"/>
  </si>
  <si>
    <t>問６(3) 看護職員に占める常勤職員の割合（実人数ベース）</t>
    <rPh sb="22" eb="23">
      <t>ジツ</t>
    </rPh>
    <rPh sb="23" eb="25">
      <t>ニンズウ</t>
    </rPh>
    <phoneticPr fontId="1"/>
  </si>
  <si>
    <t>問６(3)①② 常勤の看護師・准看護師（合計）（実人数ベース）</t>
    <rPh sb="8" eb="10">
      <t>ジョウキン</t>
    </rPh>
    <rPh sb="11" eb="14">
      <t>カンゴシ</t>
    </rPh>
    <rPh sb="15" eb="19">
      <t>ジュンカンゴシ</t>
    </rPh>
    <rPh sb="20" eb="22">
      <t>ゴウケイ</t>
    </rPh>
    <rPh sb="24" eb="25">
      <t>ジツ</t>
    </rPh>
    <rPh sb="25" eb="27">
      <t>ニンズウ</t>
    </rPh>
    <phoneticPr fontId="1"/>
  </si>
  <si>
    <t>10人以上</t>
    <rPh sb="2" eb="3">
      <t>ニン</t>
    </rPh>
    <rPh sb="3" eb="5">
      <t>イジョウ</t>
    </rPh>
    <phoneticPr fontId="1"/>
  </si>
  <si>
    <t>平均(人)</t>
    <rPh sb="0" eb="1">
      <t>ヒラ</t>
    </rPh>
    <rPh sb="1" eb="2">
      <t>タモツ</t>
    </rPh>
    <rPh sb="3" eb="4">
      <t>ニン</t>
    </rPh>
    <phoneticPr fontId="1"/>
  </si>
  <si>
    <t>60％未満</t>
    <rPh sb="3" eb="5">
      <t>ミマン</t>
    </rPh>
    <phoneticPr fontId="1"/>
  </si>
  <si>
    <t>問６(4)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1"/>
  </si>
  <si>
    <t>問６(7) 機能訓練指導員（常勤・非常勤合計）－a 実人数</t>
    <rPh sb="6" eb="8">
      <t>キノウ</t>
    </rPh>
    <rPh sb="8" eb="10">
      <t>クンレン</t>
    </rPh>
    <rPh sb="10" eb="13">
      <t>シドウイン</t>
    </rPh>
    <rPh sb="14" eb="16">
      <t>ジョウキン</t>
    </rPh>
    <rPh sb="17" eb="20">
      <t>ヒジョウキン</t>
    </rPh>
    <rPh sb="20" eb="22">
      <t>ゴウケイ</t>
    </rPh>
    <rPh sb="26" eb="27">
      <t>ジツ</t>
    </rPh>
    <rPh sb="27" eb="29">
      <t>ニンズウ</t>
    </rPh>
    <phoneticPr fontId="1"/>
  </si>
  <si>
    <t>問６(7) 機能訓練指導員（常勤・非常勤合計）－b 常勤換算数</t>
    <rPh sb="6" eb="8">
      <t>キノウ</t>
    </rPh>
    <rPh sb="8" eb="10">
      <t>クンレン</t>
    </rPh>
    <rPh sb="10" eb="13">
      <t>シドウイン</t>
    </rPh>
    <rPh sb="14" eb="16">
      <t>ジョウキン</t>
    </rPh>
    <rPh sb="17" eb="20">
      <t>ヒジョウキン</t>
    </rPh>
    <rPh sb="20" eb="22">
      <t>ゴウケイ</t>
    </rPh>
    <rPh sb="26" eb="28">
      <t>ジョウキン</t>
    </rPh>
    <rPh sb="28" eb="30">
      <t>カンサン</t>
    </rPh>
    <rPh sb="30" eb="31">
      <t>スウ</t>
    </rPh>
    <phoneticPr fontId="1"/>
  </si>
  <si>
    <t>100％</t>
    <phoneticPr fontId="1"/>
  </si>
  <si>
    <t>３人以上</t>
    <rPh sb="1" eb="2">
      <t>ニン</t>
    </rPh>
    <rPh sb="2" eb="4">
      <t>イジョウ</t>
    </rPh>
    <phoneticPr fontId="1"/>
  </si>
  <si>
    <t>95～100％未満</t>
    <rPh sb="7" eb="9">
      <t>ミマン</t>
    </rPh>
    <phoneticPr fontId="1"/>
  </si>
  <si>
    <t>100％</t>
    <phoneticPr fontId="1"/>
  </si>
  <si>
    <t>問９(1) 要支援・要介護者に対する介護保険サービスを利用している入居者の割合</t>
    <rPh sb="13" eb="14">
      <t>シャ</t>
    </rPh>
    <rPh sb="18" eb="20">
      <t>カイゴ</t>
    </rPh>
    <rPh sb="20" eb="22">
      <t>ホケン</t>
    </rPh>
    <rPh sb="27" eb="29">
      <t>リヨウ</t>
    </rPh>
    <rPh sb="33" eb="36">
      <t>ニュウキョシャ</t>
    </rPh>
    <rPh sb="37" eb="39">
      <t>ワリアイ</t>
    </rPh>
    <phoneticPr fontId="1"/>
  </si>
  <si>
    <t>問９(1) 要介護者に対する介護保険サービスを利用している入居者の割合</t>
    <rPh sb="9" eb="10">
      <t>シャ</t>
    </rPh>
    <rPh sb="14" eb="16">
      <t>カイゴ</t>
    </rPh>
    <rPh sb="16" eb="18">
      <t>ホケン</t>
    </rPh>
    <rPh sb="23" eb="25">
      <t>リヨウ</t>
    </rPh>
    <rPh sb="29" eb="32">
      <t>ニュウキョシャ</t>
    </rPh>
    <rPh sb="33" eb="35">
      <t>ワリアイ</t>
    </rPh>
    <phoneticPr fontId="1"/>
  </si>
  <si>
    <t>100％超</t>
    <rPh sb="4" eb="5">
      <t>チョウ</t>
    </rPh>
    <phoneticPr fontId="1"/>
  </si>
  <si>
    <t>９人以下</t>
    <rPh sb="1" eb="2">
      <t>ニン</t>
    </rPh>
    <rPh sb="2" eb="4">
      <t>イカ</t>
    </rPh>
    <phoneticPr fontId="1"/>
  </si>
  <si>
    <t>10～19人</t>
  </si>
  <si>
    <t>10～19人</t>
    <phoneticPr fontId="1"/>
  </si>
  <si>
    <t>20～29人</t>
  </si>
  <si>
    <t>20～29人</t>
    <phoneticPr fontId="1"/>
  </si>
  <si>
    <t>30～39人</t>
  </si>
  <si>
    <t>30～39人</t>
    <phoneticPr fontId="1"/>
  </si>
  <si>
    <t>40～49人</t>
  </si>
  <si>
    <t>40～49人</t>
    <phoneticPr fontId="1"/>
  </si>
  <si>
    <t>50～59人</t>
  </si>
  <si>
    <t>50～59人</t>
    <phoneticPr fontId="1"/>
  </si>
  <si>
    <t>【問10(8)①で「加算あり（Ⅰ）（Ⅱ）」と回答した施設のみ】</t>
    <rPh sb="10" eb="12">
      <t>カサン</t>
    </rPh>
    <rPh sb="22" eb="24">
      <t>カイトウ</t>
    </rPh>
    <rPh sb="26" eb="28">
      <t>シセツ</t>
    </rPh>
    <phoneticPr fontId="1"/>
  </si>
  <si>
    <t>問10(8)② 認知症専門ケア加算の人数－加算あり</t>
    <rPh sb="8" eb="11">
      <t>ニンチショウ</t>
    </rPh>
    <rPh sb="11" eb="13">
      <t>センモン</t>
    </rPh>
    <rPh sb="15" eb="17">
      <t>カサン</t>
    </rPh>
    <rPh sb="18" eb="20">
      <t>ニンズウ</t>
    </rPh>
    <rPh sb="21" eb="23">
      <t>カサン</t>
    </rPh>
    <phoneticPr fontId="1"/>
  </si>
  <si>
    <t>１～２人未満</t>
    <rPh sb="3" eb="4">
      <t>ニン</t>
    </rPh>
    <rPh sb="4" eb="6">
      <t>ミマン</t>
    </rPh>
    <phoneticPr fontId="1"/>
  </si>
  <si>
    <t>２人以上</t>
    <rPh sb="1" eb="2">
      <t>ニン</t>
    </rPh>
    <rPh sb="2" eb="4">
      <t>イジョウ</t>
    </rPh>
    <phoneticPr fontId="1"/>
  </si>
  <si>
    <t>問10(15) 介護職員等特定処遇改善加算</t>
    <rPh sb="8" eb="10">
      <t>カイゴ</t>
    </rPh>
    <rPh sb="10" eb="12">
      <t>ショクイン</t>
    </rPh>
    <rPh sb="12" eb="13">
      <t>トウ</t>
    </rPh>
    <rPh sb="13" eb="15">
      <t>トクテイ</t>
    </rPh>
    <rPh sb="15" eb="17">
      <t>ショグウ</t>
    </rPh>
    <rPh sb="17" eb="19">
      <t>カイゼン</t>
    </rPh>
    <rPh sb="19" eb="21">
      <t>カサン</t>
    </rPh>
    <phoneticPr fontId="1"/>
  </si>
  <si>
    <t>50％以上</t>
    <rPh sb="3" eb="5">
      <t>イジョウ</t>
    </rPh>
    <phoneticPr fontId="1"/>
  </si>
  <si>
    <t>問11(1) 定員に対する新規入居者の割合</t>
    <rPh sb="7" eb="9">
      <t>テイイン</t>
    </rPh>
    <rPh sb="10" eb="11">
      <t>タイ</t>
    </rPh>
    <rPh sb="13" eb="15">
      <t>シンキ</t>
    </rPh>
    <rPh sb="15" eb="18">
      <t>ニュウキョシャ</t>
    </rPh>
    <rPh sb="19" eb="21">
      <t>ワリアイ</t>
    </rPh>
    <phoneticPr fontId="1"/>
  </si>
  <si>
    <t>問11(2) 定員に対する退去者の割合</t>
    <rPh sb="7" eb="9">
      <t>テイイン</t>
    </rPh>
    <rPh sb="10" eb="11">
      <t>タイ</t>
    </rPh>
    <rPh sb="13" eb="16">
      <t>タイキョシャ</t>
    </rPh>
    <rPh sb="17" eb="19">
      <t>ワリアイ</t>
    </rPh>
    <phoneticPr fontId="1"/>
  </si>
  <si>
    <t>問12① 死亡による契約終了の場合の逝去した人数（人数積み上げ）</t>
    <rPh sb="22" eb="24">
      <t>ニンズウ</t>
    </rPh>
    <rPh sb="25" eb="27">
      <t>ニンズウ</t>
    </rPh>
    <rPh sb="27" eb="28">
      <t>ツ</t>
    </rPh>
    <rPh sb="29" eb="30">
      <t>ア</t>
    </rPh>
    <phoneticPr fontId="1"/>
  </si>
  <si>
    <t>住まいの看護職は原則医療処置を行わず、協力医や主治医等と連携して対応</t>
    <phoneticPr fontId="1"/>
  </si>
  <si>
    <t>【問13(2)で「住まいの看護職は原則医療処置を行わず、協力医や主治医等と連携して対応」と回答した施設のみ】</t>
    <rPh sb="1" eb="2">
      <t>トイ</t>
    </rPh>
    <rPh sb="45" eb="47">
      <t>カイトウ</t>
    </rPh>
    <rPh sb="49" eb="51">
      <t>シセツ</t>
    </rPh>
    <phoneticPr fontId="1"/>
  </si>
  <si>
    <t>１～９人</t>
    <rPh sb="3" eb="4">
      <t>ヒト</t>
    </rPh>
    <phoneticPr fontId="1"/>
  </si>
  <si>
    <t>10～19人</t>
    <rPh sb="5" eb="6">
      <t>ヒト</t>
    </rPh>
    <phoneticPr fontId="1"/>
  </si>
  <si>
    <t>20～29人</t>
    <rPh sb="5" eb="6">
      <t>ヒト</t>
    </rPh>
    <phoneticPr fontId="1"/>
  </si>
  <si>
    <t>30～39人</t>
    <rPh sb="5" eb="6">
      <t>ヒト</t>
    </rPh>
    <phoneticPr fontId="1"/>
  </si>
  <si>
    <t>50人以上</t>
    <rPh sb="2" eb="3">
      <t>ニン</t>
    </rPh>
    <rPh sb="3" eb="5">
      <t>イジョウ</t>
    </rPh>
    <phoneticPr fontId="1"/>
  </si>
  <si>
    <t>問14(2) 入居相談者数に対する、医療処置を要する相談者の割合</t>
    <rPh sb="0" eb="1">
      <t>トイ</t>
    </rPh>
    <rPh sb="7" eb="9">
      <t>ニュウキョ</t>
    </rPh>
    <rPh sb="9" eb="12">
      <t>ソウダンシャ</t>
    </rPh>
    <rPh sb="12" eb="13">
      <t>スウ</t>
    </rPh>
    <rPh sb="14" eb="15">
      <t>タイ</t>
    </rPh>
    <rPh sb="18" eb="20">
      <t>イリョウ</t>
    </rPh>
    <rPh sb="20" eb="22">
      <t>ショチ</t>
    </rPh>
    <rPh sb="23" eb="24">
      <t>ヨウ</t>
    </rPh>
    <rPh sb="26" eb="29">
      <t>ソウダンシャ</t>
    </rPh>
    <rPh sb="30" eb="32">
      <t>ワリアイ</t>
    </rPh>
    <phoneticPr fontId="1"/>
  </si>
  <si>
    <t>０％</t>
    <phoneticPr fontId="1"/>
  </si>
  <si>
    <t>５％未満</t>
    <rPh sb="2" eb="4">
      <t>ミマン</t>
    </rPh>
    <phoneticPr fontId="1"/>
  </si>
  <si>
    <t>５～10％未満</t>
    <rPh sb="5" eb="7">
      <t>ミマン</t>
    </rPh>
    <phoneticPr fontId="1"/>
  </si>
  <si>
    <t>10～15％未満</t>
    <rPh sb="6" eb="8">
      <t>ミマン</t>
    </rPh>
    <phoneticPr fontId="1"/>
  </si>
  <si>
    <t>15～20％未満</t>
    <rPh sb="6" eb="8">
      <t>ミマン</t>
    </rPh>
    <phoneticPr fontId="1"/>
  </si>
  <si>
    <t>20～25％未満</t>
    <rPh sb="6" eb="8">
      <t>ミマン</t>
    </rPh>
    <phoneticPr fontId="1"/>
  </si>
  <si>
    <t>25％以上</t>
    <rPh sb="3" eb="5">
      <t>イジョウ</t>
    </rPh>
    <phoneticPr fontId="1"/>
  </si>
  <si>
    <t>問14(3) 入居相談者数に対する、医療処置への対応が難しいため入居を断った割合</t>
    <rPh sb="0" eb="1">
      <t>トイ</t>
    </rPh>
    <rPh sb="7" eb="9">
      <t>ニュウキョ</t>
    </rPh>
    <rPh sb="9" eb="12">
      <t>ソウダンシャ</t>
    </rPh>
    <rPh sb="12" eb="13">
      <t>スウ</t>
    </rPh>
    <rPh sb="14" eb="15">
      <t>タイ</t>
    </rPh>
    <rPh sb="18" eb="20">
      <t>イリョウ</t>
    </rPh>
    <rPh sb="20" eb="22">
      <t>ショチ</t>
    </rPh>
    <rPh sb="24" eb="26">
      <t>タイオウ</t>
    </rPh>
    <rPh sb="27" eb="28">
      <t>ムズカ</t>
    </rPh>
    <rPh sb="32" eb="34">
      <t>ニキ</t>
    </rPh>
    <rPh sb="35" eb="36">
      <t>コトワ</t>
    </rPh>
    <rPh sb="38" eb="40">
      <t>ワリアイ</t>
    </rPh>
    <phoneticPr fontId="1"/>
  </si>
  <si>
    <t>【問14(3)で「０」と回答した施設を除く】</t>
    <rPh sb="1" eb="2">
      <t>トイ</t>
    </rPh>
    <rPh sb="12" eb="14">
      <t>カイトウ</t>
    </rPh>
    <rPh sb="16" eb="18">
      <t>シセツ</t>
    </rPh>
    <rPh sb="19" eb="20">
      <t>ノゾ</t>
    </rPh>
    <phoneticPr fontId="1"/>
  </si>
  <si>
    <t>【問17(1)協力医療機関数、問17(5)協力医以外の医療機関数、どちらも「０」の場合は除く】</t>
    <rPh sb="1" eb="2">
      <t>トイ</t>
    </rPh>
    <rPh sb="7" eb="9">
      <t>キョウリョク</t>
    </rPh>
    <rPh sb="9" eb="11">
      <t>イリョウ</t>
    </rPh>
    <rPh sb="11" eb="13">
      <t>キカン</t>
    </rPh>
    <rPh sb="13" eb="14">
      <t>スウ</t>
    </rPh>
    <rPh sb="15" eb="16">
      <t>トイ</t>
    </rPh>
    <rPh sb="21" eb="23">
      <t>キョウリョク</t>
    </rPh>
    <rPh sb="23" eb="24">
      <t>イ</t>
    </rPh>
    <rPh sb="24" eb="26">
      <t>イガイ</t>
    </rPh>
    <rPh sb="27" eb="29">
      <t>イリョウ</t>
    </rPh>
    <rPh sb="29" eb="31">
      <t>キカン</t>
    </rPh>
    <rPh sb="31" eb="32">
      <t>スウ</t>
    </rPh>
    <rPh sb="41" eb="43">
      <t>バアイ</t>
    </rPh>
    <rPh sb="44" eb="45">
      <t>ノゾ</t>
    </rPh>
    <phoneticPr fontId="1"/>
  </si>
  <si>
    <t>７日未満</t>
    <rPh sb="1" eb="2">
      <t>ヒ</t>
    </rPh>
    <rPh sb="2" eb="4">
      <t>ミマン</t>
    </rPh>
    <phoneticPr fontId="1"/>
  </si>
  <si>
    <t>７日</t>
    <rPh sb="1" eb="2">
      <t>ヒ</t>
    </rPh>
    <phoneticPr fontId="1"/>
  </si>
  <si>
    <t>８日</t>
    <rPh sb="1" eb="2">
      <t>ヒ</t>
    </rPh>
    <phoneticPr fontId="1"/>
  </si>
  <si>
    <t>９日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</si>
  <si>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</si>
  <si>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</si>
  <si>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</si>
  <si>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</si>
  <si>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</si>
  <si>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問19(4) 14日間の訪問看護を指示した特別訪問看護指示書の割合</t>
    <rPh sb="0" eb="1">
      <t>トイ</t>
    </rPh>
    <rPh sb="31" eb="33">
      <t>ワリアイ</t>
    </rPh>
    <phoneticPr fontId="1"/>
  </si>
  <si>
    <t>０％</t>
    <phoneticPr fontId="1"/>
  </si>
  <si>
    <t>70～100％未満</t>
    <rPh sb="7" eb="9">
      <t>ミマン</t>
    </rPh>
    <phoneticPr fontId="1"/>
  </si>
  <si>
    <t>100％</t>
    <phoneticPr fontId="1"/>
  </si>
  <si>
    <t>問18(1) 訪問診療を受けた入居者の割合（協力医・協力医以外合計）</t>
    <rPh sb="7" eb="9">
      <t>ホウモン</t>
    </rPh>
    <rPh sb="9" eb="11">
      <t>シンリョウ</t>
    </rPh>
    <rPh sb="12" eb="13">
      <t>ウ</t>
    </rPh>
    <rPh sb="15" eb="17">
      <t>ニキ</t>
    </rPh>
    <rPh sb="17" eb="18">
      <t>シャ</t>
    </rPh>
    <rPh sb="19" eb="21">
      <t>ワリアイ</t>
    </rPh>
    <rPh sb="22" eb="24">
      <t>キョウリョク</t>
    </rPh>
    <rPh sb="24" eb="25">
      <t>イ</t>
    </rPh>
    <rPh sb="26" eb="29">
      <t>キョウリョクイ</t>
    </rPh>
    <rPh sb="29" eb="31">
      <t>イガイ</t>
    </rPh>
    <rPh sb="31" eb="33">
      <t>ゴウケイ</t>
    </rPh>
    <phoneticPr fontId="1"/>
  </si>
  <si>
    <t>問18(1) 訪問診療を受けた入居者数（協力医・協力医以外合計）</t>
    <rPh sb="7" eb="9">
      <t>ホウモン</t>
    </rPh>
    <rPh sb="9" eb="11">
      <t>シンリョウ</t>
    </rPh>
    <rPh sb="12" eb="13">
      <t>ウ</t>
    </rPh>
    <rPh sb="15" eb="18">
      <t>ニュウキョシャ</t>
    </rPh>
    <rPh sb="18" eb="19">
      <t>スウ</t>
    </rPh>
    <rPh sb="20" eb="22">
      <t>キョウリョク</t>
    </rPh>
    <rPh sb="22" eb="23">
      <t>イ</t>
    </rPh>
    <rPh sb="24" eb="26">
      <t>キョウリョク</t>
    </rPh>
    <rPh sb="26" eb="27">
      <t>イ</t>
    </rPh>
    <rPh sb="27" eb="29">
      <t>イガイ</t>
    </rPh>
    <rPh sb="29" eb="31">
      <t>ゴウケイ</t>
    </rPh>
    <phoneticPr fontId="1"/>
  </si>
  <si>
    <t>０人</t>
    <rPh sb="1" eb="2">
      <t>ニン</t>
    </rPh>
    <phoneticPr fontId="1"/>
  </si>
  <si>
    <t>１～４人</t>
    <rPh sb="3" eb="4">
      <t>ニン</t>
    </rPh>
    <phoneticPr fontId="1"/>
  </si>
  <si>
    <t>問18(1) 訪問診療を受けた入居者数（協力医）</t>
    <rPh sb="7" eb="9">
      <t>ホウモン</t>
    </rPh>
    <rPh sb="9" eb="11">
      <t>シンリョウ</t>
    </rPh>
    <rPh sb="12" eb="13">
      <t>ウ</t>
    </rPh>
    <rPh sb="15" eb="18">
      <t>ニュウキョシャ</t>
    </rPh>
    <rPh sb="18" eb="19">
      <t>スウ</t>
    </rPh>
    <rPh sb="20" eb="22">
      <t>キョウリョク</t>
    </rPh>
    <rPh sb="22" eb="23">
      <t>イ</t>
    </rPh>
    <phoneticPr fontId="1"/>
  </si>
  <si>
    <t>問18(1) 訪問診療を受けた入居者数（協力医以外）</t>
    <rPh sb="7" eb="9">
      <t>ホウモン</t>
    </rPh>
    <rPh sb="9" eb="11">
      <t>シンリョウ</t>
    </rPh>
    <rPh sb="12" eb="13">
      <t>ウ</t>
    </rPh>
    <rPh sb="15" eb="18">
      <t>ニュウキョシャ</t>
    </rPh>
    <rPh sb="18" eb="19">
      <t>スウ</t>
    </rPh>
    <rPh sb="20" eb="22">
      <t>キョウリョク</t>
    </rPh>
    <rPh sb="22" eb="23">
      <t>イ</t>
    </rPh>
    <rPh sb="23" eb="25">
      <t>イガイ</t>
    </rPh>
    <phoneticPr fontId="1"/>
  </si>
  <si>
    <t>問18(2) 訪問歯科診療を受けた入居者の割合</t>
    <rPh sb="7" eb="9">
      <t>ホウモン</t>
    </rPh>
    <rPh sb="11" eb="13">
      <t>シンリョウ</t>
    </rPh>
    <rPh sb="14" eb="15">
      <t>ウ</t>
    </rPh>
    <rPh sb="17" eb="19">
      <t>ニキ</t>
    </rPh>
    <rPh sb="19" eb="20">
      <t>シャ</t>
    </rPh>
    <rPh sb="21" eb="23">
      <t>ワリアイ</t>
    </rPh>
    <phoneticPr fontId="1"/>
  </si>
  <si>
    <t>問18(2) 訪問歯科診療を受けた入居者数</t>
    <rPh sb="7" eb="9">
      <t>ホウモン</t>
    </rPh>
    <rPh sb="11" eb="13">
      <t>シンリョウ</t>
    </rPh>
    <rPh sb="14" eb="15">
      <t>ウ</t>
    </rPh>
    <rPh sb="17" eb="19">
      <t>ニキ</t>
    </rPh>
    <rPh sb="19" eb="20">
      <t>シャ</t>
    </rPh>
    <rPh sb="20" eb="21">
      <t>スウ</t>
    </rPh>
    <phoneticPr fontId="1"/>
  </si>
  <si>
    <t>問18(3) 訪問看護を受けた入居者数（医療保険・介護保険合計）</t>
    <rPh sb="7" eb="9">
      <t>ホウモン</t>
    </rPh>
    <rPh sb="9" eb="11">
      <t>カンゴ</t>
    </rPh>
    <rPh sb="12" eb="13">
      <t>ウ</t>
    </rPh>
    <rPh sb="15" eb="18">
      <t>ニュウキョシャ</t>
    </rPh>
    <rPh sb="18" eb="19">
      <t>スウ</t>
    </rPh>
    <rPh sb="20" eb="22">
      <t>イリョウ</t>
    </rPh>
    <rPh sb="22" eb="24">
      <t>ホケン</t>
    </rPh>
    <rPh sb="25" eb="27">
      <t>カイゴ</t>
    </rPh>
    <rPh sb="27" eb="29">
      <t>ホケン</t>
    </rPh>
    <rPh sb="29" eb="31">
      <t>ゴウケイ</t>
    </rPh>
    <phoneticPr fontId="1"/>
  </si>
  <si>
    <t>問18(3) 訪問看護を受けた入居者の割合（医療保険・介護保険合計）</t>
    <rPh sb="0" eb="1">
      <t>トイ</t>
    </rPh>
    <rPh sb="7" eb="9">
      <t>ホウモン</t>
    </rPh>
    <rPh sb="9" eb="11">
      <t>カンゴ</t>
    </rPh>
    <rPh sb="12" eb="13">
      <t>ウ</t>
    </rPh>
    <rPh sb="15" eb="18">
      <t>ニュウキョシャ</t>
    </rPh>
    <rPh sb="19" eb="21">
      <t>ワリアイ</t>
    </rPh>
    <rPh sb="22" eb="24">
      <t>イリョウ</t>
    </rPh>
    <rPh sb="24" eb="26">
      <t>ホケン</t>
    </rPh>
    <rPh sb="27" eb="29">
      <t>カイゴ</t>
    </rPh>
    <rPh sb="29" eb="31">
      <t>ホケン</t>
    </rPh>
    <rPh sb="31" eb="33">
      <t>ゴウケイ</t>
    </rPh>
    <phoneticPr fontId="1"/>
  </si>
  <si>
    <t>問18(3) 訪問看護を受けた入居者数（医療保険）</t>
    <rPh sb="7" eb="9">
      <t>ホウモン</t>
    </rPh>
    <rPh sb="9" eb="11">
      <t>カンゴ</t>
    </rPh>
    <rPh sb="12" eb="13">
      <t>ウ</t>
    </rPh>
    <rPh sb="15" eb="18">
      <t>ニュウキョシャ</t>
    </rPh>
    <rPh sb="18" eb="19">
      <t>スウ</t>
    </rPh>
    <rPh sb="20" eb="22">
      <t>イリョウ</t>
    </rPh>
    <rPh sb="22" eb="24">
      <t>ホケン</t>
    </rPh>
    <phoneticPr fontId="1"/>
  </si>
  <si>
    <t>問18(3) 訪問看護を受けた入居者数（介護保険）</t>
    <rPh sb="7" eb="9">
      <t>ホウモン</t>
    </rPh>
    <rPh sb="9" eb="11">
      <t>カンゴ</t>
    </rPh>
    <rPh sb="12" eb="13">
      <t>ウ</t>
    </rPh>
    <rPh sb="15" eb="18">
      <t>ニュウキョシャ</t>
    </rPh>
    <rPh sb="18" eb="19">
      <t>スウ</t>
    </rPh>
    <rPh sb="20" eb="22">
      <t>カイゴ</t>
    </rPh>
    <rPh sb="22" eb="24">
      <t>ホケン</t>
    </rPh>
    <phoneticPr fontId="1"/>
  </si>
  <si>
    <t>平均(件)　※0を含む</t>
    <rPh sb="0" eb="1">
      <t>ヒラ</t>
    </rPh>
    <rPh sb="1" eb="2">
      <t>タモツ</t>
    </rPh>
    <rPh sb="3" eb="4">
      <t>ケン</t>
    </rPh>
    <rPh sb="9" eb="10">
      <t>フク</t>
    </rPh>
    <phoneticPr fontId="1"/>
  </si>
  <si>
    <t>平均(件)　※0を含まない</t>
    <rPh sb="0" eb="1">
      <t>ヒラ</t>
    </rPh>
    <rPh sb="1" eb="2">
      <t>タモツ</t>
    </rPh>
    <rPh sb="3" eb="4">
      <t>ケン</t>
    </rPh>
    <rPh sb="9" eb="10">
      <t>フク</t>
    </rPh>
    <phoneticPr fontId="1"/>
  </si>
  <si>
    <t>エラー・
無回答</t>
    <rPh sb="5" eb="8">
      <t>ムカイトウ</t>
    </rPh>
    <phoneticPr fontId="1"/>
  </si>
  <si>
    <t>平均
（人）</t>
    <rPh sb="0" eb="2">
      <t>ヘイキン</t>
    </rPh>
    <rPh sb="4" eb="5">
      <t>ヒト</t>
    </rPh>
    <phoneticPr fontId="1"/>
  </si>
  <si>
    <t>最大
（人）</t>
    <rPh sb="0" eb="2">
      <t>サイダイ</t>
    </rPh>
    <rPh sb="4" eb="5">
      <t>ヒト</t>
    </rPh>
    <phoneticPr fontId="1"/>
  </si>
  <si>
    <t>レスピレータ</t>
  </si>
  <si>
    <t>有老（計）</t>
    <rPh sb="0" eb="1">
      <t>ユウ</t>
    </rPh>
    <rPh sb="1" eb="2">
      <t>ロウ</t>
    </rPh>
    <rPh sb="3" eb="4">
      <t>ケイ</t>
    </rPh>
    <phoneticPr fontId="1"/>
  </si>
  <si>
    <t>【問７(3)要支援・要介護者の合計が「０人」の施設は除く】</t>
    <rPh sb="1" eb="2">
      <t>トイ</t>
    </rPh>
    <rPh sb="6" eb="9">
      <t>ヨウシエン</t>
    </rPh>
    <rPh sb="10" eb="14">
      <t>ヨウカイゴシャ</t>
    </rPh>
    <rPh sb="15" eb="17">
      <t>ゴウケイ</t>
    </rPh>
    <rPh sb="20" eb="21">
      <t>ニン</t>
    </rPh>
    <rPh sb="23" eb="25">
      <t>シセツ</t>
    </rPh>
    <rPh sb="26" eb="27">
      <t>ノゾ</t>
    </rPh>
    <phoneticPr fontId="1"/>
  </si>
  <si>
    <t>【問７(3)要介護者の合計が「０人」の施設は除く】</t>
    <rPh sb="1" eb="2">
      <t>トイ</t>
    </rPh>
    <rPh sb="6" eb="10">
      <t>ヨウカイゴシャ</t>
    </rPh>
    <rPh sb="11" eb="13">
      <t>ゴウケイ</t>
    </rPh>
    <rPh sb="16" eb="17">
      <t>ニン</t>
    </rPh>
    <rPh sb="19" eb="21">
      <t>シセツ</t>
    </rPh>
    <rPh sb="22" eb="23">
      <t>ノゾ</t>
    </rPh>
    <phoneticPr fontId="1"/>
  </si>
  <si>
    <t>問12 看取り率　※分母に介護医療院含む</t>
    <rPh sb="4" eb="6">
      <t>ミト</t>
    </rPh>
    <rPh sb="7" eb="8">
      <t>リツ</t>
    </rPh>
    <rPh sb="10" eb="12">
      <t>ブンボ</t>
    </rPh>
    <rPh sb="13" eb="15">
      <t>カイゴ</t>
    </rPh>
    <rPh sb="15" eb="17">
      <t>イリョウ</t>
    </rPh>
    <rPh sb="17" eb="18">
      <t>イン</t>
    </rPh>
    <rPh sb="18" eb="19">
      <t>フク</t>
    </rPh>
    <phoneticPr fontId="1"/>
  </si>
  <si>
    <t>平日</t>
    <rPh sb="0" eb="2">
      <t>ヘイジツ</t>
    </rPh>
    <phoneticPr fontId="1"/>
  </si>
  <si>
    <t>日中</t>
    <rPh sb="0" eb="2">
      <t>ニッチュウ</t>
    </rPh>
    <phoneticPr fontId="1"/>
  </si>
  <si>
    <t>夜間・早朝</t>
    <rPh sb="0" eb="2">
      <t>ヤカン</t>
    </rPh>
    <rPh sb="3" eb="5">
      <t>ソウチョウ</t>
    </rPh>
    <phoneticPr fontId="1"/>
  </si>
  <si>
    <t>休日（土日祝）</t>
    <rPh sb="0" eb="2">
      <t>キュウジツ</t>
    </rPh>
    <rPh sb="3" eb="5">
      <t>ドニチ</t>
    </rPh>
    <rPh sb="5" eb="6">
      <t>シュク</t>
    </rPh>
    <phoneticPr fontId="1"/>
  </si>
  <si>
    <t>問17(7) 緊急時の協力医のバックアップ体制（複数回答）</t>
    <rPh sb="23" eb="29">
      <t>フカ</t>
    </rPh>
    <phoneticPr fontId="1"/>
  </si>
  <si>
    <t>問７(5) 医療処置を有する入居者数</t>
    <rPh sb="0" eb="1">
      <t>トイ</t>
    </rPh>
    <rPh sb="6" eb="8">
      <t>イリョウ</t>
    </rPh>
    <rPh sb="8" eb="10">
      <t>ショチ</t>
    </rPh>
    <rPh sb="11" eb="12">
      <t>ユウ</t>
    </rPh>
    <rPh sb="14" eb="17">
      <t>ニュウキョシャ</t>
    </rPh>
    <rPh sb="17" eb="18">
      <t>スウ</t>
    </rPh>
    <phoneticPr fontId="1"/>
  </si>
  <si>
    <t>問８(3) SQ(3)-1 ②栄養士－a 非常勤（実人数）</t>
    <rPh sb="21" eb="24">
      <t>ヒジョウキン</t>
    </rPh>
    <rPh sb="25" eb="26">
      <t>ジツ</t>
    </rPh>
    <rPh sb="26" eb="28">
      <t>ニンズウ</t>
    </rPh>
    <phoneticPr fontId="1"/>
  </si>
  <si>
    <t>問８(3) SQ(3)-1①② 管理栄養士・栄養士合計－b 非常勤（実人数）</t>
    <rPh sb="16" eb="18">
      <t>カンリ</t>
    </rPh>
    <rPh sb="18" eb="21">
      <t>エイヨウシ</t>
    </rPh>
    <rPh sb="22" eb="25">
      <t>エイヨウシ</t>
    </rPh>
    <rPh sb="25" eb="27">
      <t>ゴウケイ</t>
    </rPh>
    <rPh sb="30" eb="33">
      <t>ヒジョウキン</t>
    </rPh>
    <rPh sb="34" eb="35">
      <t>ジツ</t>
    </rPh>
    <rPh sb="35" eb="37">
      <t>ニンズウ</t>
    </rPh>
    <phoneticPr fontId="1"/>
  </si>
  <si>
    <t>問８(3) SQ(3)-1①② 管理栄養士・栄養士合計－a 常勤（実人数）</t>
    <rPh sb="16" eb="18">
      <t>カンリ</t>
    </rPh>
    <rPh sb="18" eb="21">
      <t>エイヨウシ</t>
    </rPh>
    <rPh sb="22" eb="25">
      <t>エイヨウシ</t>
    </rPh>
    <rPh sb="25" eb="27">
      <t>ゴウケイ</t>
    </rPh>
    <rPh sb="30" eb="32">
      <t>ジョウキン</t>
    </rPh>
    <rPh sb="33" eb="34">
      <t>ジツ</t>
    </rPh>
    <rPh sb="34" eb="36">
      <t>ニンズウ</t>
    </rPh>
    <phoneticPr fontId="1"/>
  </si>
  <si>
    <t>問８(3) SQ(3)-1①② 管理栄養士・栄養士合計－c 常勤・非常勤合計（常勤換算数）</t>
    <rPh sb="16" eb="18">
      <t>カンリ</t>
    </rPh>
    <rPh sb="18" eb="21">
      <t>エイヨウシ</t>
    </rPh>
    <rPh sb="25" eb="27">
      <t>ゴウケイ</t>
    </rPh>
    <rPh sb="30" eb="32">
      <t>ジョウキン</t>
    </rPh>
    <rPh sb="33" eb="36">
      <t>ヒジョウキン</t>
    </rPh>
    <rPh sb="36" eb="38">
      <t>ゴウケイ</t>
    </rPh>
    <rPh sb="39" eb="41">
      <t>ジョウキン</t>
    </rPh>
    <rPh sb="41" eb="43">
      <t>カンサン</t>
    </rPh>
    <rPh sb="43" eb="44">
      <t>スウ</t>
    </rPh>
    <phoneticPr fontId="1"/>
  </si>
  <si>
    <t>特定施設（再掲）</t>
    <rPh sb="0" eb="2">
      <t>トクテイ</t>
    </rPh>
    <rPh sb="2" eb="4">
      <t>シセツ</t>
    </rPh>
    <rPh sb="5" eb="7">
      <t>サイケイ</t>
    </rPh>
    <phoneticPr fontId="1"/>
  </si>
  <si>
    <t>なし</t>
  </si>
  <si>
    <t>サービス付き
高齢者向け住宅
（非特定施設）</t>
    <rPh sb="4" eb="5">
      <t>ツ</t>
    </rPh>
    <rPh sb="7" eb="10">
      <t>コウレイシャ</t>
    </rPh>
    <rPh sb="10" eb="11">
      <t>ム</t>
    </rPh>
    <rPh sb="12" eb="14">
      <t>ジュウタク</t>
    </rPh>
    <rPh sb="16" eb="17">
      <t>ヒ</t>
    </rPh>
    <rPh sb="17" eb="19">
      <t>トクテイ</t>
    </rPh>
    <rPh sb="19" eb="21">
      <t>シセツ</t>
    </rPh>
    <phoneticPr fontId="1"/>
  </si>
  <si>
    <t>サービス付き
高齢者向け住宅
（計）</t>
    <rPh sb="4" eb="5">
      <t>ツ</t>
    </rPh>
    <rPh sb="7" eb="10">
      <t>コウレイシャ</t>
    </rPh>
    <rPh sb="10" eb="11">
      <t>ム</t>
    </rPh>
    <rPh sb="12" eb="14">
      <t>ジュウタク</t>
    </rPh>
    <rPh sb="16" eb="17">
      <t>ケイ</t>
    </rPh>
    <phoneticPr fontId="1"/>
  </si>
  <si>
    <t>（再掲）特定施設</t>
    <rPh sb="4" eb="6">
      <t>トクテイ</t>
    </rPh>
    <rPh sb="6" eb="8">
      <t>シセツ</t>
    </rPh>
    <phoneticPr fontId="1"/>
  </si>
  <si>
    <t>有料老人ホーム
（計）</t>
    <rPh sb="0" eb="4">
      <t>ユウリョウロウジン</t>
    </rPh>
    <rPh sb="9" eb="10">
      <t>ケイ</t>
    </rPh>
    <phoneticPr fontId="1"/>
  </si>
  <si>
    <t>上下５％カット平均(円)　※0を含む</t>
    <rPh sb="0" eb="2">
      <t>ジョウゲ</t>
    </rPh>
    <rPh sb="7" eb="8">
      <t>ヒラ</t>
    </rPh>
    <rPh sb="8" eb="9">
      <t>タモツ</t>
    </rPh>
    <rPh sb="10" eb="11">
      <t>エン</t>
    </rPh>
    <rPh sb="16" eb="17">
      <t>フク</t>
    </rPh>
    <phoneticPr fontId="1"/>
  </si>
  <si>
    <t>上下５％カット平均(円)　※0を含まない</t>
    <rPh sb="0" eb="2">
      <t>ジョウゲ</t>
    </rPh>
    <rPh sb="7" eb="8">
      <t>ヒラ</t>
    </rPh>
    <rPh sb="8" eb="9">
      <t>タモツ</t>
    </rPh>
    <rPh sb="10" eb="11">
      <t>エン</t>
    </rPh>
    <rPh sb="16" eb="17">
      <t>フク</t>
    </rPh>
    <phoneticPr fontId="1"/>
  </si>
  <si>
    <t>問12 半年間で看取りの実績がある施設</t>
    <rPh sb="4" eb="7">
      <t>ハントシカン</t>
    </rPh>
    <rPh sb="8" eb="10">
      <t>ミト</t>
    </rPh>
    <rPh sb="12" eb="14">
      <t>ジッセキ</t>
    </rPh>
    <rPh sb="17" eb="19">
      <t>シセツ</t>
    </rPh>
    <phoneticPr fontId="1"/>
  </si>
  <si>
    <t>居室稼働率</t>
    <rPh sb="0" eb="2">
      <t>キョシツ</t>
    </rPh>
    <rPh sb="2" eb="5">
      <t>カドウリツ</t>
    </rPh>
    <phoneticPr fontId="25"/>
  </si>
  <si>
    <t>特定施設</t>
    <rPh sb="0" eb="2">
      <t>トクテイ</t>
    </rPh>
    <rPh sb="2" eb="4">
      <t>シセツ</t>
    </rPh>
    <phoneticPr fontId="25"/>
  </si>
  <si>
    <t>住宅型</t>
    <rPh sb="0" eb="2">
      <t>ジュウタク</t>
    </rPh>
    <rPh sb="2" eb="3">
      <t>カタ</t>
    </rPh>
    <phoneticPr fontId="25"/>
  </si>
  <si>
    <t>サ付（非特）</t>
    <rPh sb="1" eb="2">
      <t>ツキ</t>
    </rPh>
    <rPh sb="3" eb="5">
      <t>ヒトク</t>
    </rPh>
    <phoneticPr fontId="25"/>
  </si>
  <si>
    <t>2019年度</t>
    <rPh sb="4" eb="6">
      <t>ネンド</t>
    </rPh>
    <phoneticPr fontId="25"/>
  </si>
  <si>
    <t>2020年度</t>
    <rPh sb="4" eb="6">
      <t>ネンド</t>
    </rPh>
    <phoneticPr fontId="25"/>
  </si>
  <si>
    <t>2021年度</t>
    <rPh sb="4" eb="6">
      <t>ネンド</t>
    </rPh>
    <phoneticPr fontId="25"/>
  </si>
  <si>
    <t>2019年度</t>
  </si>
  <si>
    <t>2020年度</t>
  </si>
  <si>
    <t>2021年度</t>
  </si>
  <si>
    <t>合計</t>
    <rPh sb="0" eb="2">
      <t>ゴウケイ</t>
    </rPh>
    <phoneticPr fontId="25"/>
  </si>
  <si>
    <t>平均</t>
    <rPh sb="0" eb="2">
      <t>ヘイキン</t>
    </rPh>
    <phoneticPr fontId="25"/>
  </si>
  <si>
    <t>入居率</t>
    <rPh sb="0" eb="3">
      <t>ニュウキョリツ</t>
    </rPh>
    <phoneticPr fontId="25"/>
  </si>
  <si>
    <t>70％未満</t>
    <rPh sb="3" eb="5">
      <t>ミマン</t>
    </rPh>
    <phoneticPr fontId="10"/>
  </si>
  <si>
    <t>70～80％未満</t>
    <rPh sb="6" eb="8">
      <t>ミマン</t>
    </rPh>
    <phoneticPr fontId="10"/>
  </si>
  <si>
    <t>80～90％未満</t>
    <rPh sb="6" eb="8">
      <t>ミマン</t>
    </rPh>
    <phoneticPr fontId="10"/>
  </si>
  <si>
    <t>90～95％未満</t>
    <rPh sb="6" eb="8">
      <t>ミマン</t>
    </rPh>
    <phoneticPr fontId="10"/>
  </si>
  <si>
    <t>95％～100％未満</t>
    <rPh sb="8" eb="10">
      <t>ミマン</t>
    </rPh>
    <phoneticPr fontId="10"/>
  </si>
  <si>
    <t>100％</t>
    <phoneticPr fontId="25"/>
  </si>
  <si>
    <t>エラー・無回答</t>
    <rPh sb="4" eb="7">
      <t>ムカイトウ</t>
    </rPh>
    <phoneticPr fontId="10"/>
  </si>
  <si>
    <t>要介護度別入居者数（人数積み上げ）</t>
    <rPh sb="0" eb="4">
      <t>ヨウカイゴド</t>
    </rPh>
    <rPh sb="4" eb="5">
      <t>ベツ</t>
    </rPh>
    <rPh sb="5" eb="8">
      <t>ニュウキョシャ</t>
    </rPh>
    <rPh sb="8" eb="9">
      <t>スウ</t>
    </rPh>
    <rPh sb="10" eb="12">
      <t>ニンズウ</t>
    </rPh>
    <rPh sb="12" eb="13">
      <t>ツ</t>
    </rPh>
    <rPh sb="14" eb="15">
      <t>ア</t>
    </rPh>
    <phoneticPr fontId="25"/>
  </si>
  <si>
    <t>自立・認定なし</t>
    <rPh sb="3" eb="5">
      <t>ニンテイ</t>
    </rPh>
    <phoneticPr fontId="10"/>
  </si>
  <si>
    <t>要支援１</t>
    <rPh sb="0" eb="3">
      <t>ヨウシエン</t>
    </rPh>
    <phoneticPr fontId="10"/>
  </si>
  <si>
    <t>要支援２</t>
    <rPh sb="0" eb="3">
      <t>ヨウシエン</t>
    </rPh>
    <phoneticPr fontId="10"/>
  </si>
  <si>
    <t>要介護１</t>
    <rPh sb="0" eb="3">
      <t>ヨウカイゴ</t>
    </rPh>
    <phoneticPr fontId="10"/>
  </si>
  <si>
    <t>要介護２</t>
    <rPh sb="0" eb="3">
      <t>ヨウカイゴ</t>
    </rPh>
    <phoneticPr fontId="10"/>
  </si>
  <si>
    <t>要介護３</t>
    <rPh sb="0" eb="3">
      <t>ヨウカイゴ</t>
    </rPh>
    <phoneticPr fontId="10"/>
  </si>
  <si>
    <t>要介護４</t>
    <rPh sb="0" eb="3">
      <t>ヨウカイゴ</t>
    </rPh>
    <phoneticPr fontId="10"/>
  </si>
  <si>
    <t>要介護５</t>
    <rPh sb="0" eb="3">
      <t>ヨウカイゴ</t>
    </rPh>
    <phoneticPr fontId="10"/>
  </si>
  <si>
    <t>不明・申請中等</t>
    <rPh sb="0" eb="2">
      <t>フメイ</t>
    </rPh>
    <rPh sb="3" eb="5">
      <t>シンセイ</t>
    </rPh>
    <rPh sb="5" eb="6">
      <t>ナカ</t>
    </rPh>
    <rPh sb="6" eb="7">
      <t>トウ</t>
    </rPh>
    <phoneticPr fontId="10"/>
  </si>
  <si>
    <t>平均要介護度（母数に自立を含む）</t>
    <rPh sb="0" eb="2">
      <t>ヘイキン</t>
    </rPh>
    <rPh sb="2" eb="6">
      <t>ヨウカイゴド</t>
    </rPh>
    <rPh sb="7" eb="9">
      <t>ボスウ</t>
    </rPh>
    <rPh sb="10" eb="12">
      <t>ジリツ</t>
    </rPh>
    <rPh sb="13" eb="14">
      <t>フク</t>
    </rPh>
    <phoneticPr fontId="25"/>
  </si>
  <si>
    <t>0.5未満</t>
    <rPh sb="3" eb="5">
      <t>ミマン</t>
    </rPh>
    <phoneticPr fontId="10"/>
  </si>
  <si>
    <t>0.5～1.0未満</t>
    <rPh sb="7" eb="9">
      <t>ミマン</t>
    </rPh>
    <phoneticPr fontId="10"/>
  </si>
  <si>
    <t>1.0～1.5未満</t>
    <rPh sb="7" eb="9">
      <t>ミマン</t>
    </rPh>
    <phoneticPr fontId="10"/>
  </si>
  <si>
    <t>1.5～2.0未満</t>
    <rPh sb="7" eb="9">
      <t>ミマン</t>
    </rPh>
    <phoneticPr fontId="10"/>
  </si>
  <si>
    <t>2.0～2.5未満</t>
    <rPh sb="7" eb="9">
      <t>ミマン</t>
    </rPh>
    <phoneticPr fontId="10"/>
  </si>
  <si>
    <t>2.5～3.0未満</t>
    <rPh sb="7" eb="9">
      <t>ミマン</t>
    </rPh>
    <phoneticPr fontId="10"/>
  </si>
  <si>
    <t>3.0～3.5未満</t>
    <rPh sb="7" eb="9">
      <t>ミマン</t>
    </rPh>
    <phoneticPr fontId="10"/>
  </si>
  <si>
    <t>3.5～4.0未満</t>
    <rPh sb="7" eb="9">
      <t>ミマン</t>
    </rPh>
    <phoneticPr fontId="10"/>
  </si>
  <si>
    <t>4.0～4.5未満</t>
    <rPh sb="7" eb="9">
      <t>ミマン</t>
    </rPh>
    <phoneticPr fontId="10"/>
  </si>
  <si>
    <t>4.5以上</t>
    <rPh sb="3" eb="5">
      <t>イジョウ</t>
    </rPh>
    <phoneticPr fontId="10"/>
  </si>
  <si>
    <t>無回答</t>
    <rPh sb="0" eb="3">
      <t>ムカイトウ</t>
    </rPh>
    <phoneticPr fontId="10"/>
  </si>
  <si>
    <t>認知症の程度別別入居者数（人数積み上げ）</t>
    <rPh sb="0" eb="3">
      <t>ニンチショウ</t>
    </rPh>
    <rPh sb="4" eb="6">
      <t>テイド</t>
    </rPh>
    <rPh sb="6" eb="8">
      <t>ベツベツ</t>
    </rPh>
    <rPh sb="7" eb="8">
      <t>ベツ</t>
    </rPh>
    <rPh sb="8" eb="11">
      <t>ニュウキョシャ</t>
    </rPh>
    <rPh sb="11" eb="12">
      <t>スウ</t>
    </rPh>
    <rPh sb="13" eb="15">
      <t>ニンズウ</t>
    </rPh>
    <rPh sb="15" eb="16">
      <t>ツ</t>
    </rPh>
    <rPh sb="17" eb="18">
      <t>ア</t>
    </rPh>
    <phoneticPr fontId="25"/>
  </si>
  <si>
    <t>自立</t>
    <rPh sb="0" eb="2">
      <t>ジリツ</t>
    </rPh>
    <phoneticPr fontId="10"/>
  </si>
  <si>
    <t>不明</t>
    <rPh sb="0" eb="2">
      <t>フメイ</t>
    </rPh>
    <phoneticPr fontId="10"/>
  </si>
  <si>
    <t>生活保護を受給している入居者の割合</t>
    <rPh sb="0" eb="2">
      <t>セイカツ</t>
    </rPh>
    <rPh sb="2" eb="4">
      <t>ホゴ</t>
    </rPh>
    <rPh sb="5" eb="7">
      <t>ジュキュウ</t>
    </rPh>
    <rPh sb="11" eb="14">
      <t>ニュウキョシャ</t>
    </rPh>
    <rPh sb="15" eb="17">
      <t>ワリアイ</t>
    </rPh>
    <phoneticPr fontId="25"/>
  </si>
  <si>
    <t>20％未満</t>
    <rPh sb="3" eb="5">
      <t>ミマン</t>
    </rPh>
    <phoneticPr fontId="10"/>
  </si>
  <si>
    <t>20～50％未満</t>
    <rPh sb="6" eb="8">
      <t>ミマン</t>
    </rPh>
    <phoneticPr fontId="10"/>
  </si>
  <si>
    <t>50～80％未満</t>
    <rPh sb="6" eb="8">
      <t>ミマン</t>
    </rPh>
    <phoneticPr fontId="10"/>
  </si>
  <si>
    <t>80％以上</t>
    <rPh sb="3" eb="5">
      <t>イジョウ</t>
    </rPh>
    <phoneticPr fontId="10"/>
  </si>
  <si>
    <t>看取り率</t>
    <rPh sb="0" eb="2">
      <t>ミト</t>
    </rPh>
    <rPh sb="3" eb="4">
      <t>リツ</t>
    </rPh>
    <phoneticPr fontId="25"/>
  </si>
  <si>
    <t>年齢別入居者数（人数積み上げ）</t>
    <rPh sb="0" eb="2">
      <t>ネンレイ</t>
    </rPh>
    <rPh sb="2" eb="3">
      <t>ベツ</t>
    </rPh>
    <rPh sb="3" eb="6">
      <t>ニュウキョシャ</t>
    </rPh>
    <rPh sb="6" eb="7">
      <t>スウ</t>
    </rPh>
    <rPh sb="8" eb="10">
      <t>ニンズウ</t>
    </rPh>
    <rPh sb="10" eb="11">
      <t>ツ</t>
    </rPh>
    <rPh sb="12" eb="13">
      <t>ア</t>
    </rPh>
    <phoneticPr fontId="25"/>
  </si>
  <si>
    <t>65歳未満</t>
    <rPh sb="2" eb="3">
      <t>サイ</t>
    </rPh>
    <rPh sb="3" eb="5">
      <t>ミマン</t>
    </rPh>
    <phoneticPr fontId="14"/>
  </si>
  <si>
    <t>65～74歳</t>
    <rPh sb="5" eb="6">
      <t>サイ</t>
    </rPh>
    <phoneticPr fontId="14"/>
  </si>
  <si>
    <t>75～79歳</t>
    <rPh sb="5" eb="6">
      <t>サイ</t>
    </rPh>
    <phoneticPr fontId="14"/>
  </si>
  <si>
    <t>80～84歳</t>
    <rPh sb="5" eb="6">
      <t>サイ</t>
    </rPh>
    <phoneticPr fontId="14"/>
  </si>
  <si>
    <t>85～89歳</t>
    <rPh sb="5" eb="6">
      <t>サイ</t>
    </rPh>
    <phoneticPr fontId="14"/>
  </si>
  <si>
    <t>90歳以上</t>
    <rPh sb="2" eb="5">
      <t>サイイジョウ</t>
    </rPh>
    <phoneticPr fontId="14"/>
  </si>
  <si>
    <t>不明</t>
    <rPh sb="0" eb="2">
      <t>フメイ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</si>
</sst>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N\=#,##0"/>
    <numFmt numFmtId="177" formatCode="0.0"/>
    <numFmt numFmtId="178" formatCode="#,##0.0&quot;円&quot;"/>
    <numFmt numFmtId="179" formatCode="#,##0.0"/>
    <numFmt numFmtId="180" formatCode="\n\=#,##0"/>
    <numFmt numFmtId="181" formatCode="000"/>
    <numFmt numFmtId="182" formatCode="#,##0.0;[Red]\-#,##0.0"/>
    <numFmt numFmtId="183" formatCode="0.0&quot;人&quot;"/>
    <numFmt numFmtId="184" formatCode="0.0;\-0.0;#"/>
    <numFmt numFmtId="185" formatCode="0.0_ "/>
    <numFmt numFmtId="186" formatCode="0.0&quot;％&quot;"/>
  </numFmts>
  <fonts count="26"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8"/>
      <color theme="1"/>
      <name val="ＭＳ 明朝"/>
      <family val="1"/>
      <charset val="128"/>
    </font>
    <font>
      <sz val="1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b/>
      <sz val="9"/>
      <color theme="1"/>
      <name val="ＭＳ 明朝"/>
      <family val="1"/>
      <charset val="128"/>
    </font>
    <font>
      <sz val="9"/>
      <name val="ＭＳ Ｐゴシック"/>
      <family val="3"/>
      <charset val="128"/>
    </font>
    <font>
      <sz val="10"/>
      <color rgb="FFFF0000"/>
      <name val="ＭＳ 明朝"/>
      <family val="1"/>
      <charset val="128"/>
    </font>
    <font>
      <sz val="7.5"/>
      <name val="ＭＳ 明朝"/>
      <family val="1"/>
      <charset val="128"/>
    </font>
    <font>
      <b/>
      <sz val="9"/>
      <color rgb="FFFF0000"/>
      <name val="ＭＳ 明朝"/>
      <family val="1"/>
      <charset val="128"/>
    </font>
    <font>
      <sz val="9"/>
      <color theme="1"/>
      <name val="ＭＳ 明朝"/>
      <family val="2"/>
      <charset val="128"/>
    </font>
    <font>
      <sz val="6"/>
      <name val="ＭＳ 明朝"/>
      <family val="2"/>
      <charset val="128"/>
    </font>
  </fonts>
  <fills count="2">
    <fill>
      <patternFill patternType="none"/>
    </fill>
    <fill>
      <patternFill patternType="gray125"/>
    </fill>
  </fills>
  <borders count="5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4" fillId="0" borderId="0" applyFont="0" applyFill="0" applyBorder="0" applyAlignment="0" applyProtection="0">
      <alignment vertical="center"/>
    </xf>
  </cellStyleXfs>
  <cellXfs count="504">
    <xf numFmtId="0" fontId="0" fillId="0" borderId="0" xfId="0">
      <alignment vertical="center"/>
    </xf>
    <xf numFmtId="0" fontId="2" fillId="0" borderId="0" xfId="0" applyFont="1" applyFill="1">
      <alignment vertical="center"/>
    </xf>
    <xf numFmtId="176" fontId="2" fillId="0" borderId="9" xfId="0" applyNumberFormat="1" applyFont="1" applyFill="1" applyBorder="1" applyAlignment="1">
      <alignment horizontal="center" vertical="center"/>
    </xf>
    <xf numFmtId="177" fontId="2" fillId="0" borderId="7"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10" xfId="0" applyNumberFormat="1" applyFont="1" applyFill="1" applyBorder="1" applyAlignment="1">
      <alignment horizontal="right" vertical="center"/>
    </xf>
    <xf numFmtId="0" fontId="2" fillId="0" borderId="0" xfId="0" applyFont="1" applyFill="1" applyBorder="1">
      <alignment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vertical="center"/>
    </xf>
    <xf numFmtId="3" fontId="2" fillId="0" borderId="9"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3" fontId="2" fillId="0" borderId="7" xfId="0" applyNumberFormat="1" applyFont="1" applyFill="1" applyBorder="1">
      <alignment vertical="center"/>
    </xf>
    <xf numFmtId="3" fontId="2" fillId="0" borderId="8" xfId="0" applyNumberFormat="1" applyFont="1" applyFill="1" applyBorder="1">
      <alignment vertical="center"/>
    </xf>
    <xf numFmtId="3" fontId="2" fillId="0" borderId="9" xfId="0" applyNumberFormat="1" applyFont="1" applyFill="1" applyBorder="1">
      <alignment vertical="center"/>
    </xf>
    <xf numFmtId="176" fontId="2" fillId="0" borderId="4" xfId="0" applyNumberFormat="1" applyFont="1" applyFill="1" applyBorder="1" applyAlignment="1">
      <alignment vertical="center"/>
    </xf>
    <xf numFmtId="176" fontId="2" fillId="0" borderId="6" xfId="0" applyNumberFormat="1" applyFont="1" applyFill="1" applyBorder="1" applyAlignment="1">
      <alignment vertical="center"/>
    </xf>
    <xf numFmtId="49" fontId="2" fillId="0" borderId="0" xfId="0" applyNumberFormat="1" applyFont="1" applyFill="1">
      <alignment vertical="center"/>
    </xf>
    <xf numFmtId="177" fontId="2" fillId="0" borderId="0" xfId="0" applyNumberFormat="1" applyFont="1" applyFill="1" applyBorder="1" applyAlignment="1">
      <alignment horizontal="right" vertical="center"/>
    </xf>
    <xf numFmtId="177" fontId="2" fillId="0" borderId="4" xfId="0" applyNumberFormat="1" applyFont="1" applyFill="1" applyBorder="1">
      <alignment vertical="center"/>
    </xf>
    <xf numFmtId="177" fontId="2" fillId="0" borderId="11" xfId="0" applyNumberFormat="1" applyFont="1" applyFill="1" applyBorder="1" applyAlignment="1">
      <alignment horizontal="right" vertical="center"/>
    </xf>
    <xf numFmtId="177" fontId="2" fillId="0" borderId="6" xfId="0" applyNumberFormat="1" applyFont="1" applyFill="1" applyBorder="1">
      <alignment vertical="center"/>
    </xf>
    <xf numFmtId="0" fontId="2" fillId="0" borderId="14" xfId="0" applyFont="1" applyFill="1" applyBorder="1" applyAlignment="1">
      <alignment horizontal="centerContinuous"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0" fontId="2" fillId="0" borderId="0" xfId="0" applyNumberFormat="1" applyFont="1" applyFill="1" applyBorder="1" applyAlignment="1">
      <alignment vertical="center"/>
    </xf>
    <xf numFmtId="0" fontId="7" fillId="0" borderId="0" xfId="0" applyFont="1" applyFill="1" applyAlignment="1">
      <alignment horizontal="right" vertical="center"/>
    </xf>
    <xf numFmtId="49" fontId="2" fillId="0" borderId="1" xfId="0" applyNumberFormat="1" applyFont="1" applyFill="1" applyBorder="1">
      <alignment vertical="center"/>
    </xf>
    <xf numFmtId="0" fontId="2" fillId="0" borderId="12" xfId="0" applyFont="1" applyFill="1" applyBorder="1">
      <alignment vertical="center"/>
    </xf>
    <xf numFmtId="49" fontId="2" fillId="0" borderId="3" xfId="0" applyNumberFormat="1" applyFont="1" applyFill="1" applyBorder="1">
      <alignment vertical="center"/>
    </xf>
    <xf numFmtId="49" fontId="2" fillId="0" borderId="5" xfId="0" applyNumberFormat="1" applyFont="1" applyFill="1" applyBorder="1">
      <alignment vertical="center"/>
    </xf>
    <xf numFmtId="0" fontId="2" fillId="0" borderId="13" xfId="0" applyFont="1" applyFill="1" applyBorder="1">
      <alignment vertical="center"/>
    </xf>
    <xf numFmtId="0" fontId="2" fillId="0" borderId="9" xfId="0" applyFont="1" applyFill="1" applyBorder="1" applyAlignment="1">
      <alignment horizontal="center" vertical="center"/>
    </xf>
    <xf numFmtId="49" fontId="2" fillId="0" borderId="14" xfId="0" applyNumberFormat="1" applyFont="1" applyFill="1" applyBorder="1" applyAlignment="1">
      <alignment horizontal="centerContinuous" vertical="center"/>
    </xf>
    <xf numFmtId="3" fontId="2" fillId="0" borderId="10" xfId="0" applyNumberFormat="1" applyFont="1" applyFill="1" applyBorder="1">
      <alignment vertical="center"/>
    </xf>
    <xf numFmtId="179" fontId="2" fillId="0" borderId="10"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7" xfId="0" applyNumberFormat="1" applyFont="1" applyFill="1" applyBorder="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Continuous" vertical="center"/>
    </xf>
    <xf numFmtId="176" fontId="2" fillId="0" borderId="0" xfId="0" applyNumberFormat="1" applyFont="1" applyFill="1" applyBorder="1">
      <alignment vertical="center"/>
    </xf>
    <xf numFmtId="3" fontId="2" fillId="0" borderId="1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9" xfId="0" applyFont="1" applyFill="1" applyBorder="1">
      <alignment vertical="center"/>
    </xf>
    <xf numFmtId="3" fontId="2" fillId="0" borderId="17" xfId="0" applyNumberFormat="1" applyFont="1" applyFill="1" applyBorder="1">
      <alignment vertical="center"/>
    </xf>
    <xf numFmtId="0" fontId="2" fillId="0" borderId="13" xfId="0" applyFont="1" applyFill="1" applyBorder="1" applyAlignment="1">
      <alignment vertical="center"/>
    </xf>
    <xf numFmtId="176" fontId="2" fillId="0" borderId="0" xfId="0" applyNumberFormat="1" applyFont="1" applyFill="1" applyBorder="1" applyAlignment="1">
      <alignment vertical="center"/>
    </xf>
    <xf numFmtId="3" fontId="2" fillId="0" borderId="0" xfId="0" applyNumberFormat="1" applyFont="1" applyFill="1" applyBorder="1">
      <alignment vertical="center"/>
    </xf>
    <xf numFmtId="0" fontId="2" fillId="0" borderId="0" xfId="0" applyFont="1" applyFill="1" applyBorder="1" applyAlignment="1">
      <alignment vertical="center"/>
    </xf>
    <xf numFmtId="0" fontId="3" fillId="0" borderId="0" xfId="0" applyFont="1" applyFill="1">
      <alignment vertical="center"/>
    </xf>
    <xf numFmtId="49" fontId="2" fillId="0" borderId="1" xfId="0" applyNumberFormat="1" applyFont="1" applyFill="1" applyBorder="1" applyAlignment="1">
      <alignment horizontal="centerContinuous" vertical="center"/>
    </xf>
    <xf numFmtId="0" fontId="2" fillId="0" borderId="12" xfId="0" applyFont="1" applyFill="1" applyBorder="1" applyAlignment="1">
      <alignment horizontal="centerContinuous" vertical="center"/>
    </xf>
    <xf numFmtId="49" fontId="2" fillId="0" borderId="7" xfId="0" applyNumberFormat="1" applyFont="1" applyFill="1" applyBorder="1" applyAlignment="1">
      <alignment horizontal="center" vertical="center"/>
    </xf>
    <xf numFmtId="0" fontId="2" fillId="0" borderId="12" xfId="0" applyFont="1" applyFill="1" applyBorder="1" applyAlignment="1">
      <alignment vertical="center"/>
    </xf>
    <xf numFmtId="49" fontId="6" fillId="0" borderId="3" xfId="0" applyNumberFormat="1" applyFont="1" applyFill="1" applyBorder="1">
      <alignment vertical="center"/>
    </xf>
    <xf numFmtId="49" fontId="2" fillId="0" borderId="0" xfId="0" applyNumberFormat="1" applyFont="1" applyFill="1" applyBorder="1" applyAlignment="1">
      <alignment horizontal="centerContinuous" vertical="center"/>
    </xf>
    <xf numFmtId="0" fontId="4" fillId="0" borderId="0" xfId="0" applyFont="1" applyFill="1" applyAlignment="1">
      <alignment vertical="center" wrapText="1"/>
    </xf>
    <xf numFmtId="0" fontId="2" fillId="0" borderId="1" xfId="0" applyFont="1" applyFill="1" applyBorder="1">
      <alignment vertical="center"/>
    </xf>
    <xf numFmtId="0" fontId="2" fillId="0" borderId="5" xfId="0" applyFont="1" applyFill="1" applyBorder="1">
      <alignment vertical="center"/>
    </xf>
    <xf numFmtId="0" fontId="2" fillId="0" borderId="5" xfId="0" applyFont="1" applyFill="1" applyBorder="1" applyAlignment="1">
      <alignment horizontal="center" vertical="center"/>
    </xf>
    <xf numFmtId="3" fontId="2" fillId="0" borderId="3" xfId="0" applyNumberFormat="1" applyFont="1" applyFill="1" applyBorder="1">
      <alignment vertical="center"/>
    </xf>
    <xf numFmtId="3" fontId="2" fillId="0" borderId="14" xfId="0" applyNumberFormat="1" applyFont="1" applyFill="1" applyBorder="1">
      <alignment vertical="center"/>
    </xf>
    <xf numFmtId="49" fontId="2" fillId="0" borderId="0" xfId="0" applyNumberFormat="1" applyFont="1" applyFill="1" applyBorder="1" applyAlignment="1">
      <alignment horizontal="left" vertical="center"/>
    </xf>
    <xf numFmtId="49" fontId="2" fillId="0" borderId="3" xfId="0" applyNumberFormat="1" applyFont="1" applyFill="1" applyBorder="1" applyAlignment="1">
      <alignment horizontal="centerContinuous" vertical="center"/>
    </xf>
    <xf numFmtId="177" fontId="2" fillId="0" borderId="10" xfId="0" applyNumberFormat="1" applyFont="1" applyFill="1" applyBorder="1" applyAlignment="1">
      <alignment vertical="center"/>
    </xf>
    <xf numFmtId="3" fontId="2" fillId="0" borderId="5" xfId="0" applyNumberFormat="1" applyFont="1" applyFill="1" applyBorder="1">
      <alignment vertical="center"/>
    </xf>
    <xf numFmtId="0" fontId="4" fillId="0" borderId="0" xfId="0" applyFont="1" applyFill="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49" fontId="2" fillId="0" borderId="15" xfId="0" applyNumberFormat="1" applyFont="1" applyFill="1" applyBorder="1" applyAlignment="1">
      <alignment horizontal="centerContinuous" vertical="center"/>
    </xf>
    <xf numFmtId="0" fontId="5" fillId="0" borderId="14" xfId="0" applyFont="1" applyFill="1" applyBorder="1" applyAlignment="1">
      <alignment horizontal="centerContinuous" vertical="center"/>
    </xf>
    <xf numFmtId="177" fontId="2" fillId="0" borderId="0" xfId="0" applyNumberFormat="1" applyFont="1" applyFill="1" applyBorder="1">
      <alignment vertical="center"/>
    </xf>
    <xf numFmtId="0" fontId="2" fillId="0" borderId="10" xfId="0" applyFont="1" applyFill="1" applyBorder="1" applyAlignment="1">
      <alignment horizontal="center" vertical="center"/>
    </xf>
    <xf numFmtId="176" fontId="2" fillId="0" borderId="10"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centerContinuous" vertical="center"/>
    </xf>
    <xf numFmtId="0" fontId="7" fillId="0" borderId="0" xfId="0" applyFont="1" applyFill="1" applyAlignment="1">
      <alignment vertical="center"/>
    </xf>
    <xf numFmtId="0" fontId="5" fillId="0" borderId="15" xfId="0" applyFont="1" applyFill="1" applyBorder="1" applyAlignment="1">
      <alignment horizontal="centerContinuous" vertical="center"/>
    </xf>
    <xf numFmtId="49" fontId="2" fillId="0" borderId="12" xfId="0" applyNumberFormat="1" applyFont="1" applyFill="1" applyBorder="1">
      <alignment vertical="center"/>
    </xf>
    <xf numFmtId="49" fontId="2" fillId="0" borderId="13" xfId="0" applyNumberFormat="1" applyFont="1" applyFill="1" applyBorder="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3" xfId="0" applyFont="1" applyFill="1" applyBorder="1" applyAlignment="1">
      <alignment horizontal="centerContinuous" vertical="center"/>
    </xf>
    <xf numFmtId="49" fontId="2" fillId="0" borderId="0" xfId="0" applyNumberFormat="1" applyFont="1" applyFill="1" applyBorder="1" applyAlignment="1">
      <alignment vertical="center"/>
    </xf>
    <xf numFmtId="0" fontId="5" fillId="0" borderId="8" xfId="0" applyFont="1" applyFill="1" applyBorder="1" applyAlignment="1">
      <alignment horizontal="center" vertical="top" wrapText="1"/>
    </xf>
    <xf numFmtId="0" fontId="5" fillId="0" borderId="4" xfId="0" applyFont="1" applyFill="1" applyBorder="1" applyAlignment="1">
      <alignment horizontal="center" vertical="top" wrapText="1"/>
    </xf>
    <xf numFmtId="177" fontId="2" fillId="0" borderId="2" xfId="0" applyNumberFormat="1" applyFont="1" applyFill="1" applyBorder="1">
      <alignment vertical="center"/>
    </xf>
    <xf numFmtId="0" fontId="5" fillId="0" borderId="21" xfId="0" applyFont="1" applyFill="1" applyBorder="1" applyAlignment="1">
      <alignment horizontal="centerContinuous" vertical="center"/>
    </xf>
    <xf numFmtId="0" fontId="5" fillId="0" borderId="22" xfId="0" applyFont="1" applyFill="1" applyBorder="1" applyAlignment="1">
      <alignment horizontal="center" vertical="top" wrapText="1"/>
    </xf>
    <xf numFmtId="3" fontId="2" fillId="0" borderId="22" xfId="0" applyNumberFormat="1" applyFont="1" applyFill="1" applyBorder="1">
      <alignment vertical="center"/>
    </xf>
    <xf numFmtId="0" fontId="5" fillId="0" borderId="3" xfId="0" applyFont="1" applyFill="1" applyBorder="1" applyAlignment="1">
      <alignment horizontal="center" vertical="top" wrapText="1"/>
    </xf>
    <xf numFmtId="3" fontId="2" fillId="0" borderId="1" xfId="0" applyNumberFormat="1" applyFont="1" applyFill="1" applyBorder="1">
      <alignment vertical="center"/>
    </xf>
    <xf numFmtId="0" fontId="5" fillId="0" borderId="24" xfId="0" applyFont="1" applyFill="1" applyBorder="1" applyAlignment="1">
      <alignment horizontal="centerContinuous" vertical="center"/>
    </xf>
    <xf numFmtId="0" fontId="5" fillId="0" borderId="25" xfId="0" applyFont="1" applyFill="1" applyBorder="1" applyAlignment="1">
      <alignment horizontal="center" vertical="top" wrapText="1"/>
    </xf>
    <xf numFmtId="0" fontId="5" fillId="0" borderId="24" xfId="0" applyFont="1" applyFill="1" applyBorder="1" applyAlignment="1">
      <alignment horizontal="center" vertical="center"/>
    </xf>
    <xf numFmtId="176" fontId="2" fillId="0" borderId="28" xfId="0" applyNumberFormat="1" applyFont="1" applyFill="1" applyBorder="1" applyAlignment="1">
      <alignment horizontal="center" vertical="center"/>
    </xf>
    <xf numFmtId="177" fontId="2" fillId="0" borderId="26" xfId="0" applyNumberFormat="1" applyFont="1" applyFill="1" applyBorder="1">
      <alignment vertical="center"/>
    </xf>
    <xf numFmtId="177" fontId="2" fillId="0" borderId="25" xfId="0" applyNumberFormat="1" applyFont="1" applyFill="1" applyBorder="1">
      <alignment vertical="center"/>
    </xf>
    <xf numFmtId="177" fontId="2" fillId="0" borderId="27" xfId="0" applyNumberFormat="1" applyFont="1" applyFill="1" applyBorder="1" applyAlignment="1">
      <alignment horizontal="right" vertical="center"/>
    </xf>
    <xf numFmtId="3" fontId="2" fillId="0" borderId="0" xfId="0" applyNumberFormat="1" applyFont="1" applyFill="1" applyBorder="1" applyAlignment="1">
      <alignment vertical="center"/>
    </xf>
    <xf numFmtId="0" fontId="4" fillId="0" borderId="0" xfId="0" applyFont="1" applyFill="1" applyBorder="1">
      <alignment vertical="center"/>
    </xf>
    <xf numFmtId="177" fontId="2" fillId="0" borderId="28" xfId="0" applyNumberFormat="1" applyFont="1" applyFill="1" applyBorder="1">
      <alignment vertical="center"/>
    </xf>
    <xf numFmtId="3" fontId="2" fillId="0" borderId="4" xfId="0" applyNumberFormat="1" applyFont="1" applyFill="1" applyBorder="1">
      <alignment vertical="center"/>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177" fontId="2" fillId="0" borderId="30" xfId="0" applyNumberFormat="1" applyFont="1" applyFill="1" applyBorder="1">
      <alignment vertical="center"/>
    </xf>
    <xf numFmtId="3" fontId="2" fillId="0" borderId="18" xfId="0" applyNumberFormat="1" applyFont="1" applyFill="1" applyBorder="1">
      <alignment vertical="center"/>
    </xf>
    <xf numFmtId="178"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176" fontId="2" fillId="0" borderId="10" xfId="0" applyNumberFormat="1" applyFont="1" applyFill="1" applyBorder="1" applyAlignment="1">
      <alignment horizontal="center" vertical="top"/>
    </xf>
    <xf numFmtId="0" fontId="2" fillId="0" borderId="10" xfId="0" applyFont="1" applyFill="1" applyBorder="1" applyAlignment="1">
      <alignment horizontal="center" vertical="top"/>
    </xf>
    <xf numFmtId="0" fontId="2" fillId="0" borderId="10" xfId="0" applyFont="1" applyFill="1" applyBorder="1" applyAlignment="1">
      <alignment horizontal="center" vertical="top" wrapText="1"/>
    </xf>
    <xf numFmtId="0" fontId="5" fillId="0" borderId="7" xfId="0" applyFont="1" applyFill="1" applyBorder="1" applyAlignment="1">
      <alignment horizontal="center" vertical="top" wrapText="1"/>
    </xf>
    <xf numFmtId="0" fontId="8" fillId="0" borderId="15" xfId="0" applyFont="1" applyFill="1" applyBorder="1" applyAlignment="1">
      <alignment horizontal="center" vertical="center"/>
    </xf>
    <xf numFmtId="0" fontId="2" fillId="0" borderId="6" xfId="0" applyFont="1" applyFill="1" applyBorder="1" applyAlignment="1">
      <alignment horizontal="center" vertical="center"/>
    </xf>
    <xf numFmtId="177" fontId="2" fillId="0" borderId="23" xfId="0" applyNumberFormat="1" applyFont="1" applyFill="1" applyBorder="1" applyAlignment="1">
      <alignment horizontal="right" vertical="center"/>
    </xf>
    <xf numFmtId="177" fontId="2" fillId="0" borderId="22" xfId="0" applyNumberFormat="1" applyFont="1" applyFill="1" applyBorder="1">
      <alignment vertical="center"/>
    </xf>
    <xf numFmtId="3" fontId="2" fillId="0" borderId="1" xfId="0" applyNumberFormat="1" applyFont="1" applyFill="1" applyBorder="1" applyAlignment="1">
      <alignment horizontal="right" vertical="center"/>
    </xf>
    <xf numFmtId="3" fontId="2" fillId="0" borderId="14"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32" xfId="0" applyNumberFormat="1" applyFont="1" applyFill="1" applyBorder="1">
      <alignment vertical="center"/>
    </xf>
    <xf numFmtId="177" fontId="2" fillId="0" borderId="24" xfId="0" applyNumberFormat="1" applyFont="1" applyFill="1" applyBorder="1" applyAlignment="1">
      <alignment vertical="center"/>
    </xf>
    <xf numFmtId="177" fontId="2" fillId="0" borderId="15" xfId="0" applyNumberFormat="1" applyFont="1" applyFill="1" applyBorder="1" applyAlignment="1">
      <alignment vertical="center"/>
    </xf>
    <xf numFmtId="3" fontId="2" fillId="0" borderId="3"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49" fontId="2" fillId="0" borderId="9" xfId="0" applyNumberFormat="1" applyFont="1" applyFill="1" applyBorder="1">
      <alignment vertical="center"/>
    </xf>
    <xf numFmtId="3" fontId="2" fillId="0" borderId="33" xfId="0" applyNumberFormat="1" applyFont="1" applyFill="1" applyBorder="1">
      <alignment vertical="center"/>
    </xf>
    <xf numFmtId="3" fontId="2" fillId="0" borderId="33" xfId="0" applyNumberFormat="1" applyFont="1" applyFill="1" applyBorder="1" applyAlignment="1">
      <alignment vertical="center"/>
    </xf>
    <xf numFmtId="3" fontId="2" fillId="0" borderId="35" xfId="0" applyNumberFormat="1" applyFont="1" applyFill="1" applyBorder="1" applyAlignment="1">
      <alignment horizontal="right" vertical="center"/>
    </xf>
    <xf numFmtId="177" fontId="2" fillId="0" borderId="36" xfId="0" applyNumberFormat="1" applyFont="1" applyFill="1" applyBorder="1">
      <alignment vertical="center"/>
    </xf>
    <xf numFmtId="177" fontId="2" fillId="0" borderId="33" xfId="0" applyNumberFormat="1" applyFont="1" applyFill="1" applyBorder="1">
      <alignment vertical="center"/>
    </xf>
    <xf numFmtId="177" fontId="2" fillId="0" borderId="33" xfId="0" applyNumberFormat="1" applyFont="1" applyFill="1" applyBorder="1" applyAlignment="1">
      <alignment vertical="center"/>
    </xf>
    <xf numFmtId="177" fontId="2" fillId="0" borderId="37" xfId="0" applyNumberFormat="1" applyFont="1" applyFill="1" applyBorder="1" applyAlignment="1">
      <alignment horizontal="right" vertical="center"/>
    </xf>
    <xf numFmtId="177" fontId="2" fillId="0" borderId="34" xfId="0" applyNumberFormat="1" applyFont="1" applyFill="1" applyBorder="1">
      <alignment vertical="center"/>
    </xf>
    <xf numFmtId="177" fontId="2" fillId="0" borderId="33" xfId="0" applyNumberFormat="1" applyFont="1" applyFill="1" applyBorder="1" applyAlignment="1">
      <alignment horizontal="right" vertical="center"/>
    </xf>
    <xf numFmtId="179" fontId="2" fillId="0" borderId="9" xfId="0" applyNumberFormat="1" applyFont="1" applyFill="1" applyBorder="1">
      <alignment vertical="center"/>
    </xf>
    <xf numFmtId="0" fontId="2" fillId="0" borderId="11" xfId="0" applyFont="1" applyFill="1" applyBorder="1">
      <alignment vertical="center"/>
    </xf>
    <xf numFmtId="179" fontId="2" fillId="0" borderId="7" xfId="0" applyNumberFormat="1" applyFont="1" applyFill="1" applyBorder="1">
      <alignment vertical="center"/>
    </xf>
    <xf numFmtId="179" fontId="2" fillId="0" borderId="8" xfId="0" applyNumberFormat="1" applyFont="1" applyFill="1" applyBorder="1">
      <alignment vertical="center"/>
    </xf>
    <xf numFmtId="49" fontId="2" fillId="0" borderId="15" xfId="0" applyNumberFormat="1" applyFont="1" applyFill="1" applyBorder="1" applyAlignment="1">
      <alignment horizontal="center" vertical="center"/>
    </xf>
    <xf numFmtId="49" fontId="2" fillId="0" borderId="10" xfId="0" applyNumberFormat="1" applyFont="1" applyFill="1" applyBorder="1" applyAlignment="1">
      <alignment horizontal="centerContinuous" vertical="center"/>
    </xf>
    <xf numFmtId="177" fontId="2" fillId="0" borderId="10" xfId="0" applyNumberFormat="1" applyFont="1" applyFill="1" applyBorder="1" applyAlignment="1">
      <alignment vertical="top" wrapText="1"/>
    </xf>
    <xf numFmtId="177" fontId="2" fillId="0" borderId="10" xfId="0" applyNumberFormat="1" applyFont="1" applyFill="1" applyBorder="1" applyAlignment="1">
      <alignment horizontal="center" vertical="top" wrapText="1"/>
    </xf>
    <xf numFmtId="49" fontId="2" fillId="0" borderId="8" xfId="0" applyNumberFormat="1" applyFont="1" applyFill="1" applyBorder="1" applyAlignment="1">
      <alignment vertical="center"/>
    </xf>
    <xf numFmtId="49" fontId="2" fillId="0" borderId="9" xfId="0" applyNumberFormat="1"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vertical="top" wrapText="1"/>
    </xf>
    <xf numFmtId="49" fontId="5" fillId="0" borderId="1"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Border="1" applyAlignment="1">
      <alignment vertical="center"/>
    </xf>
    <xf numFmtId="49" fontId="7" fillId="0" borderId="0" xfId="0" applyNumberFormat="1" applyFont="1" applyFill="1" applyBorder="1">
      <alignment vertical="center"/>
    </xf>
    <xf numFmtId="177" fontId="2" fillId="0" borderId="1"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lignment vertical="center"/>
    </xf>
    <xf numFmtId="0" fontId="5" fillId="0" borderId="10" xfId="0" applyFont="1" applyFill="1" applyBorder="1" applyAlignment="1">
      <alignment horizontal="center" vertical="top" wrapText="1"/>
    </xf>
    <xf numFmtId="0" fontId="2" fillId="0" borderId="13" xfId="0" applyFont="1" applyFill="1" applyBorder="1" applyAlignment="1">
      <alignment horizontal="centerContinuous" vertical="center"/>
    </xf>
    <xf numFmtId="176" fontId="2" fillId="0" borderId="6" xfId="0" applyNumberFormat="1" applyFont="1" applyFill="1" applyBorder="1" applyAlignment="1">
      <alignment horizontal="center" vertical="center"/>
    </xf>
    <xf numFmtId="3" fontId="2" fillId="0" borderId="7" xfId="0" applyNumberFormat="1" applyFont="1" applyFill="1" applyBorder="1" applyAlignment="1">
      <alignment vertical="center" wrapText="1"/>
    </xf>
    <xf numFmtId="3" fontId="2" fillId="0" borderId="8" xfId="0" applyNumberFormat="1" applyFont="1" applyFill="1" applyBorder="1" applyAlignment="1">
      <alignment vertical="center" wrapText="1"/>
    </xf>
    <xf numFmtId="3" fontId="2" fillId="0" borderId="11" xfId="0" applyNumberFormat="1" applyFont="1" applyFill="1" applyBorder="1" applyAlignment="1">
      <alignment vertical="center"/>
    </xf>
    <xf numFmtId="177" fontId="2" fillId="0" borderId="0" xfId="0" applyNumberFormat="1" applyFont="1" applyFill="1">
      <alignment vertical="center"/>
    </xf>
    <xf numFmtId="3" fontId="2" fillId="0" borderId="0" xfId="0" applyNumberFormat="1" applyFont="1" applyFill="1">
      <alignment vertical="center"/>
    </xf>
    <xf numFmtId="3" fontId="5" fillId="0" borderId="10" xfId="0" applyNumberFormat="1" applyFont="1" applyFill="1" applyBorder="1" applyAlignment="1">
      <alignment vertical="center"/>
    </xf>
    <xf numFmtId="3" fontId="11" fillId="0" borderId="10" xfId="0" applyNumberFormat="1" applyFont="1" applyFill="1" applyBorder="1" applyAlignment="1">
      <alignment vertical="center"/>
    </xf>
    <xf numFmtId="3" fontId="2" fillId="0" borderId="23" xfId="0" applyNumberFormat="1" applyFont="1" applyFill="1" applyBorder="1" applyAlignment="1">
      <alignment horizontal="right" vertical="center"/>
    </xf>
    <xf numFmtId="3" fontId="2" fillId="0" borderId="22" xfId="0" applyNumberFormat="1" applyFont="1" applyFill="1" applyBorder="1" applyAlignment="1">
      <alignment horizontal="right" vertical="center"/>
    </xf>
    <xf numFmtId="3" fontId="2" fillId="0" borderId="20" xfId="0" applyNumberFormat="1" applyFont="1" applyFill="1" applyBorder="1" applyAlignment="1">
      <alignment vertical="center"/>
    </xf>
    <xf numFmtId="177" fontId="2" fillId="0" borderId="14"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10" xfId="0" applyNumberFormat="1" applyFont="1" applyFill="1" applyBorder="1" applyAlignment="1">
      <alignment vertical="top" wrapText="1"/>
    </xf>
    <xf numFmtId="177" fontId="2" fillId="0" borderId="10" xfId="0" applyNumberFormat="1" applyFont="1" applyFill="1" applyBorder="1">
      <alignment vertical="center"/>
    </xf>
    <xf numFmtId="49" fontId="4" fillId="0" borderId="0" xfId="0" applyNumberFormat="1" applyFont="1" applyFill="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6" fillId="0" borderId="3" xfId="0" applyFont="1" applyFill="1" applyBorder="1" applyAlignment="1">
      <alignment horizontal="left" vertical="center"/>
    </xf>
    <xf numFmtId="0" fontId="2" fillId="0" borderId="9" xfId="0" applyFont="1" applyFill="1" applyBorder="1" applyAlignment="1">
      <alignment horizontal="left" vertical="center"/>
    </xf>
    <xf numFmtId="180" fontId="2" fillId="0" borderId="9" xfId="0" applyNumberFormat="1" applyFont="1" applyFill="1" applyBorder="1" applyAlignment="1">
      <alignment horizontal="center" vertical="center"/>
    </xf>
    <xf numFmtId="180" fontId="2" fillId="0" borderId="31" xfId="0" applyNumberFormat="1" applyFont="1" applyFill="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5" xfId="0" applyNumberFormat="1" applyFont="1" applyFill="1" applyBorder="1" applyAlignment="1">
      <alignment horizontal="centerContinuous" vertical="center"/>
    </xf>
    <xf numFmtId="180" fontId="2" fillId="0" borderId="28" xfId="0" applyNumberFormat="1" applyFont="1" applyFill="1" applyBorder="1" applyAlignment="1">
      <alignment horizontal="center" vertical="center"/>
    </xf>
    <xf numFmtId="3" fontId="2" fillId="0" borderId="2" xfId="0" applyNumberFormat="1" applyFont="1" applyFill="1" applyBorder="1">
      <alignment vertical="center"/>
    </xf>
    <xf numFmtId="3" fontId="2" fillId="0" borderId="6" xfId="0" applyNumberFormat="1" applyFont="1" applyFill="1" applyBorder="1">
      <alignment vertical="center"/>
    </xf>
    <xf numFmtId="176" fontId="2" fillId="0" borderId="0" xfId="0" applyNumberFormat="1" applyFont="1" applyFill="1">
      <alignment vertical="center"/>
    </xf>
    <xf numFmtId="3" fontId="2" fillId="0" borderId="27" xfId="0" applyNumberFormat="1" applyFont="1" applyFill="1" applyBorder="1" applyAlignment="1">
      <alignment horizontal="centerContinuous" vertical="center"/>
    </xf>
    <xf numFmtId="3" fontId="2" fillId="0" borderId="21" xfId="0" applyNumberFormat="1" applyFont="1" applyFill="1" applyBorder="1" applyAlignment="1">
      <alignment horizontal="centerContinuous" vertical="center"/>
    </xf>
    <xf numFmtId="3" fontId="2" fillId="0" borderId="0" xfId="0" applyNumberFormat="1" applyFont="1" applyFill="1" applyBorder="1" applyAlignment="1">
      <alignment horizontal="centerContinuous" vertical="center"/>
    </xf>
    <xf numFmtId="49" fontId="2" fillId="0" borderId="0" xfId="0" applyNumberFormat="1" applyFont="1" applyFill="1" applyBorder="1">
      <alignment vertical="center"/>
    </xf>
    <xf numFmtId="177" fontId="2" fillId="0" borderId="35" xfId="0" applyNumberFormat="1" applyFont="1" applyFill="1" applyBorder="1" applyAlignment="1">
      <alignment horizontal="right" vertical="center"/>
    </xf>
    <xf numFmtId="49" fontId="2" fillId="0" borderId="1"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5" xfId="0" applyNumberFormat="1" applyFont="1" applyFill="1" applyBorder="1" applyAlignment="1">
      <alignment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49" fontId="2" fillId="0" borderId="3" xfId="0" applyNumberFormat="1" applyFont="1" applyBorder="1">
      <alignment vertical="center"/>
    </xf>
    <xf numFmtId="49" fontId="6"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0" xfId="0" applyNumberFormat="1" applyFont="1" applyFill="1" applyBorder="1">
      <alignment vertical="center"/>
    </xf>
    <xf numFmtId="49" fontId="2" fillId="0" borderId="5" xfId="0" applyNumberFormat="1" applyFont="1" applyBorder="1">
      <alignment vertical="center"/>
    </xf>
    <xf numFmtId="0" fontId="2" fillId="0" borderId="34" xfId="0" applyFont="1" applyFill="1" applyBorder="1">
      <alignment vertical="center"/>
    </xf>
    <xf numFmtId="49" fontId="2" fillId="0" borderId="0" xfId="0" applyNumberFormat="1" applyFont="1" applyBorder="1">
      <alignment vertical="center"/>
    </xf>
    <xf numFmtId="49" fontId="6" fillId="0" borderId="1" xfId="0" applyNumberFormat="1" applyFont="1" applyFill="1" applyBorder="1" applyAlignment="1">
      <alignment vertical="center"/>
    </xf>
    <xf numFmtId="49" fontId="6" fillId="0" borderId="12" xfId="0" applyNumberFormat="1" applyFont="1" applyFill="1" applyBorder="1" applyAlignment="1">
      <alignment vertical="center" wrapText="1"/>
    </xf>
    <xf numFmtId="0" fontId="6" fillId="0" borderId="0" xfId="0" applyFont="1" applyFill="1" applyBorder="1">
      <alignment vertical="center"/>
    </xf>
    <xf numFmtId="0" fontId="6" fillId="0" borderId="13" xfId="0" applyFont="1" applyFill="1" applyBorder="1">
      <alignment vertical="center"/>
    </xf>
    <xf numFmtId="49" fontId="6" fillId="0" borderId="3" xfId="0" applyNumberFormat="1" applyFont="1" applyFill="1" applyBorder="1" applyAlignment="1">
      <alignment vertical="center"/>
    </xf>
    <xf numFmtId="49" fontId="6" fillId="0" borderId="0" xfId="0" applyNumberFormat="1" applyFont="1" applyFill="1" applyBorder="1" applyAlignment="1">
      <alignment vertical="center"/>
    </xf>
    <xf numFmtId="179" fontId="2" fillId="0" borderId="0" xfId="0" applyNumberFormat="1" applyFont="1" applyFill="1">
      <alignment vertical="center"/>
    </xf>
    <xf numFmtId="3" fontId="6" fillId="0" borderId="10" xfId="0" applyNumberFormat="1" applyFont="1" applyFill="1" applyBorder="1" applyAlignment="1">
      <alignment vertical="center"/>
    </xf>
    <xf numFmtId="176" fontId="2" fillId="0" borderId="7" xfId="0" applyNumberFormat="1" applyFont="1" applyFill="1" applyBorder="1">
      <alignment vertical="center"/>
    </xf>
    <xf numFmtId="176" fontId="2" fillId="0" borderId="8" xfId="0" applyNumberFormat="1" applyFont="1" applyFill="1" applyBorder="1">
      <alignment vertical="center"/>
    </xf>
    <xf numFmtId="176" fontId="2" fillId="0" borderId="9" xfId="0" applyNumberFormat="1" applyFont="1" applyFill="1" applyBorder="1">
      <alignment vertical="center"/>
    </xf>
    <xf numFmtId="49" fontId="2" fillId="0" borderId="4" xfId="0" applyNumberFormat="1" applyFont="1" applyFill="1" applyBorder="1" applyAlignment="1">
      <alignment vertical="center" wrapText="1"/>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1" xfId="0" applyFont="1" applyFill="1" applyBorder="1" applyAlignment="1">
      <alignment horizontal="centerContinuous" vertical="center"/>
    </xf>
    <xf numFmtId="0" fontId="2" fillId="0" borderId="21" xfId="0" applyFont="1" applyFill="1" applyBorder="1" applyAlignment="1">
      <alignment horizontal="centerContinuous" vertical="center"/>
    </xf>
    <xf numFmtId="3" fontId="2" fillId="0" borderId="12" xfId="0" applyNumberFormat="1" applyFont="1" applyFill="1" applyBorder="1">
      <alignment vertical="center"/>
    </xf>
    <xf numFmtId="49" fontId="2" fillId="0" borderId="16" xfId="0" applyNumberFormat="1" applyFont="1" applyFill="1" applyBorder="1">
      <alignment vertical="center"/>
    </xf>
    <xf numFmtId="49" fontId="2" fillId="0" borderId="2" xfId="0" applyNumberFormat="1" applyFont="1" applyFill="1" applyBorder="1">
      <alignment vertical="center"/>
    </xf>
    <xf numFmtId="49" fontId="2" fillId="0" borderId="4" xfId="0" applyNumberFormat="1" applyFont="1" applyFill="1" applyBorder="1">
      <alignment vertical="center"/>
    </xf>
    <xf numFmtId="49" fontId="2" fillId="0" borderId="6" xfId="0" applyNumberFormat="1" applyFont="1" applyFill="1" applyBorder="1">
      <alignment vertical="center"/>
    </xf>
    <xf numFmtId="0" fontId="2" fillId="0" borderId="3" xfId="0" applyFont="1" applyFill="1" applyBorder="1" applyAlignment="1">
      <alignment horizontal="center" vertical="center"/>
    </xf>
    <xf numFmtId="177" fontId="2" fillId="0" borderId="12" xfId="0" applyNumberFormat="1" applyFont="1" applyFill="1" applyBorder="1">
      <alignment vertical="center"/>
    </xf>
    <xf numFmtId="182" fontId="2" fillId="0" borderId="0" xfId="3" applyNumberFormat="1" applyFont="1" applyFill="1" applyBorder="1" applyAlignment="1">
      <alignment horizontal="right" vertical="center"/>
    </xf>
    <xf numFmtId="49" fontId="15" fillId="0" borderId="3" xfId="0" applyNumberFormat="1" applyFont="1" applyFill="1" applyBorder="1">
      <alignment vertical="center"/>
    </xf>
    <xf numFmtId="49" fontId="15" fillId="0" borderId="0" xfId="0" applyNumberFormat="1" applyFont="1" applyFill="1" applyBorder="1">
      <alignment vertical="center"/>
    </xf>
    <xf numFmtId="0" fontId="15" fillId="0" borderId="0" xfId="0" applyFont="1" applyFill="1" applyBorder="1">
      <alignment vertical="center"/>
    </xf>
    <xf numFmtId="3" fontId="15" fillId="0" borderId="8" xfId="0" applyNumberFormat="1" applyFont="1" applyFill="1" applyBorder="1">
      <alignment vertical="center"/>
    </xf>
    <xf numFmtId="3" fontId="15" fillId="0" borderId="3" xfId="0" applyNumberFormat="1" applyFont="1" applyFill="1" applyBorder="1">
      <alignment vertical="center"/>
    </xf>
    <xf numFmtId="177" fontId="15" fillId="0" borderId="25" xfId="0" applyNumberFormat="1" applyFont="1" applyFill="1" applyBorder="1">
      <alignment vertical="center"/>
    </xf>
    <xf numFmtId="177" fontId="15" fillId="0" borderId="8" xfId="0" applyNumberFormat="1" applyFont="1" applyFill="1" applyBorder="1">
      <alignment vertical="center"/>
    </xf>
    <xf numFmtId="177" fontId="16" fillId="0" borderId="0" xfId="0" applyNumberFormat="1" applyFont="1" applyFill="1" applyBorder="1">
      <alignment vertical="center"/>
    </xf>
    <xf numFmtId="0" fontId="17" fillId="0" borderId="1" xfId="0" applyFont="1" applyFill="1" applyBorder="1" applyAlignment="1">
      <alignment horizontal="center" vertical="center"/>
    </xf>
    <xf numFmtId="0" fontId="17" fillId="0" borderId="3" xfId="0" applyFont="1" applyFill="1" applyBorder="1" applyAlignment="1">
      <alignment horizontal="left" vertical="center"/>
    </xf>
    <xf numFmtId="0" fontId="18" fillId="0" borderId="3" xfId="0" applyFont="1" applyFill="1" applyBorder="1" applyAlignment="1">
      <alignment horizontal="left" vertical="center"/>
    </xf>
    <xf numFmtId="0" fontId="17" fillId="0" borderId="9" xfId="0" applyFont="1" applyFill="1" applyBorder="1" applyAlignment="1">
      <alignment horizontal="left" vertical="center"/>
    </xf>
    <xf numFmtId="0" fontId="17" fillId="0" borderId="0" xfId="0" applyFont="1" applyFill="1">
      <alignment vertical="center"/>
    </xf>
    <xf numFmtId="49" fontId="17" fillId="0" borderId="1" xfId="0" applyNumberFormat="1" applyFont="1" applyFill="1" applyBorder="1" applyAlignment="1">
      <alignment horizontal="centerContinuous" vertical="center"/>
    </xf>
    <xf numFmtId="49" fontId="17" fillId="0" borderId="0" xfId="0" applyNumberFormat="1" applyFont="1" applyFill="1" applyBorder="1" applyAlignment="1">
      <alignment horizontal="centerContinuous" vertical="center"/>
    </xf>
    <xf numFmtId="49" fontId="17" fillId="0" borderId="3" xfId="0" applyNumberFormat="1" applyFont="1" applyFill="1" applyBorder="1">
      <alignment vertical="center"/>
    </xf>
    <xf numFmtId="49" fontId="17" fillId="0" borderId="5" xfId="0" applyNumberFormat="1" applyFont="1" applyFill="1" applyBorder="1">
      <alignment vertical="center"/>
    </xf>
    <xf numFmtId="49" fontId="17" fillId="0" borderId="14" xfId="0" applyNumberFormat="1" applyFont="1" applyFill="1" applyBorder="1" applyAlignment="1">
      <alignment horizontal="centerContinuous" vertical="center"/>
    </xf>
    <xf numFmtId="0" fontId="19" fillId="0" borderId="0" xfId="0" applyFont="1" applyFill="1" applyAlignment="1">
      <alignment vertical="center"/>
    </xf>
    <xf numFmtId="0" fontId="17" fillId="0" borderId="1" xfId="0" applyFont="1" applyFill="1" applyBorder="1">
      <alignment vertical="center"/>
    </xf>
    <xf numFmtId="0" fontId="17" fillId="0" borderId="3" xfId="0" applyFont="1" applyFill="1" applyBorder="1">
      <alignment vertical="center"/>
    </xf>
    <xf numFmtId="0" fontId="7" fillId="0" borderId="0" xfId="0" applyFont="1" applyFill="1">
      <alignment vertical="center"/>
    </xf>
    <xf numFmtId="0" fontId="7" fillId="0" borderId="0" xfId="0" applyFont="1" applyFill="1" applyBorder="1">
      <alignment vertical="center"/>
    </xf>
    <xf numFmtId="0" fontId="2" fillId="0" borderId="14" xfId="0" applyFont="1" applyFill="1" applyBorder="1" applyAlignment="1">
      <alignment horizontal="centerContinuous" vertical="center" wrapText="1"/>
    </xf>
    <xf numFmtId="0" fontId="8" fillId="0" borderId="8"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0" xfId="0" applyFont="1" applyFill="1">
      <alignment vertical="center"/>
    </xf>
    <xf numFmtId="49" fontId="8" fillId="0" borderId="0" xfId="0" applyNumberFormat="1" applyFont="1" applyFill="1">
      <alignment vertical="center"/>
    </xf>
    <xf numFmtId="3" fontId="8" fillId="0" borderId="0" xfId="0" applyNumberFormat="1" applyFont="1" applyFill="1">
      <alignment vertical="center"/>
    </xf>
    <xf numFmtId="182" fontId="8" fillId="0" borderId="0" xfId="3" applyNumberFormat="1" applyFont="1" applyFill="1">
      <alignment vertical="center"/>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4" xfId="0" applyFont="1" applyFill="1" applyBorder="1" applyAlignment="1">
      <alignment horizontal="center" vertical="center"/>
    </xf>
    <xf numFmtId="49" fontId="2" fillId="0" borderId="13" xfId="0" applyNumberFormat="1" applyFont="1" applyBorder="1">
      <alignment vertical="center"/>
    </xf>
    <xf numFmtId="49" fontId="2" fillId="0" borderId="4" xfId="0" applyNumberFormat="1" applyFont="1" applyFill="1" applyBorder="1" applyAlignment="1">
      <alignment vertical="center" wrapText="1"/>
    </xf>
    <xf numFmtId="0" fontId="4" fillId="0" borderId="0" xfId="0" applyFont="1">
      <alignment vertical="center"/>
    </xf>
    <xf numFmtId="176" fontId="2" fillId="0" borderId="10" xfId="0" applyNumberFormat="1" applyFont="1" applyFill="1" applyBorder="1">
      <alignment vertical="center"/>
    </xf>
    <xf numFmtId="180" fontId="2" fillId="0" borderId="10" xfId="0" applyNumberFormat="1"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15" xfId="0" applyFont="1" applyBorder="1">
      <alignment vertical="center"/>
    </xf>
    <xf numFmtId="0" fontId="2" fillId="0" borderId="11" xfId="0" applyFont="1" applyBorder="1">
      <alignment vertical="center"/>
    </xf>
    <xf numFmtId="183" fontId="2" fillId="0" borderId="10" xfId="0" applyNumberFormat="1" applyFont="1" applyFill="1" applyBorder="1">
      <alignment vertical="center"/>
    </xf>
    <xf numFmtId="49" fontId="2" fillId="0" borderId="5" xfId="0" applyNumberFormat="1" applyFont="1" applyFill="1" applyBorder="1" applyAlignment="1">
      <alignment horizontal="centerContinuous" vertical="center"/>
    </xf>
    <xf numFmtId="0" fontId="2" fillId="0" borderId="6" xfId="0" applyFont="1" applyFill="1" applyBorder="1" applyAlignment="1">
      <alignment horizontal="centerContinuous" vertical="center"/>
    </xf>
    <xf numFmtId="179" fontId="2" fillId="0" borderId="9" xfId="0" applyNumberFormat="1" applyFont="1" applyFill="1" applyBorder="1" applyAlignment="1">
      <alignment vertical="center"/>
    </xf>
    <xf numFmtId="3" fontId="2" fillId="0" borderId="39" xfId="0" applyNumberFormat="1" applyFont="1" applyFill="1" applyBorder="1" applyAlignment="1">
      <alignment horizontal="centerContinuous" vertical="center"/>
    </xf>
    <xf numFmtId="3" fontId="2" fillId="0" borderId="20" xfId="0" applyNumberFormat="1" applyFont="1" applyFill="1" applyBorder="1" applyAlignment="1">
      <alignment horizontal="centerContinuous" vertical="center"/>
    </xf>
    <xf numFmtId="0" fontId="8" fillId="0" borderId="23" xfId="0" applyFont="1" applyFill="1" applyBorder="1" applyAlignment="1">
      <alignment horizontal="center" vertical="top"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0" borderId="8" xfId="0" applyFont="1" applyFill="1" applyBorder="1" applyAlignment="1">
      <alignment vertical="top" wrapText="1"/>
    </xf>
    <xf numFmtId="176" fontId="8" fillId="0" borderId="25" xfId="0" applyNumberFormat="1" applyFont="1" applyFill="1" applyBorder="1" applyAlignment="1">
      <alignment horizontal="center" vertical="top" wrapText="1"/>
    </xf>
    <xf numFmtId="176" fontId="8" fillId="0" borderId="8" xfId="0" applyNumberFormat="1" applyFont="1" applyFill="1" applyBorder="1" applyAlignment="1">
      <alignment horizontal="center" vertical="top" wrapText="1"/>
    </xf>
    <xf numFmtId="176" fontId="8" fillId="0" borderId="22" xfId="0" applyNumberFormat="1" applyFont="1" applyFill="1" applyBorder="1" applyAlignment="1">
      <alignment horizontal="center" vertical="top" wrapText="1"/>
    </xf>
    <xf numFmtId="177" fontId="2" fillId="0" borderId="23" xfId="0" applyNumberFormat="1" applyFont="1" applyFill="1" applyBorder="1">
      <alignment vertical="center"/>
    </xf>
    <xf numFmtId="3" fontId="2" fillId="0" borderId="26" xfId="0" applyNumberFormat="1" applyFont="1" applyFill="1" applyBorder="1">
      <alignment vertical="center"/>
    </xf>
    <xf numFmtId="3" fontId="2" fillId="0" borderId="25" xfId="0" applyNumberFormat="1" applyFont="1" applyFill="1" applyBorder="1">
      <alignment vertical="center"/>
    </xf>
    <xf numFmtId="3" fontId="2" fillId="0" borderId="28" xfId="0" applyNumberFormat="1" applyFont="1" applyFill="1" applyBorder="1">
      <alignment vertical="center"/>
    </xf>
    <xf numFmtId="177" fontId="2" fillId="0" borderId="31" xfId="0" applyNumberFormat="1" applyFont="1" applyFill="1" applyBorder="1">
      <alignment vertical="center"/>
    </xf>
    <xf numFmtId="49" fontId="17" fillId="0" borderId="0" xfId="0" applyNumberFormat="1" applyFont="1" applyFill="1" applyBorder="1">
      <alignment vertical="center"/>
    </xf>
    <xf numFmtId="49" fontId="17" fillId="0" borderId="13" xfId="0" applyNumberFormat="1" applyFont="1" applyFill="1" applyBorder="1">
      <alignment vertical="center"/>
    </xf>
    <xf numFmtId="49" fontId="17" fillId="0" borderId="15" xfId="0" applyNumberFormat="1" applyFont="1" applyFill="1" applyBorder="1" applyAlignment="1">
      <alignment horizontal="centerContinuous" vertical="center"/>
    </xf>
    <xf numFmtId="0" fontId="17" fillId="0" borderId="12" xfId="0" applyFont="1" applyFill="1" applyBorder="1">
      <alignment vertical="center"/>
    </xf>
    <xf numFmtId="0" fontId="17" fillId="0" borderId="0" xfId="0" applyFont="1" applyFill="1" applyBorder="1">
      <alignment vertical="center"/>
    </xf>
    <xf numFmtId="0" fontId="2" fillId="0" borderId="4" xfId="0" applyFont="1" applyFill="1" applyBorder="1" applyAlignment="1">
      <alignment horizontal="centerContinuous" vertical="center"/>
    </xf>
    <xf numFmtId="3" fontId="2" fillId="0" borderId="43" xfId="0" applyNumberFormat="1" applyFont="1" applyFill="1" applyBorder="1">
      <alignment vertical="center"/>
    </xf>
    <xf numFmtId="3" fontId="2" fillId="0" borderId="46" xfId="0" applyNumberFormat="1" applyFont="1" applyFill="1" applyBorder="1">
      <alignment vertical="center"/>
    </xf>
    <xf numFmtId="3" fontId="2" fillId="0" borderId="43" xfId="0" applyNumberFormat="1" applyFont="1" applyFill="1" applyBorder="1" applyAlignment="1">
      <alignment horizontal="right" vertical="center"/>
    </xf>
    <xf numFmtId="3" fontId="2" fillId="0" borderId="46" xfId="0" applyNumberFormat="1" applyFont="1" applyFill="1" applyBorder="1" applyAlignment="1">
      <alignment vertical="center"/>
    </xf>
    <xf numFmtId="177" fontId="2" fillId="0" borderId="47" xfId="0" applyNumberFormat="1" applyFont="1" applyFill="1" applyBorder="1">
      <alignment vertical="center"/>
    </xf>
    <xf numFmtId="177" fontId="2" fillId="0" borderId="46" xfId="0" applyNumberFormat="1" applyFont="1" applyFill="1" applyBorder="1">
      <alignment vertical="center"/>
    </xf>
    <xf numFmtId="177" fontId="2" fillId="0" borderId="43" xfId="0" applyNumberFormat="1" applyFont="1" applyFill="1" applyBorder="1" applyAlignment="1">
      <alignment horizontal="right" vertical="center"/>
    </xf>
    <xf numFmtId="177" fontId="2" fillId="0" borderId="46" xfId="0" applyNumberFormat="1" applyFont="1" applyFill="1" applyBorder="1" applyAlignment="1">
      <alignment vertical="center"/>
    </xf>
    <xf numFmtId="177" fontId="2" fillId="0" borderId="48" xfId="0" applyNumberFormat="1" applyFont="1" applyFill="1" applyBorder="1" applyAlignment="1">
      <alignment horizontal="right" vertical="center"/>
    </xf>
    <xf numFmtId="177" fontId="2" fillId="0" borderId="44" xfId="0" applyNumberFormat="1" applyFont="1" applyFill="1" applyBorder="1">
      <alignment vertical="center"/>
    </xf>
    <xf numFmtId="177" fontId="2" fillId="0" borderId="46" xfId="0" applyNumberFormat="1" applyFont="1" applyFill="1" applyBorder="1" applyAlignment="1">
      <alignment horizontal="right" vertical="center"/>
    </xf>
    <xf numFmtId="3" fontId="2" fillId="0" borderId="35" xfId="0" applyNumberFormat="1" applyFont="1" applyFill="1" applyBorder="1">
      <alignment vertical="center"/>
    </xf>
    <xf numFmtId="49" fontId="5" fillId="0" borderId="50" xfId="0" applyNumberFormat="1" applyFont="1" applyFill="1" applyBorder="1" applyAlignment="1">
      <alignment vertical="center" wrapText="1"/>
    </xf>
    <xf numFmtId="3"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1" fillId="0" borderId="0" xfId="0" applyFont="1" applyFill="1">
      <alignment vertical="center"/>
    </xf>
    <xf numFmtId="0" fontId="8" fillId="0" borderId="24" xfId="0" applyFont="1" applyFill="1" applyBorder="1" applyAlignment="1">
      <alignment horizontal="centerContinuous" vertical="center"/>
    </xf>
    <xf numFmtId="0" fontId="8" fillId="0" borderId="21" xfId="0" applyFont="1" applyFill="1" applyBorder="1" applyAlignment="1">
      <alignment horizontal="centerContinuous" vertical="center"/>
    </xf>
    <xf numFmtId="184" fontId="2" fillId="0" borderId="32" xfId="0" applyNumberFormat="1" applyFont="1" applyFill="1" applyBorder="1">
      <alignment vertical="center"/>
    </xf>
    <xf numFmtId="184" fontId="2" fillId="0" borderId="3" xfId="0" applyNumberFormat="1" applyFont="1" applyFill="1" applyBorder="1" applyAlignment="1">
      <alignment horizontal="right" vertical="center"/>
    </xf>
    <xf numFmtId="184" fontId="2" fillId="0" borderId="22" xfId="0" applyNumberFormat="1" applyFont="1" applyFill="1" applyBorder="1" applyAlignment="1">
      <alignment horizontal="right" vertical="center"/>
    </xf>
    <xf numFmtId="3" fontId="2" fillId="0" borderId="15" xfId="0" applyNumberFormat="1" applyFont="1" applyFill="1" applyBorder="1" applyAlignment="1">
      <alignment vertical="center"/>
    </xf>
    <xf numFmtId="177" fontId="2" fillId="0" borderId="14" xfId="0" applyNumberFormat="1" applyFont="1" applyFill="1" applyBorder="1" applyAlignment="1">
      <alignment horizontal="right" vertical="center"/>
    </xf>
    <xf numFmtId="177" fontId="2" fillId="0" borderId="20" xfId="0" applyNumberFormat="1" applyFont="1" applyFill="1" applyBorder="1" applyAlignment="1">
      <alignment horizontal="right" vertical="center"/>
    </xf>
    <xf numFmtId="0" fontId="2" fillId="0" borderId="1" xfId="0" applyFont="1" applyFill="1" applyBorder="1" applyAlignment="1">
      <alignment horizontal="centerContinuous" vertical="center"/>
    </xf>
    <xf numFmtId="179" fontId="2" fillId="0" borderId="15" xfId="0" applyNumberFormat="1" applyFont="1" applyFill="1" applyBorder="1" applyAlignment="1">
      <alignment vertical="center"/>
    </xf>
    <xf numFmtId="179" fontId="2" fillId="0" borderId="14" xfId="0" applyNumberFormat="1" applyFont="1" applyFill="1" applyBorder="1" applyAlignment="1">
      <alignment vertical="center"/>
    </xf>
    <xf numFmtId="180" fontId="2" fillId="0" borderId="7" xfId="0" applyNumberFormat="1" applyFont="1" applyFill="1" applyBorder="1">
      <alignment vertical="center"/>
    </xf>
    <xf numFmtId="180" fontId="2" fillId="0" borderId="8" xfId="0" applyNumberFormat="1" applyFont="1" applyFill="1" applyBorder="1">
      <alignment vertical="center"/>
    </xf>
    <xf numFmtId="180" fontId="2" fillId="0" borderId="9" xfId="0" applyNumberFormat="1" applyFont="1" applyFill="1" applyBorder="1">
      <alignment vertical="center"/>
    </xf>
    <xf numFmtId="0" fontId="5" fillId="0" borderId="26"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25" xfId="0" applyFont="1" applyFill="1" applyBorder="1" applyAlignment="1">
      <alignment horizontal="center" vertical="top" wrapText="1"/>
    </xf>
    <xf numFmtId="179" fontId="2" fillId="0" borderId="1" xfId="0" applyNumberFormat="1" applyFont="1" applyFill="1" applyBorder="1" applyAlignment="1">
      <alignment horizontal="right" vertical="center"/>
    </xf>
    <xf numFmtId="179" fontId="2" fillId="0" borderId="7" xfId="0" applyNumberFormat="1" applyFont="1" applyFill="1" applyBorder="1" applyAlignment="1">
      <alignment vertical="center"/>
    </xf>
    <xf numFmtId="179" fontId="2" fillId="0" borderId="7"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2" fillId="0" borderId="8" xfId="0" applyNumberFormat="1" applyFont="1" applyFill="1" applyBorder="1" applyAlignment="1">
      <alignment vertical="center"/>
    </xf>
    <xf numFmtId="179" fontId="2" fillId="0" borderId="8" xfId="0" applyNumberFormat="1" applyFont="1" applyFill="1" applyBorder="1" applyAlignment="1">
      <alignment horizontal="right" vertical="center"/>
    </xf>
    <xf numFmtId="179" fontId="2" fillId="0" borderId="3" xfId="0" applyNumberFormat="1" applyFont="1" applyFill="1" applyBorder="1">
      <alignment vertical="center"/>
    </xf>
    <xf numFmtId="185" fontId="2" fillId="0" borderId="0" xfId="0" applyNumberFormat="1" applyFont="1" applyFill="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0" xfId="0" applyFont="1" applyFill="1" applyBorder="1">
      <alignment vertical="center"/>
    </xf>
    <xf numFmtId="179" fontId="2" fillId="0" borderId="33" xfId="0" applyNumberFormat="1" applyFont="1" applyFill="1" applyBorder="1">
      <alignment vertical="center"/>
    </xf>
    <xf numFmtId="176" fontId="2" fillId="0" borderId="2" xfId="0" applyNumberFormat="1" applyFont="1" applyFill="1" applyBorder="1">
      <alignment vertical="center"/>
    </xf>
    <xf numFmtId="0" fontId="2" fillId="0" borderId="8" xfId="0" applyFont="1" applyFill="1" applyBorder="1">
      <alignment vertical="center"/>
    </xf>
    <xf numFmtId="176" fontId="2" fillId="0" borderId="4" xfId="0" applyNumberFormat="1" applyFont="1" applyFill="1" applyBorder="1">
      <alignment vertical="center"/>
    </xf>
    <xf numFmtId="176" fontId="2" fillId="0" borderId="40" xfId="0" applyNumberFormat="1" applyFont="1" applyFill="1" applyBorder="1">
      <alignment vertical="center"/>
    </xf>
    <xf numFmtId="0" fontId="2" fillId="0" borderId="9" xfId="0" applyFont="1" applyFill="1" applyBorder="1">
      <alignment vertical="center"/>
    </xf>
    <xf numFmtId="176" fontId="2" fillId="0" borderId="6" xfId="0" applyNumberFormat="1" applyFont="1" applyFill="1" applyBorder="1">
      <alignment vertical="center"/>
    </xf>
    <xf numFmtId="177" fontId="2" fillId="0" borderId="52" xfId="0" applyNumberFormat="1" applyFont="1" applyFill="1" applyBorder="1">
      <alignment vertical="center"/>
    </xf>
    <xf numFmtId="0" fontId="2" fillId="0" borderId="1" xfId="0" applyFont="1" applyFill="1" applyBorder="1" applyAlignment="1">
      <alignment vertical="center"/>
    </xf>
    <xf numFmtId="0" fontId="2" fillId="0" borderId="12"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18" xfId="0" applyFont="1" applyFill="1" applyBorder="1" applyAlignment="1">
      <alignment vertical="center"/>
    </xf>
    <xf numFmtId="0" fontId="2" fillId="0" borderId="42" xfId="0" applyFont="1" applyFill="1" applyBorder="1" applyAlignment="1">
      <alignment horizontal="center" vertical="center"/>
    </xf>
    <xf numFmtId="3" fontId="2" fillId="0" borderId="17" xfId="0" applyNumberFormat="1" applyFont="1" applyFill="1" applyBorder="1" applyAlignment="1">
      <alignment vertical="center"/>
    </xf>
    <xf numFmtId="0" fontId="2" fillId="0" borderId="3" xfId="0" applyFont="1" applyFill="1" applyBorder="1" applyAlignment="1">
      <alignment vertical="center"/>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2" fillId="0" borderId="13" xfId="0" applyFont="1" applyFill="1" applyBorder="1" applyAlignment="1">
      <alignment vertical="center" wrapText="1"/>
    </xf>
    <xf numFmtId="176" fontId="2" fillId="0" borderId="42" xfId="0" applyNumberFormat="1" applyFont="1" applyFill="1" applyBorder="1" applyAlignment="1">
      <alignment vertical="center"/>
    </xf>
    <xf numFmtId="177" fontId="2" fillId="0" borderId="17" xfId="0" applyNumberFormat="1" applyFont="1" applyFill="1" applyBorder="1" applyAlignment="1">
      <alignment vertical="center"/>
    </xf>
    <xf numFmtId="177" fontId="2" fillId="0" borderId="17" xfId="0" applyNumberFormat="1" applyFont="1" applyFill="1" applyBorder="1" applyAlignment="1">
      <alignment horizontal="right" vertical="center"/>
    </xf>
    <xf numFmtId="177" fontId="2" fillId="0" borderId="9" xfId="0" applyNumberFormat="1" applyFont="1" applyFill="1" applyBorder="1" applyAlignment="1">
      <alignment horizontal="right" vertical="center"/>
    </xf>
    <xf numFmtId="0" fontId="2" fillId="0" borderId="5" xfId="0" applyFont="1" applyFill="1" applyBorder="1" applyAlignment="1">
      <alignment vertical="center"/>
    </xf>
    <xf numFmtId="0" fontId="2" fillId="0" borderId="8" xfId="0" applyFont="1" applyFill="1" applyBorder="1" applyAlignment="1">
      <alignment horizontal="left" vertical="center"/>
    </xf>
    <xf numFmtId="0" fontId="6" fillId="0" borderId="1" xfId="0" applyFont="1" applyFill="1" applyBorder="1">
      <alignment vertical="center"/>
    </xf>
    <xf numFmtId="0" fontId="6" fillId="0" borderId="3" xfId="0" applyFont="1" applyFill="1" applyBorder="1">
      <alignment vertical="center"/>
    </xf>
    <xf numFmtId="0" fontId="6" fillId="0" borderId="5" xfId="0" applyFont="1" applyFill="1" applyBorder="1">
      <alignment vertical="center"/>
    </xf>
    <xf numFmtId="178" fontId="5" fillId="0" borderId="10" xfId="0" applyNumberFormat="1" applyFont="1" applyFill="1" applyBorder="1" applyAlignment="1">
      <alignment vertical="top" wrapText="1"/>
    </xf>
    <xf numFmtId="0" fontId="5" fillId="0" borderId="0" xfId="0" applyFont="1" applyFill="1" applyBorder="1" applyAlignment="1">
      <alignment horizontal="centerContinuous" vertical="center"/>
    </xf>
    <xf numFmtId="0" fontId="5" fillId="0" borderId="0" xfId="0" applyFont="1" applyFill="1" applyBorder="1" applyAlignment="1">
      <alignment horizontal="center" vertical="top" wrapText="1"/>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24" xfId="0" applyFont="1" applyFill="1" applyBorder="1" applyAlignment="1">
      <alignment vertical="center"/>
    </xf>
    <xf numFmtId="0" fontId="5" fillId="0" borderId="11" xfId="0" applyFont="1" applyFill="1" applyBorder="1" applyAlignment="1">
      <alignment vertical="center"/>
    </xf>
    <xf numFmtId="176" fontId="8" fillId="0" borderId="3" xfId="0" applyNumberFormat="1" applyFont="1" applyFill="1" applyBorder="1" applyAlignment="1">
      <alignment horizontal="center" vertical="top" wrapText="1"/>
    </xf>
    <xf numFmtId="180" fontId="2" fillId="0" borderId="5" xfId="0" applyNumberFormat="1" applyFont="1" applyFill="1" applyBorder="1" applyAlignment="1">
      <alignment horizontal="center" vertical="center"/>
    </xf>
    <xf numFmtId="0" fontId="5" fillId="0" borderId="23" xfId="0" applyFont="1" applyFill="1" applyBorder="1" applyAlignment="1">
      <alignment horizontal="center" vertical="top" wrapText="1"/>
    </xf>
    <xf numFmtId="0" fontId="5" fillId="0" borderId="21" xfId="0" applyFont="1" applyFill="1" applyBorder="1" applyAlignment="1">
      <alignment vertical="center"/>
    </xf>
    <xf numFmtId="49" fontId="2" fillId="0" borderId="35" xfId="0" applyNumberFormat="1" applyFont="1" applyFill="1" applyBorder="1">
      <alignment vertical="center"/>
    </xf>
    <xf numFmtId="49" fontId="6" fillId="0" borderId="35" xfId="0" applyNumberFormat="1" applyFont="1" applyFill="1" applyBorder="1">
      <alignment vertical="center"/>
    </xf>
    <xf numFmtId="181" fontId="13" fillId="0" borderId="0" xfId="0" applyNumberFormat="1" applyFont="1" applyFill="1" applyAlignment="1">
      <alignment horizontal="center" vertical="center"/>
    </xf>
    <xf numFmtId="49" fontId="5" fillId="0" borderId="3" xfId="0" applyNumberFormat="1" applyFont="1" applyFill="1" applyBorder="1">
      <alignment vertical="center"/>
    </xf>
    <xf numFmtId="185" fontId="2" fillId="0" borderId="0" xfId="0" applyNumberFormat="1" applyFont="1" applyFill="1" applyBorder="1">
      <alignment vertical="center"/>
    </xf>
    <xf numFmtId="177" fontId="2" fillId="0" borderId="27" xfId="0" applyNumberFormat="1" applyFont="1" applyFill="1" applyBorder="1" applyAlignment="1">
      <alignment vertical="center"/>
    </xf>
    <xf numFmtId="0" fontId="2" fillId="0" borderId="24" xfId="0" applyFont="1" applyFill="1" applyBorder="1" applyAlignment="1">
      <alignment horizontal="centerContinuous" vertical="center" wrapText="1"/>
    </xf>
    <xf numFmtId="0" fontId="8" fillId="0" borderId="25" xfId="0" applyFont="1" applyFill="1" applyBorder="1" applyAlignment="1">
      <alignment horizontal="center" vertical="top" wrapText="1"/>
    </xf>
    <xf numFmtId="0" fontId="23" fillId="0" borderId="0" xfId="0" applyFont="1" applyFill="1">
      <alignment vertical="center"/>
    </xf>
    <xf numFmtId="3" fontId="8"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0" fontId="24" fillId="0" borderId="0" xfId="2" applyFont="1">
      <alignment vertical="center"/>
    </xf>
    <xf numFmtId="0" fontId="17" fillId="0" borderId="7" xfId="2" applyFont="1" applyBorder="1">
      <alignment vertical="center"/>
    </xf>
    <xf numFmtId="0" fontId="17" fillId="0" borderId="1" xfId="2" applyFont="1" applyBorder="1">
      <alignment vertical="center"/>
    </xf>
    <xf numFmtId="0" fontId="17" fillId="0" borderId="12" xfId="2" applyFont="1" applyBorder="1" applyAlignment="1">
      <alignment horizontal="center" vertical="center"/>
    </xf>
    <xf numFmtId="180" fontId="17" fillId="0" borderId="2" xfId="2" applyNumberFormat="1" applyFont="1" applyBorder="1" applyAlignment="1">
      <alignment horizontal="center" vertical="center"/>
    </xf>
    <xf numFmtId="180" fontId="17" fillId="0" borderId="1" xfId="2" applyNumberFormat="1" applyFont="1" applyBorder="1" applyAlignment="1">
      <alignment horizontal="center" vertical="center"/>
    </xf>
    <xf numFmtId="180" fontId="17" fillId="0" borderId="12" xfId="2" applyNumberFormat="1" applyFont="1" applyBorder="1" applyAlignment="1">
      <alignment horizontal="center" vertical="center"/>
    </xf>
    <xf numFmtId="180" fontId="17" fillId="0" borderId="2" xfId="2" applyNumberFormat="1" applyFont="1" applyBorder="1">
      <alignment vertical="center"/>
    </xf>
    <xf numFmtId="0" fontId="17" fillId="0" borderId="8" xfId="2" applyFont="1" applyBorder="1">
      <alignment vertical="center"/>
    </xf>
    <xf numFmtId="0" fontId="17" fillId="0" borderId="1" xfId="2" applyFont="1" applyBorder="1" applyAlignment="1">
      <alignment horizontal="center" vertical="center"/>
    </xf>
    <xf numFmtId="0" fontId="17" fillId="0" borderId="53" xfId="2" applyFont="1" applyBorder="1" applyAlignment="1">
      <alignment horizontal="center" vertical="center"/>
    </xf>
    <xf numFmtId="0" fontId="17" fillId="0" borderId="2" xfId="2" applyFont="1" applyBorder="1" applyAlignment="1">
      <alignment horizontal="center" vertical="center"/>
    </xf>
    <xf numFmtId="0" fontId="17" fillId="0" borderId="5" xfId="2" applyFont="1" applyBorder="1">
      <alignment vertical="center"/>
    </xf>
    <xf numFmtId="176" fontId="17" fillId="0" borderId="5" xfId="2" applyNumberFormat="1" applyFont="1" applyBorder="1" applyAlignment="1">
      <alignment horizontal="center" vertical="center"/>
    </xf>
    <xf numFmtId="176" fontId="17" fillId="0" borderId="54" xfId="2" applyNumberFormat="1" applyFont="1" applyBorder="1" applyAlignment="1">
      <alignment horizontal="center" vertical="center"/>
    </xf>
    <xf numFmtId="176" fontId="17" fillId="0" borderId="6" xfId="2" applyNumberFormat="1" applyFont="1" applyBorder="1" applyAlignment="1">
      <alignment horizontal="center" vertical="center"/>
    </xf>
    <xf numFmtId="49" fontId="2" fillId="0" borderId="3" xfId="2" applyNumberFormat="1" applyFont="1" applyBorder="1">
      <alignment vertical="center"/>
    </xf>
    <xf numFmtId="3" fontId="17" fillId="0" borderId="3" xfId="2" applyNumberFormat="1" applyFont="1" applyBorder="1">
      <alignment vertical="center"/>
    </xf>
    <xf numFmtId="3" fontId="17" fillId="0" borderId="55" xfId="2" applyNumberFormat="1" applyFont="1" applyBorder="1">
      <alignment vertical="center"/>
    </xf>
    <xf numFmtId="3" fontId="17" fillId="0" borderId="4" xfId="2" applyNumberFormat="1" applyFont="1" applyBorder="1">
      <alignment vertical="center"/>
    </xf>
    <xf numFmtId="0" fontId="17" fillId="0" borderId="38" xfId="2" applyFont="1" applyBorder="1" applyAlignment="1">
      <alignment horizontal="center" vertical="center"/>
    </xf>
    <xf numFmtId="3" fontId="17" fillId="0" borderId="38" xfId="2" applyNumberFormat="1" applyFont="1" applyBorder="1">
      <alignment vertical="center"/>
    </xf>
    <xf numFmtId="3" fontId="17" fillId="0" borderId="56" xfId="2" applyNumberFormat="1" applyFont="1" applyBorder="1">
      <alignment vertical="center"/>
    </xf>
    <xf numFmtId="3" fontId="17" fillId="0" borderId="49" xfId="2" applyNumberFormat="1" applyFont="1" applyBorder="1">
      <alignment vertical="center"/>
    </xf>
    <xf numFmtId="177" fontId="17" fillId="0" borderId="1" xfId="2" applyNumberFormat="1" applyFont="1" applyBorder="1">
      <alignment vertical="center"/>
    </xf>
    <xf numFmtId="177" fontId="17" fillId="0" borderId="53" xfId="2" applyNumberFormat="1" applyFont="1" applyBorder="1">
      <alignment vertical="center"/>
    </xf>
    <xf numFmtId="177" fontId="17" fillId="0" borderId="2" xfId="2" applyNumberFormat="1" applyFont="1" applyBorder="1">
      <alignment vertical="center"/>
    </xf>
    <xf numFmtId="177" fontId="17" fillId="0" borderId="3" xfId="2" applyNumberFormat="1" applyFont="1" applyBorder="1">
      <alignment vertical="center"/>
    </xf>
    <xf numFmtId="177" fontId="17" fillId="0" borderId="55" xfId="2" applyNumberFormat="1" applyFont="1" applyBorder="1">
      <alignment vertical="center"/>
    </xf>
    <xf numFmtId="177" fontId="17" fillId="0" borderId="4" xfId="2" applyNumberFormat="1" applyFont="1" applyBorder="1">
      <alignment vertical="center"/>
    </xf>
    <xf numFmtId="177" fontId="17" fillId="0" borderId="38" xfId="2" applyNumberFormat="1" applyFont="1" applyBorder="1">
      <alignment vertical="center"/>
    </xf>
    <xf numFmtId="177" fontId="17" fillId="0" borderId="56" xfId="2" applyNumberFormat="1" applyFont="1" applyBorder="1">
      <alignment vertical="center"/>
    </xf>
    <xf numFmtId="177" fontId="17" fillId="0" borderId="49" xfId="2" applyNumberFormat="1" applyFont="1" applyBorder="1">
      <alignment vertical="center"/>
    </xf>
    <xf numFmtId="186" fontId="17" fillId="0" borderId="38" xfId="2" applyNumberFormat="1" applyFont="1" applyBorder="1">
      <alignment vertical="center"/>
    </xf>
    <xf numFmtId="186" fontId="17" fillId="0" borderId="56" xfId="2" applyNumberFormat="1" applyFont="1" applyBorder="1">
      <alignment vertical="center"/>
    </xf>
    <xf numFmtId="186" fontId="17" fillId="0" borderId="49" xfId="2" applyNumberFormat="1" applyFont="1" applyBorder="1">
      <alignment vertical="center"/>
    </xf>
    <xf numFmtId="0" fontId="17" fillId="0" borderId="9" xfId="2" applyFont="1" applyBorder="1">
      <alignment vertical="center"/>
    </xf>
    <xf numFmtId="3" fontId="17" fillId="0" borderId="1" xfId="2" applyNumberFormat="1" applyFont="1" applyBorder="1">
      <alignment vertical="center"/>
    </xf>
    <xf numFmtId="3" fontId="17" fillId="0" borderId="53" xfId="2" applyNumberFormat="1" applyFont="1" applyBorder="1">
      <alignment vertical="center"/>
    </xf>
    <xf numFmtId="3" fontId="17" fillId="0" borderId="2" xfId="2" applyNumberFormat="1" applyFont="1" applyBorder="1">
      <alignment vertical="center"/>
    </xf>
    <xf numFmtId="180" fontId="17" fillId="0" borderId="5" xfId="2" applyNumberFormat="1" applyFont="1" applyBorder="1" applyAlignment="1">
      <alignment horizontal="center" vertical="center"/>
    </xf>
    <xf numFmtId="180" fontId="17" fillId="0" borderId="54" xfId="2" applyNumberFormat="1" applyFont="1" applyBorder="1" applyAlignment="1">
      <alignment horizontal="center" vertical="center"/>
    </xf>
    <xf numFmtId="180" fontId="17" fillId="0" borderId="6" xfId="2" applyNumberFormat="1" applyFont="1" applyBorder="1" applyAlignment="1">
      <alignment horizontal="center" vertical="center"/>
    </xf>
    <xf numFmtId="0" fontId="24" fillId="0" borderId="14" xfId="2" applyFont="1" applyBorder="1">
      <alignment vertical="center"/>
    </xf>
    <xf numFmtId="0" fontId="24" fillId="0" borderId="15" xfId="2" applyFont="1" applyBorder="1" applyAlignment="1">
      <alignment horizontal="center" vertical="center"/>
    </xf>
    <xf numFmtId="0" fontId="24" fillId="0" borderId="11" xfId="2" applyFont="1" applyBorder="1">
      <alignment vertical="center"/>
    </xf>
    <xf numFmtId="0" fontId="2" fillId="0" borderId="1" xfId="2" applyFont="1" applyBorder="1">
      <alignment vertical="center"/>
    </xf>
    <xf numFmtId="176" fontId="2" fillId="0" borderId="7" xfId="2" applyNumberFormat="1" applyFont="1" applyBorder="1">
      <alignment vertical="center"/>
    </xf>
    <xf numFmtId="180" fontId="2" fillId="0" borderId="7" xfId="2" applyNumberFormat="1" applyFont="1" applyBorder="1">
      <alignment vertical="center"/>
    </xf>
    <xf numFmtId="177" fontId="2" fillId="0" borderId="7" xfId="2" applyNumberFormat="1" applyFont="1" applyBorder="1">
      <alignment vertical="center"/>
    </xf>
    <xf numFmtId="0" fontId="2" fillId="0" borderId="3" xfId="2" applyFont="1" applyBorder="1">
      <alignment vertical="center"/>
    </xf>
    <xf numFmtId="176" fontId="2" fillId="0" borderId="8" xfId="2" applyNumberFormat="1" applyFont="1" applyBorder="1">
      <alignment vertical="center"/>
    </xf>
    <xf numFmtId="180" fontId="2" fillId="0" borderId="8" xfId="2" applyNumberFormat="1" applyFont="1" applyBorder="1">
      <alignment vertical="center"/>
    </xf>
    <xf numFmtId="177" fontId="2" fillId="0" borderId="8" xfId="2" applyNumberFormat="1" applyFont="1" applyBorder="1">
      <alignment vertical="center"/>
    </xf>
    <xf numFmtId="0" fontId="2" fillId="0" borderId="5" xfId="2" applyFont="1" applyBorder="1">
      <alignment vertical="center"/>
    </xf>
    <xf numFmtId="176" fontId="2" fillId="0" borderId="9" xfId="2" applyNumberFormat="1" applyFont="1" applyBorder="1">
      <alignment vertical="center"/>
    </xf>
    <xf numFmtId="180" fontId="2" fillId="0" borderId="9" xfId="2" applyNumberFormat="1" applyFont="1" applyBorder="1">
      <alignment vertical="center"/>
    </xf>
    <xf numFmtId="177" fontId="2" fillId="0" borderId="9" xfId="2" applyNumberFormat="1" applyFont="1" applyBorder="1">
      <alignment vertical="center"/>
    </xf>
    <xf numFmtId="0" fontId="24" fillId="0" borderId="0" xfId="2" applyFont="1" applyFill="1">
      <alignment vertical="center"/>
    </xf>
    <xf numFmtId="0" fontId="5" fillId="0" borderId="38" xfId="0" applyFont="1" applyFill="1" applyBorder="1" applyAlignment="1">
      <alignment vertical="center" wrapText="1"/>
    </xf>
    <xf numFmtId="0" fontId="5" fillId="0" borderId="41" xfId="0" applyFont="1" applyFill="1" applyBorder="1" applyAlignment="1">
      <alignment vertical="center" wrapText="1"/>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49" xfId="0"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8" fillId="0" borderId="1" xfId="0" applyNumberFormat="1" applyFont="1" applyFill="1" applyBorder="1" applyAlignment="1">
      <alignment vertical="center" wrapText="1"/>
    </xf>
    <xf numFmtId="49" fontId="8" fillId="0" borderId="12" xfId="0" applyNumberFormat="1" applyFont="1" applyFill="1" applyBorder="1" applyAlignment="1">
      <alignment vertical="center" wrapText="1"/>
    </xf>
    <xf numFmtId="49" fontId="8" fillId="0" borderId="2" xfId="0" applyNumberFormat="1"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4" xfId="0" applyNumberFormat="1" applyFont="1" applyFill="1" applyBorder="1" applyAlignment="1">
      <alignment vertical="center" wrapText="1"/>
    </xf>
    <xf numFmtId="49" fontId="8" fillId="0" borderId="5" xfId="0" applyNumberFormat="1" applyFont="1" applyFill="1" applyBorder="1" applyAlignment="1">
      <alignment vertical="center" wrapText="1"/>
    </xf>
    <xf numFmtId="49" fontId="8" fillId="0" borderId="13" xfId="0" applyNumberFormat="1" applyFont="1" applyFill="1" applyBorder="1" applyAlignment="1">
      <alignment vertical="center" wrapText="1"/>
    </xf>
    <xf numFmtId="49" fontId="8" fillId="0" borderId="6" xfId="0" applyNumberFormat="1" applyFont="1" applyFill="1" applyBorder="1" applyAlignment="1">
      <alignment vertical="center" wrapText="1"/>
    </xf>
    <xf numFmtId="49" fontId="2" fillId="0" borderId="14"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11" fillId="0" borderId="35" xfId="0" applyNumberFormat="1" applyFont="1" applyFill="1" applyBorder="1" applyAlignment="1">
      <alignment vertical="center" wrapText="1"/>
    </xf>
    <xf numFmtId="49" fontId="11" fillId="0" borderId="34" xfId="0" applyNumberFormat="1" applyFont="1" applyFill="1" applyBorder="1" applyAlignment="1">
      <alignment vertical="center" wrapText="1"/>
    </xf>
    <xf numFmtId="49" fontId="11" fillId="0" borderId="40" xfId="0" applyNumberFormat="1" applyFont="1" applyFill="1" applyBorder="1" applyAlignment="1">
      <alignment vertical="center" wrapText="1"/>
    </xf>
    <xf numFmtId="49" fontId="5" fillId="0" borderId="38" xfId="0" applyNumberFormat="1" applyFont="1" applyFill="1" applyBorder="1" applyAlignment="1">
      <alignment vertical="center" wrapText="1"/>
    </xf>
    <xf numFmtId="49" fontId="5" fillId="0" borderId="41" xfId="0" applyNumberFormat="1" applyFont="1" applyFill="1" applyBorder="1" applyAlignment="1">
      <alignment vertical="center" wrapText="1"/>
    </xf>
    <xf numFmtId="49" fontId="5" fillId="0" borderId="49" xfId="0" applyNumberFormat="1" applyFont="1" applyFill="1" applyBorder="1" applyAlignment="1">
      <alignment vertical="center" wrapText="1"/>
    </xf>
    <xf numFmtId="49" fontId="5" fillId="0" borderId="51"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35" xfId="0"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43" xfId="0" applyNumberFormat="1" applyFont="1" applyFill="1" applyBorder="1" applyAlignment="1">
      <alignment vertical="center" wrapText="1"/>
    </xf>
    <xf numFmtId="49" fontId="5" fillId="0" borderId="44" xfId="0" applyNumberFormat="1" applyFont="1" applyFill="1" applyBorder="1" applyAlignment="1">
      <alignment vertical="center" wrapText="1"/>
    </xf>
    <xf numFmtId="49" fontId="5" fillId="0" borderId="45"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42" xfId="0" applyNumberFormat="1" applyFont="1" applyFill="1" applyBorder="1" applyAlignment="1">
      <alignment vertical="center" wrapText="1"/>
    </xf>
    <xf numFmtId="49" fontId="5" fillId="0" borderId="29" xfId="0" applyNumberFormat="1" applyFont="1" applyFill="1" applyBorder="1" applyAlignment="1">
      <alignment vertical="center" wrapText="1"/>
    </xf>
    <xf numFmtId="0" fontId="6" fillId="0" borderId="7" xfId="0" applyFont="1" applyFill="1" applyBorder="1" applyAlignment="1">
      <alignment vertical="top" wrapText="1"/>
    </xf>
    <xf numFmtId="0" fontId="6" fillId="0" borderId="8" xfId="0" applyFont="1" applyFill="1" applyBorder="1" applyAlignment="1">
      <alignment vertical="top"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66FFFF"/>
      <color rgb="FFFF99FF"/>
      <color rgb="FFCCECFF"/>
      <color rgb="FFFFCCFF"/>
      <color rgb="FFFFCCCC"/>
      <color rgb="FFFFFFCC"/>
      <color rgb="FFCC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U102"/>
  <sheetViews>
    <sheetView showGridLines="0" tabSelected="1" zoomScaleNormal="100" zoomScaleSheetLayoutView="55" zoomScalePageLayoutView="55" workbookViewId="0">
      <selection activeCell="AS31" sqref="AS31"/>
    </sheetView>
  </sheetViews>
  <sheetFormatPr defaultColWidth="9.109375" defaultRowHeight="15" customHeight="1" outlineLevelCol="1" x14ac:dyDescent="0.15"/>
  <cols>
    <col min="1" max="1" width="0.88671875" style="1" customWidth="1"/>
    <col min="2" max="2" width="8.109375" style="1" customWidth="1"/>
    <col min="3" max="3" width="6.5546875" style="1" customWidth="1" outlineLevel="1"/>
    <col min="4" max="5" width="6.88671875" style="1" customWidth="1"/>
    <col min="6" max="7" width="6.88671875" style="1" customWidth="1" outlineLevel="1"/>
    <col min="8" max="10" width="6.88671875" style="1" customWidth="1"/>
    <col min="11" max="12" width="6.88671875" style="1" customWidth="1" outlineLevel="1"/>
    <col min="13" max="15" width="6.88671875" style="1" customWidth="1"/>
    <col min="16" max="17" width="6.88671875" style="1" customWidth="1" outlineLevel="1"/>
    <col min="18" max="20" width="6.88671875" style="1" customWidth="1"/>
    <col min="21" max="22" width="6.88671875" style="1" customWidth="1" outlineLevel="1"/>
    <col min="23" max="25" width="6.88671875" style="1" customWidth="1"/>
    <col min="26" max="27" width="6.88671875" style="1" customWidth="1" outlineLevel="1"/>
    <col min="28" max="30" width="6.88671875" style="1" customWidth="1"/>
    <col min="31" max="32" width="6.88671875" style="1" customWidth="1" outlineLevel="1"/>
    <col min="33" max="33" width="6.88671875" style="1" customWidth="1"/>
    <col min="34" max="35" width="7.33203125" style="1" customWidth="1"/>
    <col min="36" max="37" width="7.33203125" style="1" customWidth="1" outlineLevel="1"/>
    <col min="38" max="38" width="7.33203125" style="1" customWidth="1"/>
    <col min="39" max="39" width="0.44140625" style="1" customWidth="1"/>
    <col min="40" max="16384" width="9.109375" style="1"/>
  </cols>
  <sheetData>
    <row r="1" spans="1:38" ht="15" customHeight="1" x14ac:dyDescent="0.15">
      <c r="A1" s="1" t="s">
        <v>52</v>
      </c>
      <c r="B1" s="22"/>
      <c r="C1" s="22"/>
      <c r="D1" s="22"/>
      <c r="E1" s="22"/>
      <c r="F1" s="22"/>
      <c r="G1" s="22"/>
    </row>
    <row r="2" spans="1:38" ht="35.1" customHeight="1" x14ac:dyDescent="0.15">
      <c r="B2" s="32"/>
      <c r="C2" s="231"/>
      <c r="D2" s="27" t="s">
        <v>142</v>
      </c>
      <c r="E2" s="28"/>
      <c r="F2" s="28"/>
      <c r="G2" s="28"/>
      <c r="H2" s="228"/>
      <c r="I2" s="260" t="s">
        <v>1132</v>
      </c>
      <c r="J2" s="28"/>
      <c r="K2" s="28"/>
      <c r="L2" s="28"/>
      <c r="M2" s="228"/>
      <c r="N2" s="27" t="s">
        <v>194</v>
      </c>
      <c r="O2" s="28"/>
      <c r="P2" s="28"/>
      <c r="Q2" s="28"/>
      <c r="R2" s="228"/>
      <c r="S2" s="27" t="s">
        <v>195</v>
      </c>
      <c r="T2" s="28"/>
      <c r="U2" s="28"/>
      <c r="V2" s="28"/>
      <c r="W2" s="228"/>
      <c r="X2" s="260" t="s">
        <v>1130</v>
      </c>
      <c r="Y2" s="28"/>
      <c r="Z2" s="28"/>
      <c r="AA2" s="28"/>
      <c r="AB2" s="228"/>
      <c r="AC2" s="260" t="s">
        <v>1129</v>
      </c>
      <c r="AD2" s="28"/>
      <c r="AE2" s="28"/>
      <c r="AF2" s="28"/>
      <c r="AG2" s="228"/>
      <c r="AH2" s="400" t="s">
        <v>1131</v>
      </c>
      <c r="AI2" s="28"/>
      <c r="AJ2" s="28"/>
      <c r="AK2" s="28"/>
      <c r="AL2" s="29"/>
    </row>
    <row r="3" spans="1:38" ht="22.65" customHeight="1" x14ac:dyDescent="0.15">
      <c r="B3" s="35"/>
      <c r="C3" s="233"/>
      <c r="D3" s="261" t="s">
        <v>335</v>
      </c>
      <c r="E3" s="261" t="s">
        <v>414</v>
      </c>
      <c r="F3" s="262" t="s">
        <v>440</v>
      </c>
      <c r="G3" s="263" t="s">
        <v>441</v>
      </c>
      <c r="H3" s="264" t="s">
        <v>415</v>
      </c>
      <c r="I3" s="261" t="s">
        <v>335</v>
      </c>
      <c r="J3" s="261" t="s">
        <v>414</v>
      </c>
      <c r="K3" s="262" t="s">
        <v>440</v>
      </c>
      <c r="L3" s="263" t="s">
        <v>441</v>
      </c>
      <c r="M3" s="264" t="s">
        <v>415</v>
      </c>
      <c r="N3" s="261" t="s">
        <v>335</v>
      </c>
      <c r="O3" s="261" t="s">
        <v>414</v>
      </c>
      <c r="P3" s="262" t="s">
        <v>440</v>
      </c>
      <c r="Q3" s="263" t="s">
        <v>441</v>
      </c>
      <c r="R3" s="264" t="s">
        <v>415</v>
      </c>
      <c r="S3" s="261" t="s">
        <v>335</v>
      </c>
      <c r="T3" s="261" t="s">
        <v>414</v>
      </c>
      <c r="U3" s="262" t="s">
        <v>440</v>
      </c>
      <c r="V3" s="263" t="s">
        <v>441</v>
      </c>
      <c r="W3" s="264" t="s">
        <v>415</v>
      </c>
      <c r="X3" s="265" t="s">
        <v>335</v>
      </c>
      <c r="Y3" s="261" t="s">
        <v>414</v>
      </c>
      <c r="Z3" s="262" t="s">
        <v>440</v>
      </c>
      <c r="AA3" s="266" t="s">
        <v>441</v>
      </c>
      <c r="AB3" s="264" t="s">
        <v>415</v>
      </c>
      <c r="AC3" s="261" t="s">
        <v>335</v>
      </c>
      <c r="AD3" s="261" t="s">
        <v>414</v>
      </c>
      <c r="AE3" s="262" t="s">
        <v>440</v>
      </c>
      <c r="AF3" s="266" t="s">
        <v>441</v>
      </c>
      <c r="AG3" s="264" t="s">
        <v>415</v>
      </c>
      <c r="AH3" s="401" t="s">
        <v>335</v>
      </c>
      <c r="AI3" s="261" t="s">
        <v>414</v>
      </c>
      <c r="AJ3" s="262" t="s">
        <v>440</v>
      </c>
      <c r="AK3" s="266" t="s">
        <v>441</v>
      </c>
      <c r="AL3" s="261" t="s">
        <v>415</v>
      </c>
    </row>
    <row r="4" spans="1:38" ht="13.65" customHeight="1" x14ac:dyDescent="0.15">
      <c r="B4" s="34" t="s">
        <v>5</v>
      </c>
      <c r="C4" s="231"/>
      <c r="D4" s="101">
        <f>SUM(I4,X4)</f>
        <v>515</v>
      </c>
      <c r="E4" s="101">
        <f t="shared" ref="E4:G4" si="0">SUM(J4,Y4)</f>
        <v>180</v>
      </c>
      <c r="F4" s="101">
        <f t="shared" si="0"/>
        <v>0</v>
      </c>
      <c r="G4" s="101">
        <f t="shared" si="0"/>
        <v>335</v>
      </c>
      <c r="H4" s="298">
        <f>E4/D4*100</f>
        <v>34.95145631067961</v>
      </c>
      <c r="I4" s="101">
        <f>SUM(N4,S4)</f>
        <v>309</v>
      </c>
      <c r="J4" s="101">
        <f t="shared" ref="J4:K4" si="1">SUM(O4,T4)</f>
        <v>107</v>
      </c>
      <c r="K4" s="101">
        <f t="shared" si="1"/>
        <v>0</v>
      </c>
      <c r="L4" s="101">
        <f>I4-SUM(J4:K4)</f>
        <v>202</v>
      </c>
      <c r="M4" s="298">
        <f>J4/I4*100</f>
        <v>34.627831715210355</v>
      </c>
      <c r="N4" s="101">
        <v>100</v>
      </c>
      <c r="O4" s="101">
        <v>33</v>
      </c>
      <c r="P4" s="101">
        <v>0</v>
      </c>
      <c r="Q4" s="101">
        <f>N4-SUM(O4:P4)</f>
        <v>67</v>
      </c>
      <c r="R4" s="298">
        <f t="shared" ref="R4" si="2">O4/N4*100</f>
        <v>33</v>
      </c>
      <c r="S4" s="17">
        <v>209</v>
      </c>
      <c r="T4" s="17">
        <v>74</v>
      </c>
      <c r="U4" s="101">
        <v>0</v>
      </c>
      <c r="V4" s="101">
        <f>S4-SUM(T4:U4)</f>
        <v>135</v>
      </c>
      <c r="W4" s="298">
        <f t="shared" ref="W4" si="3">T4/S4*100</f>
        <v>35.406698564593306</v>
      </c>
      <c r="X4" s="17">
        <v>206</v>
      </c>
      <c r="Y4" s="17">
        <v>73</v>
      </c>
      <c r="Z4" s="101">
        <v>0</v>
      </c>
      <c r="AA4" s="101">
        <f>X4-SUM(Y4:Z4)</f>
        <v>133</v>
      </c>
      <c r="AB4" s="298">
        <f t="shared" ref="AB4" si="4">Y4/X4*100</f>
        <v>35.436893203883493</v>
      </c>
      <c r="AC4" s="193">
        <v>191</v>
      </c>
      <c r="AD4" s="193">
        <v>66</v>
      </c>
      <c r="AE4" s="193">
        <v>0</v>
      </c>
      <c r="AF4" s="101">
        <f>AC4-SUM(AD4:AE4)</f>
        <v>125</v>
      </c>
      <c r="AG4" s="298">
        <f t="shared" ref="AG4" si="5">IF(AC4=0,0,AD4/AC4*100)</f>
        <v>34.554973821989527</v>
      </c>
      <c r="AH4" s="299">
        <f>SUM(N4,X4-AC4)</f>
        <v>115</v>
      </c>
      <c r="AI4" s="193">
        <f t="shared" ref="AI4:AJ4" si="6">SUM(O4,Y4-AD4)</f>
        <v>40</v>
      </c>
      <c r="AJ4" s="193">
        <f t="shared" si="6"/>
        <v>0</v>
      </c>
      <c r="AK4" s="101">
        <f>AH4-SUM(AI4:AJ4)</f>
        <v>75</v>
      </c>
      <c r="AL4" s="3">
        <f t="shared" ref="AL4:AL50" si="7">IF(AH4=0,0,AI4/AH4*100)</f>
        <v>34.782608695652172</v>
      </c>
    </row>
    <row r="5" spans="1:38" ht="13.65" customHeight="1" x14ac:dyDescent="0.15">
      <c r="B5" s="34" t="s">
        <v>6</v>
      </c>
      <c r="C5" s="232"/>
      <c r="D5" s="67">
        <f t="shared" ref="D5:D50" si="8">SUM(I5,X5)</f>
        <v>128</v>
      </c>
      <c r="E5" s="67">
        <f t="shared" ref="E5:E50" si="9">SUM(J5,Y5)</f>
        <v>65</v>
      </c>
      <c r="F5" s="67">
        <f t="shared" ref="F5:F50" si="10">SUM(K5,Z5)</f>
        <v>1</v>
      </c>
      <c r="G5" s="67">
        <f t="shared" ref="G5:G50" si="11">SUM(L5,AA5)</f>
        <v>62</v>
      </c>
      <c r="H5" s="127">
        <f t="shared" ref="H5:H50" si="12">E5/D5*100</f>
        <v>50.78125</v>
      </c>
      <c r="I5" s="67">
        <f t="shared" ref="I5:I50" si="13">SUM(N5,S5)</f>
        <v>92</v>
      </c>
      <c r="J5" s="67">
        <f t="shared" ref="J5:J50" si="14">SUM(O5,T5)</f>
        <v>49</v>
      </c>
      <c r="K5" s="67">
        <f t="shared" ref="K5:K50" si="15">SUM(P5,U5)</f>
        <v>0</v>
      </c>
      <c r="L5" s="67">
        <f t="shared" ref="L5:L50" si="16">I5-SUM(J5:K5)</f>
        <v>43</v>
      </c>
      <c r="M5" s="127">
        <f t="shared" ref="M5:M50" si="17">J5/I5*100</f>
        <v>53.260869565217398</v>
      </c>
      <c r="N5" s="67">
        <v>5</v>
      </c>
      <c r="O5" s="67">
        <v>3</v>
      </c>
      <c r="P5" s="67">
        <v>0</v>
      </c>
      <c r="Q5" s="67">
        <f t="shared" ref="Q5:Q50" si="18">N5-SUM(O5:P5)</f>
        <v>2</v>
      </c>
      <c r="R5" s="127">
        <f t="shared" ref="R5:R50" si="19">O5/N5*100</f>
        <v>60</v>
      </c>
      <c r="S5" s="18">
        <v>87</v>
      </c>
      <c r="T5" s="18">
        <v>46</v>
      </c>
      <c r="U5" s="67">
        <v>0</v>
      </c>
      <c r="V5" s="67">
        <f t="shared" ref="V5:V50" si="20">S5-SUM(T5:U5)</f>
        <v>41</v>
      </c>
      <c r="W5" s="127">
        <f t="shared" ref="W5:W50" si="21">T5/S5*100</f>
        <v>52.873563218390807</v>
      </c>
      <c r="X5" s="18">
        <v>36</v>
      </c>
      <c r="Y5" s="18">
        <v>16</v>
      </c>
      <c r="Z5" s="67">
        <v>1</v>
      </c>
      <c r="AA5" s="67">
        <f t="shared" ref="AA5:AA50" si="22">X5-SUM(Y5:Z5)</f>
        <v>19</v>
      </c>
      <c r="AB5" s="127">
        <f t="shared" ref="AB5:AB50" si="23">Y5/X5*100</f>
        <v>44.444444444444443</v>
      </c>
      <c r="AC5" s="112">
        <v>35</v>
      </c>
      <c r="AD5" s="112">
        <v>16</v>
      </c>
      <c r="AE5" s="112">
        <v>1</v>
      </c>
      <c r="AF5" s="67">
        <f t="shared" ref="AF5:AF50" si="24">AC5-SUM(AD5:AE5)</f>
        <v>18</v>
      </c>
      <c r="AG5" s="127">
        <f t="shared" ref="AG5:AG50" si="25">IF(AC5=0,0,AD5/AC5*100)</f>
        <v>45.714285714285715</v>
      </c>
      <c r="AH5" s="300">
        <f t="shared" ref="AH5:AH50" si="26">SUM(N5,X5-AC5)</f>
        <v>6</v>
      </c>
      <c r="AI5" s="112">
        <f t="shared" ref="AI5:AI50" si="27">SUM(O5,Y5-AD5)</f>
        <v>3</v>
      </c>
      <c r="AJ5" s="112">
        <f t="shared" ref="AJ5:AJ50" si="28">SUM(P5,Z5-AE5)</f>
        <v>0</v>
      </c>
      <c r="AK5" s="67">
        <f t="shared" ref="AK5:AK50" si="29">AH5-SUM(AI5:AJ5)</f>
        <v>3</v>
      </c>
      <c r="AL5" s="4">
        <f t="shared" si="7"/>
        <v>50</v>
      </c>
    </row>
    <row r="6" spans="1:38" ht="13.65" customHeight="1" x14ac:dyDescent="0.15">
      <c r="B6" s="34" t="s">
        <v>7</v>
      </c>
      <c r="C6" s="232"/>
      <c r="D6" s="67">
        <f t="shared" si="8"/>
        <v>87</v>
      </c>
      <c r="E6" s="67">
        <f t="shared" si="9"/>
        <v>40</v>
      </c>
      <c r="F6" s="67">
        <f t="shared" si="10"/>
        <v>1</v>
      </c>
      <c r="G6" s="67">
        <f t="shared" si="11"/>
        <v>46</v>
      </c>
      <c r="H6" s="127">
        <f t="shared" si="12"/>
        <v>45.977011494252871</v>
      </c>
      <c r="I6" s="67">
        <f t="shared" si="13"/>
        <v>51</v>
      </c>
      <c r="J6" s="67">
        <f t="shared" si="14"/>
        <v>22</v>
      </c>
      <c r="K6" s="67">
        <f t="shared" si="15"/>
        <v>1</v>
      </c>
      <c r="L6" s="67">
        <f t="shared" si="16"/>
        <v>28</v>
      </c>
      <c r="M6" s="127">
        <f t="shared" si="17"/>
        <v>43.137254901960787</v>
      </c>
      <c r="N6" s="67">
        <v>3</v>
      </c>
      <c r="O6" s="67">
        <v>2</v>
      </c>
      <c r="P6" s="67">
        <v>0</v>
      </c>
      <c r="Q6" s="67">
        <f t="shared" si="18"/>
        <v>1</v>
      </c>
      <c r="R6" s="127">
        <f t="shared" si="19"/>
        <v>66.666666666666657</v>
      </c>
      <c r="S6" s="18">
        <v>48</v>
      </c>
      <c r="T6" s="18">
        <v>20</v>
      </c>
      <c r="U6" s="67">
        <v>1</v>
      </c>
      <c r="V6" s="67">
        <f t="shared" si="20"/>
        <v>27</v>
      </c>
      <c r="W6" s="127">
        <f t="shared" si="21"/>
        <v>41.666666666666671</v>
      </c>
      <c r="X6" s="18">
        <v>36</v>
      </c>
      <c r="Y6" s="18">
        <v>18</v>
      </c>
      <c r="Z6" s="67">
        <v>0</v>
      </c>
      <c r="AA6" s="67">
        <f t="shared" si="22"/>
        <v>18</v>
      </c>
      <c r="AB6" s="127">
        <f t="shared" si="23"/>
        <v>50</v>
      </c>
      <c r="AC6" s="112">
        <v>34</v>
      </c>
      <c r="AD6" s="112">
        <v>17</v>
      </c>
      <c r="AE6" s="112">
        <v>0</v>
      </c>
      <c r="AF6" s="67">
        <f t="shared" si="24"/>
        <v>17</v>
      </c>
      <c r="AG6" s="127">
        <f t="shared" si="25"/>
        <v>50</v>
      </c>
      <c r="AH6" s="300">
        <f t="shared" si="26"/>
        <v>5</v>
      </c>
      <c r="AI6" s="112">
        <f t="shared" si="27"/>
        <v>3</v>
      </c>
      <c r="AJ6" s="112">
        <f t="shared" si="28"/>
        <v>0</v>
      </c>
      <c r="AK6" s="67">
        <f t="shared" si="29"/>
        <v>2</v>
      </c>
      <c r="AL6" s="4">
        <f t="shared" si="7"/>
        <v>60</v>
      </c>
    </row>
    <row r="7" spans="1:38" ht="13.65" customHeight="1" x14ac:dyDescent="0.15">
      <c r="B7" s="34" t="s">
        <v>8</v>
      </c>
      <c r="C7" s="232"/>
      <c r="D7" s="67">
        <f t="shared" si="8"/>
        <v>102</v>
      </c>
      <c r="E7" s="67">
        <f t="shared" si="9"/>
        <v>55</v>
      </c>
      <c r="F7" s="67">
        <f t="shared" si="10"/>
        <v>0</v>
      </c>
      <c r="G7" s="67">
        <f t="shared" si="11"/>
        <v>47</v>
      </c>
      <c r="H7" s="127">
        <f t="shared" si="12"/>
        <v>53.921568627450981</v>
      </c>
      <c r="I7" s="67">
        <f t="shared" si="13"/>
        <v>59</v>
      </c>
      <c r="J7" s="67">
        <f t="shared" si="14"/>
        <v>33</v>
      </c>
      <c r="K7" s="67">
        <f t="shared" si="15"/>
        <v>0</v>
      </c>
      <c r="L7" s="67">
        <f t="shared" si="16"/>
        <v>26</v>
      </c>
      <c r="M7" s="127">
        <f t="shared" si="17"/>
        <v>55.932203389830505</v>
      </c>
      <c r="N7" s="67">
        <v>20</v>
      </c>
      <c r="O7" s="67">
        <v>13</v>
      </c>
      <c r="P7" s="67">
        <v>0</v>
      </c>
      <c r="Q7" s="67">
        <f t="shared" si="18"/>
        <v>7</v>
      </c>
      <c r="R7" s="127">
        <f t="shared" si="19"/>
        <v>65</v>
      </c>
      <c r="S7" s="18">
        <v>39</v>
      </c>
      <c r="T7" s="18">
        <v>20</v>
      </c>
      <c r="U7" s="67">
        <v>0</v>
      </c>
      <c r="V7" s="67">
        <f t="shared" si="20"/>
        <v>19</v>
      </c>
      <c r="W7" s="127">
        <f t="shared" si="21"/>
        <v>51.282051282051277</v>
      </c>
      <c r="X7" s="18">
        <v>43</v>
      </c>
      <c r="Y7" s="18">
        <v>22</v>
      </c>
      <c r="Z7" s="67">
        <v>0</v>
      </c>
      <c r="AA7" s="67">
        <f t="shared" si="22"/>
        <v>21</v>
      </c>
      <c r="AB7" s="127">
        <f t="shared" si="23"/>
        <v>51.162790697674424</v>
      </c>
      <c r="AC7" s="112">
        <v>38</v>
      </c>
      <c r="AD7" s="112">
        <v>19</v>
      </c>
      <c r="AE7" s="112">
        <v>0</v>
      </c>
      <c r="AF7" s="67">
        <f t="shared" si="24"/>
        <v>19</v>
      </c>
      <c r="AG7" s="127">
        <f t="shared" si="25"/>
        <v>50</v>
      </c>
      <c r="AH7" s="300">
        <f t="shared" si="26"/>
        <v>25</v>
      </c>
      <c r="AI7" s="112">
        <f t="shared" si="27"/>
        <v>16</v>
      </c>
      <c r="AJ7" s="112">
        <f t="shared" si="28"/>
        <v>0</v>
      </c>
      <c r="AK7" s="67">
        <f t="shared" si="29"/>
        <v>9</v>
      </c>
      <c r="AL7" s="4">
        <f t="shared" si="7"/>
        <v>64</v>
      </c>
    </row>
    <row r="8" spans="1:38" ht="13.65" customHeight="1" x14ac:dyDescent="0.15">
      <c r="B8" s="34" t="s">
        <v>9</v>
      </c>
      <c r="C8" s="232"/>
      <c r="D8" s="67">
        <f t="shared" si="8"/>
        <v>61</v>
      </c>
      <c r="E8" s="67">
        <f t="shared" si="9"/>
        <v>31</v>
      </c>
      <c r="F8" s="67">
        <f t="shared" si="10"/>
        <v>0</v>
      </c>
      <c r="G8" s="67">
        <f t="shared" si="11"/>
        <v>30</v>
      </c>
      <c r="H8" s="127">
        <f t="shared" si="12"/>
        <v>50.819672131147541</v>
      </c>
      <c r="I8" s="67">
        <f t="shared" si="13"/>
        <v>36</v>
      </c>
      <c r="J8" s="67">
        <f t="shared" si="14"/>
        <v>20</v>
      </c>
      <c r="K8" s="67">
        <f t="shared" si="15"/>
        <v>0</v>
      </c>
      <c r="L8" s="67">
        <f t="shared" si="16"/>
        <v>16</v>
      </c>
      <c r="M8" s="127">
        <f t="shared" si="17"/>
        <v>55.555555555555557</v>
      </c>
      <c r="N8" s="67">
        <v>17</v>
      </c>
      <c r="O8" s="67">
        <v>9</v>
      </c>
      <c r="P8" s="67">
        <v>0</v>
      </c>
      <c r="Q8" s="67">
        <f t="shared" si="18"/>
        <v>8</v>
      </c>
      <c r="R8" s="127">
        <f t="shared" si="19"/>
        <v>52.941176470588239</v>
      </c>
      <c r="S8" s="18">
        <v>19</v>
      </c>
      <c r="T8" s="18">
        <v>11</v>
      </c>
      <c r="U8" s="67">
        <v>0</v>
      </c>
      <c r="V8" s="67">
        <f t="shared" si="20"/>
        <v>8</v>
      </c>
      <c r="W8" s="127">
        <f t="shared" si="21"/>
        <v>57.894736842105267</v>
      </c>
      <c r="X8" s="18">
        <v>25</v>
      </c>
      <c r="Y8" s="18">
        <v>11</v>
      </c>
      <c r="Z8" s="67">
        <v>0</v>
      </c>
      <c r="AA8" s="67">
        <f t="shared" si="22"/>
        <v>14</v>
      </c>
      <c r="AB8" s="127">
        <f t="shared" si="23"/>
        <v>44</v>
      </c>
      <c r="AC8" s="112">
        <v>19</v>
      </c>
      <c r="AD8" s="112">
        <v>9</v>
      </c>
      <c r="AE8" s="112">
        <v>0</v>
      </c>
      <c r="AF8" s="67">
        <f t="shared" si="24"/>
        <v>10</v>
      </c>
      <c r="AG8" s="127">
        <f t="shared" si="25"/>
        <v>47.368421052631575</v>
      </c>
      <c r="AH8" s="300">
        <f t="shared" si="26"/>
        <v>23</v>
      </c>
      <c r="AI8" s="112">
        <f t="shared" si="27"/>
        <v>11</v>
      </c>
      <c r="AJ8" s="112">
        <f t="shared" si="28"/>
        <v>0</v>
      </c>
      <c r="AK8" s="67">
        <f t="shared" si="29"/>
        <v>12</v>
      </c>
      <c r="AL8" s="4">
        <f t="shared" si="7"/>
        <v>47.826086956521742</v>
      </c>
    </row>
    <row r="9" spans="1:38" ht="13.65" customHeight="1" x14ac:dyDescent="0.15">
      <c r="B9" s="34" t="s">
        <v>10</v>
      </c>
      <c r="C9" s="232"/>
      <c r="D9" s="67">
        <f t="shared" si="8"/>
        <v>72</v>
      </c>
      <c r="E9" s="67">
        <f t="shared" si="9"/>
        <v>33</v>
      </c>
      <c r="F9" s="67">
        <f t="shared" si="10"/>
        <v>1</v>
      </c>
      <c r="G9" s="67">
        <f t="shared" si="11"/>
        <v>38</v>
      </c>
      <c r="H9" s="127">
        <f t="shared" si="12"/>
        <v>45.833333333333329</v>
      </c>
      <c r="I9" s="67">
        <f t="shared" si="13"/>
        <v>49</v>
      </c>
      <c r="J9" s="67">
        <f t="shared" si="14"/>
        <v>25</v>
      </c>
      <c r="K9" s="67">
        <f t="shared" si="15"/>
        <v>1</v>
      </c>
      <c r="L9" s="67">
        <f t="shared" si="16"/>
        <v>23</v>
      </c>
      <c r="M9" s="127">
        <f t="shared" si="17"/>
        <v>51.020408163265309</v>
      </c>
      <c r="N9" s="67">
        <v>10</v>
      </c>
      <c r="O9" s="67">
        <v>5</v>
      </c>
      <c r="P9" s="67">
        <v>0</v>
      </c>
      <c r="Q9" s="67">
        <f t="shared" si="18"/>
        <v>5</v>
      </c>
      <c r="R9" s="127">
        <f t="shared" si="19"/>
        <v>50</v>
      </c>
      <c r="S9" s="18">
        <v>39</v>
      </c>
      <c r="T9" s="18">
        <v>20</v>
      </c>
      <c r="U9" s="67">
        <v>1</v>
      </c>
      <c r="V9" s="67">
        <f t="shared" si="20"/>
        <v>18</v>
      </c>
      <c r="W9" s="127">
        <f t="shared" si="21"/>
        <v>51.282051282051277</v>
      </c>
      <c r="X9" s="18">
        <v>23</v>
      </c>
      <c r="Y9" s="18">
        <v>8</v>
      </c>
      <c r="Z9" s="67">
        <v>0</v>
      </c>
      <c r="AA9" s="67">
        <f t="shared" si="22"/>
        <v>15</v>
      </c>
      <c r="AB9" s="127">
        <f t="shared" si="23"/>
        <v>34.782608695652172</v>
      </c>
      <c r="AC9" s="112">
        <v>22</v>
      </c>
      <c r="AD9" s="112">
        <v>7</v>
      </c>
      <c r="AE9" s="112">
        <v>0</v>
      </c>
      <c r="AF9" s="67">
        <f t="shared" si="24"/>
        <v>15</v>
      </c>
      <c r="AG9" s="127">
        <f t="shared" si="25"/>
        <v>31.818181818181817</v>
      </c>
      <c r="AH9" s="300">
        <f t="shared" si="26"/>
        <v>11</v>
      </c>
      <c r="AI9" s="112">
        <f t="shared" si="27"/>
        <v>6</v>
      </c>
      <c r="AJ9" s="112">
        <f t="shared" si="28"/>
        <v>0</v>
      </c>
      <c r="AK9" s="67">
        <f t="shared" si="29"/>
        <v>5</v>
      </c>
      <c r="AL9" s="4">
        <f t="shared" si="7"/>
        <v>54.54545454545454</v>
      </c>
    </row>
    <row r="10" spans="1:38" ht="13.65" customHeight="1" x14ac:dyDescent="0.15">
      <c r="B10" s="34" t="s">
        <v>11</v>
      </c>
      <c r="C10" s="232"/>
      <c r="D10" s="67">
        <f t="shared" si="8"/>
        <v>89</v>
      </c>
      <c r="E10" s="67">
        <f t="shared" si="9"/>
        <v>47</v>
      </c>
      <c r="F10" s="67">
        <f t="shared" si="10"/>
        <v>0</v>
      </c>
      <c r="G10" s="67">
        <f t="shared" si="11"/>
        <v>42</v>
      </c>
      <c r="H10" s="127">
        <f t="shared" si="12"/>
        <v>52.80898876404494</v>
      </c>
      <c r="I10" s="67">
        <f t="shared" si="13"/>
        <v>49</v>
      </c>
      <c r="J10" s="67">
        <f t="shared" si="14"/>
        <v>24</v>
      </c>
      <c r="K10" s="67">
        <f t="shared" si="15"/>
        <v>0</v>
      </c>
      <c r="L10" s="67">
        <f t="shared" si="16"/>
        <v>25</v>
      </c>
      <c r="M10" s="127">
        <f t="shared" si="17"/>
        <v>48.979591836734691</v>
      </c>
      <c r="N10" s="67">
        <v>21</v>
      </c>
      <c r="O10" s="67">
        <v>10</v>
      </c>
      <c r="P10" s="67">
        <v>0</v>
      </c>
      <c r="Q10" s="67">
        <f t="shared" si="18"/>
        <v>11</v>
      </c>
      <c r="R10" s="127">
        <f t="shared" si="19"/>
        <v>47.619047619047613</v>
      </c>
      <c r="S10" s="18">
        <v>28</v>
      </c>
      <c r="T10" s="18">
        <v>14</v>
      </c>
      <c r="U10" s="67">
        <v>0</v>
      </c>
      <c r="V10" s="67">
        <f t="shared" si="20"/>
        <v>14</v>
      </c>
      <c r="W10" s="127">
        <f t="shared" si="21"/>
        <v>50</v>
      </c>
      <c r="X10" s="18">
        <v>40</v>
      </c>
      <c r="Y10" s="18">
        <v>23</v>
      </c>
      <c r="Z10" s="67">
        <v>0</v>
      </c>
      <c r="AA10" s="67">
        <f t="shared" si="22"/>
        <v>17</v>
      </c>
      <c r="AB10" s="127">
        <f t="shared" si="23"/>
        <v>57.499999999999993</v>
      </c>
      <c r="AC10" s="112">
        <v>36</v>
      </c>
      <c r="AD10" s="112">
        <v>20</v>
      </c>
      <c r="AE10" s="112">
        <v>0</v>
      </c>
      <c r="AF10" s="67">
        <f t="shared" si="24"/>
        <v>16</v>
      </c>
      <c r="AG10" s="127">
        <f t="shared" si="25"/>
        <v>55.555555555555557</v>
      </c>
      <c r="AH10" s="300">
        <f t="shared" si="26"/>
        <v>25</v>
      </c>
      <c r="AI10" s="112">
        <f t="shared" si="27"/>
        <v>13</v>
      </c>
      <c r="AJ10" s="112">
        <f t="shared" si="28"/>
        <v>0</v>
      </c>
      <c r="AK10" s="67">
        <f t="shared" si="29"/>
        <v>12</v>
      </c>
      <c r="AL10" s="4">
        <f t="shared" si="7"/>
        <v>52</v>
      </c>
    </row>
    <row r="11" spans="1:38" ht="13.65" customHeight="1" x14ac:dyDescent="0.15">
      <c r="B11" s="34" t="s">
        <v>12</v>
      </c>
      <c r="C11" s="232"/>
      <c r="D11" s="67">
        <f t="shared" si="8"/>
        <v>130</v>
      </c>
      <c r="E11" s="67">
        <f t="shared" si="9"/>
        <v>64</v>
      </c>
      <c r="F11" s="67">
        <f t="shared" si="10"/>
        <v>1</v>
      </c>
      <c r="G11" s="67">
        <f t="shared" si="11"/>
        <v>65</v>
      </c>
      <c r="H11" s="127">
        <f t="shared" si="12"/>
        <v>49.230769230769234</v>
      </c>
      <c r="I11" s="67">
        <f t="shared" si="13"/>
        <v>60</v>
      </c>
      <c r="J11" s="67">
        <f t="shared" si="14"/>
        <v>29</v>
      </c>
      <c r="K11" s="67">
        <f t="shared" si="15"/>
        <v>0</v>
      </c>
      <c r="L11" s="67">
        <f t="shared" si="16"/>
        <v>31</v>
      </c>
      <c r="M11" s="127">
        <f t="shared" si="17"/>
        <v>48.333333333333336</v>
      </c>
      <c r="N11" s="67">
        <v>30</v>
      </c>
      <c r="O11" s="67">
        <v>11</v>
      </c>
      <c r="P11" s="67">
        <v>0</v>
      </c>
      <c r="Q11" s="67">
        <f t="shared" si="18"/>
        <v>19</v>
      </c>
      <c r="R11" s="127">
        <f t="shared" si="19"/>
        <v>36.666666666666664</v>
      </c>
      <c r="S11" s="18">
        <v>30</v>
      </c>
      <c r="T11" s="18">
        <v>18</v>
      </c>
      <c r="U11" s="67">
        <v>0</v>
      </c>
      <c r="V11" s="67">
        <f t="shared" si="20"/>
        <v>12</v>
      </c>
      <c r="W11" s="127">
        <f t="shared" si="21"/>
        <v>60</v>
      </c>
      <c r="X11" s="18">
        <v>70</v>
      </c>
      <c r="Y11" s="18">
        <v>35</v>
      </c>
      <c r="Z11" s="67">
        <v>1</v>
      </c>
      <c r="AA11" s="67">
        <f t="shared" si="22"/>
        <v>34</v>
      </c>
      <c r="AB11" s="127">
        <f t="shared" si="23"/>
        <v>50</v>
      </c>
      <c r="AC11" s="112">
        <v>69</v>
      </c>
      <c r="AD11" s="112">
        <v>34</v>
      </c>
      <c r="AE11" s="112">
        <v>1</v>
      </c>
      <c r="AF11" s="67">
        <f t="shared" si="24"/>
        <v>34</v>
      </c>
      <c r="AG11" s="127">
        <f t="shared" si="25"/>
        <v>49.275362318840585</v>
      </c>
      <c r="AH11" s="300">
        <f t="shared" si="26"/>
        <v>31</v>
      </c>
      <c r="AI11" s="112">
        <f t="shared" si="27"/>
        <v>12</v>
      </c>
      <c r="AJ11" s="112">
        <f t="shared" si="28"/>
        <v>0</v>
      </c>
      <c r="AK11" s="67">
        <f t="shared" si="29"/>
        <v>19</v>
      </c>
      <c r="AL11" s="4">
        <f t="shared" si="7"/>
        <v>38.70967741935484</v>
      </c>
    </row>
    <row r="12" spans="1:38" ht="13.65" customHeight="1" x14ac:dyDescent="0.15">
      <c r="B12" s="34" t="s">
        <v>13</v>
      </c>
      <c r="C12" s="232"/>
      <c r="D12" s="67">
        <f t="shared" si="8"/>
        <v>87</v>
      </c>
      <c r="E12" s="67">
        <f t="shared" si="9"/>
        <v>35</v>
      </c>
      <c r="F12" s="67">
        <f t="shared" si="10"/>
        <v>0</v>
      </c>
      <c r="G12" s="67">
        <f t="shared" si="11"/>
        <v>52</v>
      </c>
      <c r="H12" s="127">
        <f t="shared" si="12"/>
        <v>40.229885057471265</v>
      </c>
      <c r="I12" s="67">
        <f t="shared" si="13"/>
        <v>35</v>
      </c>
      <c r="J12" s="67">
        <f t="shared" si="14"/>
        <v>11</v>
      </c>
      <c r="K12" s="67">
        <f t="shared" si="15"/>
        <v>0</v>
      </c>
      <c r="L12" s="67">
        <f t="shared" si="16"/>
        <v>24</v>
      </c>
      <c r="M12" s="127">
        <f t="shared" si="17"/>
        <v>31.428571428571427</v>
      </c>
      <c r="N12" s="67">
        <v>18</v>
      </c>
      <c r="O12" s="67">
        <v>8</v>
      </c>
      <c r="P12" s="67">
        <v>0</v>
      </c>
      <c r="Q12" s="67">
        <f t="shared" si="18"/>
        <v>10</v>
      </c>
      <c r="R12" s="127">
        <f t="shared" si="19"/>
        <v>44.444444444444443</v>
      </c>
      <c r="S12" s="18">
        <v>17</v>
      </c>
      <c r="T12" s="18">
        <v>3</v>
      </c>
      <c r="U12" s="67">
        <v>0</v>
      </c>
      <c r="V12" s="67">
        <f t="shared" si="20"/>
        <v>14</v>
      </c>
      <c r="W12" s="127">
        <f t="shared" si="21"/>
        <v>17.647058823529413</v>
      </c>
      <c r="X12" s="18">
        <v>52</v>
      </c>
      <c r="Y12" s="18">
        <v>24</v>
      </c>
      <c r="Z12" s="67">
        <v>0</v>
      </c>
      <c r="AA12" s="67">
        <f t="shared" si="22"/>
        <v>28</v>
      </c>
      <c r="AB12" s="127">
        <f t="shared" si="23"/>
        <v>46.153846153846153</v>
      </c>
      <c r="AC12" s="112">
        <v>46</v>
      </c>
      <c r="AD12" s="112">
        <v>20</v>
      </c>
      <c r="AE12" s="112">
        <v>0</v>
      </c>
      <c r="AF12" s="67">
        <f t="shared" si="24"/>
        <v>26</v>
      </c>
      <c r="AG12" s="127">
        <f t="shared" si="25"/>
        <v>43.478260869565219</v>
      </c>
      <c r="AH12" s="300">
        <f t="shared" si="26"/>
        <v>24</v>
      </c>
      <c r="AI12" s="112">
        <f t="shared" si="27"/>
        <v>12</v>
      </c>
      <c r="AJ12" s="112">
        <f t="shared" si="28"/>
        <v>0</v>
      </c>
      <c r="AK12" s="67">
        <f t="shared" si="29"/>
        <v>12</v>
      </c>
      <c r="AL12" s="4">
        <f t="shared" si="7"/>
        <v>50</v>
      </c>
    </row>
    <row r="13" spans="1:38" ht="13.65" customHeight="1" x14ac:dyDescent="0.15">
      <c r="B13" s="34" t="s">
        <v>14</v>
      </c>
      <c r="C13" s="232"/>
      <c r="D13" s="67">
        <f t="shared" si="8"/>
        <v>176</v>
      </c>
      <c r="E13" s="67">
        <f t="shared" si="9"/>
        <v>56</v>
      </c>
      <c r="F13" s="67">
        <f t="shared" si="10"/>
        <v>0</v>
      </c>
      <c r="G13" s="67">
        <f t="shared" si="11"/>
        <v>120</v>
      </c>
      <c r="H13" s="127">
        <f t="shared" si="12"/>
        <v>31.818181818181817</v>
      </c>
      <c r="I13" s="67">
        <f t="shared" si="13"/>
        <v>124</v>
      </c>
      <c r="J13" s="67">
        <f t="shared" si="14"/>
        <v>41</v>
      </c>
      <c r="K13" s="67">
        <f t="shared" si="15"/>
        <v>0</v>
      </c>
      <c r="L13" s="67">
        <f t="shared" si="16"/>
        <v>83</v>
      </c>
      <c r="M13" s="127">
        <f t="shared" si="17"/>
        <v>33.064516129032256</v>
      </c>
      <c r="N13" s="67">
        <v>34</v>
      </c>
      <c r="O13" s="67">
        <v>5</v>
      </c>
      <c r="P13" s="67">
        <v>0</v>
      </c>
      <c r="Q13" s="67">
        <f t="shared" si="18"/>
        <v>29</v>
      </c>
      <c r="R13" s="127">
        <f t="shared" si="19"/>
        <v>14.705882352941178</v>
      </c>
      <c r="S13" s="18">
        <v>90</v>
      </c>
      <c r="T13" s="18">
        <v>36</v>
      </c>
      <c r="U13" s="67">
        <v>0</v>
      </c>
      <c r="V13" s="67">
        <f t="shared" si="20"/>
        <v>54</v>
      </c>
      <c r="W13" s="127">
        <f t="shared" si="21"/>
        <v>40</v>
      </c>
      <c r="X13" s="18">
        <v>52</v>
      </c>
      <c r="Y13" s="18">
        <v>15</v>
      </c>
      <c r="Z13" s="67">
        <v>0</v>
      </c>
      <c r="AA13" s="67">
        <f t="shared" si="22"/>
        <v>37</v>
      </c>
      <c r="AB13" s="127">
        <f t="shared" si="23"/>
        <v>28.846153846153843</v>
      </c>
      <c r="AC13" s="112">
        <v>49</v>
      </c>
      <c r="AD13" s="112">
        <v>13</v>
      </c>
      <c r="AE13" s="112">
        <v>0</v>
      </c>
      <c r="AF13" s="67">
        <f t="shared" si="24"/>
        <v>36</v>
      </c>
      <c r="AG13" s="127">
        <f t="shared" si="25"/>
        <v>26.530612244897959</v>
      </c>
      <c r="AH13" s="300">
        <f t="shared" si="26"/>
        <v>37</v>
      </c>
      <c r="AI13" s="112">
        <f t="shared" si="27"/>
        <v>7</v>
      </c>
      <c r="AJ13" s="112">
        <f t="shared" si="28"/>
        <v>0</v>
      </c>
      <c r="AK13" s="67">
        <f t="shared" si="29"/>
        <v>30</v>
      </c>
      <c r="AL13" s="4">
        <f t="shared" si="7"/>
        <v>18.918918918918919</v>
      </c>
    </row>
    <row r="14" spans="1:38" ht="13.65" customHeight="1" x14ac:dyDescent="0.15">
      <c r="B14" s="34" t="s">
        <v>15</v>
      </c>
      <c r="C14" s="232"/>
      <c r="D14" s="67">
        <f t="shared" si="8"/>
        <v>410</v>
      </c>
      <c r="E14" s="67">
        <f t="shared" si="9"/>
        <v>160</v>
      </c>
      <c r="F14" s="67">
        <f t="shared" si="10"/>
        <v>0</v>
      </c>
      <c r="G14" s="67">
        <f t="shared" si="11"/>
        <v>250</v>
      </c>
      <c r="H14" s="127">
        <f t="shared" si="12"/>
        <v>39.024390243902438</v>
      </c>
      <c r="I14" s="67">
        <f t="shared" si="13"/>
        <v>266</v>
      </c>
      <c r="J14" s="67">
        <f t="shared" si="14"/>
        <v>102</v>
      </c>
      <c r="K14" s="67">
        <f t="shared" si="15"/>
        <v>0</v>
      </c>
      <c r="L14" s="67">
        <f t="shared" si="16"/>
        <v>164</v>
      </c>
      <c r="M14" s="127">
        <f t="shared" si="17"/>
        <v>38.345864661654133</v>
      </c>
      <c r="N14" s="67">
        <v>210</v>
      </c>
      <c r="O14" s="67">
        <v>87</v>
      </c>
      <c r="P14" s="67">
        <v>0</v>
      </c>
      <c r="Q14" s="67">
        <f t="shared" si="18"/>
        <v>123</v>
      </c>
      <c r="R14" s="127">
        <f t="shared" si="19"/>
        <v>41.428571428571431</v>
      </c>
      <c r="S14" s="18">
        <v>56</v>
      </c>
      <c r="T14" s="18">
        <v>15</v>
      </c>
      <c r="U14" s="67">
        <v>0</v>
      </c>
      <c r="V14" s="67">
        <f t="shared" si="20"/>
        <v>41</v>
      </c>
      <c r="W14" s="127">
        <f t="shared" si="21"/>
        <v>26.785714285714285</v>
      </c>
      <c r="X14" s="18">
        <v>144</v>
      </c>
      <c r="Y14" s="18">
        <v>58</v>
      </c>
      <c r="Z14" s="67">
        <v>0</v>
      </c>
      <c r="AA14" s="67">
        <f t="shared" si="22"/>
        <v>86</v>
      </c>
      <c r="AB14" s="127">
        <f t="shared" si="23"/>
        <v>40.277777777777779</v>
      </c>
      <c r="AC14" s="112">
        <v>110</v>
      </c>
      <c r="AD14" s="112">
        <v>49</v>
      </c>
      <c r="AE14" s="112">
        <v>0</v>
      </c>
      <c r="AF14" s="67">
        <f t="shared" si="24"/>
        <v>61</v>
      </c>
      <c r="AG14" s="127">
        <f t="shared" si="25"/>
        <v>44.545454545454547</v>
      </c>
      <c r="AH14" s="300">
        <f t="shared" si="26"/>
        <v>244</v>
      </c>
      <c r="AI14" s="112">
        <f t="shared" si="27"/>
        <v>96</v>
      </c>
      <c r="AJ14" s="112">
        <f t="shared" si="28"/>
        <v>0</v>
      </c>
      <c r="AK14" s="67">
        <f t="shared" si="29"/>
        <v>148</v>
      </c>
      <c r="AL14" s="4">
        <f t="shared" si="7"/>
        <v>39.344262295081968</v>
      </c>
    </row>
    <row r="15" spans="1:38" ht="13.65" customHeight="1" x14ac:dyDescent="0.15">
      <c r="B15" s="34" t="s">
        <v>16</v>
      </c>
      <c r="C15" s="232"/>
      <c r="D15" s="67">
        <f t="shared" si="8"/>
        <v>298</v>
      </c>
      <c r="E15" s="67">
        <f t="shared" si="9"/>
        <v>133</v>
      </c>
      <c r="F15" s="67">
        <f t="shared" si="10"/>
        <v>2</v>
      </c>
      <c r="G15" s="67">
        <f t="shared" si="11"/>
        <v>163</v>
      </c>
      <c r="H15" s="127">
        <f t="shared" si="12"/>
        <v>44.630872483221481</v>
      </c>
      <c r="I15" s="67">
        <f t="shared" si="13"/>
        <v>186</v>
      </c>
      <c r="J15" s="67">
        <f t="shared" si="14"/>
        <v>81</v>
      </c>
      <c r="K15" s="67">
        <f t="shared" si="15"/>
        <v>1</v>
      </c>
      <c r="L15" s="67">
        <f t="shared" si="16"/>
        <v>104</v>
      </c>
      <c r="M15" s="127">
        <f t="shared" si="17"/>
        <v>43.548387096774192</v>
      </c>
      <c r="N15" s="67">
        <v>114</v>
      </c>
      <c r="O15" s="67">
        <v>55</v>
      </c>
      <c r="P15" s="67">
        <v>0</v>
      </c>
      <c r="Q15" s="67">
        <f t="shared" si="18"/>
        <v>59</v>
      </c>
      <c r="R15" s="127">
        <f t="shared" si="19"/>
        <v>48.245614035087719</v>
      </c>
      <c r="S15" s="18">
        <v>72</v>
      </c>
      <c r="T15" s="18">
        <v>26</v>
      </c>
      <c r="U15" s="67">
        <v>1</v>
      </c>
      <c r="V15" s="67">
        <f t="shared" si="20"/>
        <v>45</v>
      </c>
      <c r="W15" s="127">
        <f t="shared" si="21"/>
        <v>36.111111111111107</v>
      </c>
      <c r="X15" s="18">
        <v>112</v>
      </c>
      <c r="Y15" s="18">
        <v>52</v>
      </c>
      <c r="Z15" s="67">
        <v>1</v>
      </c>
      <c r="AA15" s="67">
        <f t="shared" si="22"/>
        <v>59</v>
      </c>
      <c r="AB15" s="127">
        <f t="shared" si="23"/>
        <v>46.428571428571431</v>
      </c>
      <c r="AC15" s="112">
        <v>106</v>
      </c>
      <c r="AD15" s="112">
        <v>51</v>
      </c>
      <c r="AE15" s="112">
        <v>1</v>
      </c>
      <c r="AF15" s="67">
        <f t="shared" si="24"/>
        <v>54</v>
      </c>
      <c r="AG15" s="127">
        <f t="shared" si="25"/>
        <v>48.113207547169814</v>
      </c>
      <c r="AH15" s="300">
        <f t="shared" si="26"/>
        <v>120</v>
      </c>
      <c r="AI15" s="112">
        <f t="shared" si="27"/>
        <v>56</v>
      </c>
      <c r="AJ15" s="112">
        <f t="shared" si="28"/>
        <v>0</v>
      </c>
      <c r="AK15" s="67">
        <f t="shared" si="29"/>
        <v>64</v>
      </c>
      <c r="AL15" s="4">
        <f t="shared" si="7"/>
        <v>46.666666666666664</v>
      </c>
    </row>
    <row r="16" spans="1:38" ht="13.65" customHeight="1" x14ac:dyDescent="0.15">
      <c r="B16" s="34" t="s">
        <v>17</v>
      </c>
      <c r="C16" s="232"/>
      <c r="D16" s="67">
        <f t="shared" si="8"/>
        <v>634</v>
      </c>
      <c r="E16" s="67">
        <f t="shared" si="9"/>
        <v>353</v>
      </c>
      <c r="F16" s="67">
        <f t="shared" si="10"/>
        <v>1</v>
      </c>
      <c r="G16" s="67">
        <f t="shared" si="11"/>
        <v>280</v>
      </c>
      <c r="H16" s="127">
        <f t="shared" si="12"/>
        <v>55.678233438485805</v>
      </c>
      <c r="I16" s="67">
        <f t="shared" si="13"/>
        <v>427</v>
      </c>
      <c r="J16" s="67">
        <f t="shared" si="14"/>
        <v>239</v>
      </c>
      <c r="K16" s="67">
        <f t="shared" si="15"/>
        <v>1</v>
      </c>
      <c r="L16" s="67">
        <f t="shared" si="16"/>
        <v>187</v>
      </c>
      <c r="M16" s="127">
        <f t="shared" si="17"/>
        <v>55.97189695550351</v>
      </c>
      <c r="N16" s="67">
        <v>379</v>
      </c>
      <c r="O16" s="67">
        <v>218</v>
      </c>
      <c r="P16" s="67">
        <v>1</v>
      </c>
      <c r="Q16" s="67">
        <f t="shared" si="18"/>
        <v>160</v>
      </c>
      <c r="R16" s="127">
        <f t="shared" si="19"/>
        <v>57.519788918205805</v>
      </c>
      <c r="S16" s="18">
        <v>48</v>
      </c>
      <c r="T16" s="18">
        <v>21</v>
      </c>
      <c r="U16" s="67">
        <v>0</v>
      </c>
      <c r="V16" s="67">
        <f t="shared" si="20"/>
        <v>27</v>
      </c>
      <c r="W16" s="127">
        <f t="shared" si="21"/>
        <v>43.75</v>
      </c>
      <c r="X16" s="18">
        <v>207</v>
      </c>
      <c r="Y16" s="18">
        <v>114</v>
      </c>
      <c r="Z16" s="67">
        <v>0</v>
      </c>
      <c r="AA16" s="67">
        <f t="shared" si="22"/>
        <v>93</v>
      </c>
      <c r="AB16" s="127">
        <f t="shared" si="23"/>
        <v>55.072463768115945</v>
      </c>
      <c r="AC16" s="112">
        <v>176</v>
      </c>
      <c r="AD16" s="112">
        <v>99</v>
      </c>
      <c r="AE16" s="112">
        <v>0</v>
      </c>
      <c r="AF16" s="67">
        <f t="shared" si="24"/>
        <v>77</v>
      </c>
      <c r="AG16" s="127">
        <f t="shared" si="25"/>
        <v>56.25</v>
      </c>
      <c r="AH16" s="300">
        <f t="shared" si="26"/>
        <v>410</v>
      </c>
      <c r="AI16" s="112">
        <f t="shared" si="27"/>
        <v>233</v>
      </c>
      <c r="AJ16" s="112">
        <f t="shared" si="28"/>
        <v>1</v>
      </c>
      <c r="AK16" s="67">
        <f t="shared" si="29"/>
        <v>176</v>
      </c>
      <c r="AL16" s="4">
        <f t="shared" si="7"/>
        <v>56.829268292682919</v>
      </c>
    </row>
    <row r="17" spans="2:38" ht="13.65" customHeight="1" x14ac:dyDescent="0.15">
      <c r="B17" s="34" t="s">
        <v>18</v>
      </c>
      <c r="C17" s="232"/>
      <c r="D17" s="67">
        <f t="shared" si="8"/>
        <v>542</v>
      </c>
      <c r="E17" s="67">
        <f t="shared" si="9"/>
        <v>279</v>
      </c>
      <c r="F17" s="67">
        <f t="shared" si="10"/>
        <v>1</v>
      </c>
      <c r="G17" s="67">
        <f t="shared" si="11"/>
        <v>262</v>
      </c>
      <c r="H17" s="127">
        <f t="shared" si="12"/>
        <v>51.476014760147606</v>
      </c>
      <c r="I17" s="67">
        <f t="shared" si="13"/>
        <v>390</v>
      </c>
      <c r="J17" s="67">
        <f t="shared" si="14"/>
        <v>203</v>
      </c>
      <c r="K17" s="67">
        <f t="shared" si="15"/>
        <v>0</v>
      </c>
      <c r="L17" s="67">
        <f t="shared" si="16"/>
        <v>187</v>
      </c>
      <c r="M17" s="127">
        <f t="shared" si="17"/>
        <v>52.051282051282058</v>
      </c>
      <c r="N17" s="67">
        <v>286</v>
      </c>
      <c r="O17" s="67">
        <v>159</v>
      </c>
      <c r="P17" s="67">
        <v>0</v>
      </c>
      <c r="Q17" s="67">
        <f t="shared" si="18"/>
        <v>127</v>
      </c>
      <c r="R17" s="127">
        <f t="shared" si="19"/>
        <v>55.594405594405593</v>
      </c>
      <c r="S17" s="18">
        <v>104</v>
      </c>
      <c r="T17" s="18">
        <v>44</v>
      </c>
      <c r="U17" s="67">
        <v>0</v>
      </c>
      <c r="V17" s="67">
        <f t="shared" si="20"/>
        <v>60</v>
      </c>
      <c r="W17" s="127">
        <f t="shared" si="21"/>
        <v>42.307692307692307</v>
      </c>
      <c r="X17" s="18">
        <v>152</v>
      </c>
      <c r="Y17" s="18">
        <v>76</v>
      </c>
      <c r="Z17" s="67">
        <v>1</v>
      </c>
      <c r="AA17" s="67">
        <f t="shared" si="22"/>
        <v>75</v>
      </c>
      <c r="AB17" s="127">
        <f t="shared" si="23"/>
        <v>50</v>
      </c>
      <c r="AC17" s="112">
        <v>140</v>
      </c>
      <c r="AD17" s="112">
        <v>69</v>
      </c>
      <c r="AE17" s="112">
        <v>1</v>
      </c>
      <c r="AF17" s="67">
        <f t="shared" si="24"/>
        <v>70</v>
      </c>
      <c r="AG17" s="127">
        <f t="shared" si="25"/>
        <v>49.285714285714292</v>
      </c>
      <c r="AH17" s="300">
        <f t="shared" si="26"/>
        <v>298</v>
      </c>
      <c r="AI17" s="112">
        <f t="shared" si="27"/>
        <v>166</v>
      </c>
      <c r="AJ17" s="112">
        <f t="shared" si="28"/>
        <v>0</v>
      </c>
      <c r="AK17" s="67">
        <f t="shared" si="29"/>
        <v>132</v>
      </c>
      <c r="AL17" s="4">
        <f t="shared" si="7"/>
        <v>55.70469798657718</v>
      </c>
    </row>
    <row r="18" spans="2:38" ht="13.65" customHeight="1" x14ac:dyDescent="0.15">
      <c r="B18" s="34" t="s">
        <v>19</v>
      </c>
      <c r="C18" s="232"/>
      <c r="D18" s="67">
        <f t="shared" si="8"/>
        <v>81</v>
      </c>
      <c r="E18" s="67">
        <f t="shared" si="9"/>
        <v>35</v>
      </c>
      <c r="F18" s="67">
        <f t="shared" si="10"/>
        <v>0</v>
      </c>
      <c r="G18" s="67">
        <f t="shared" si="11"/>
        <v>46</v>
      </c>
      <c r="H18" s="127">
        <f t="shared" si="12"/>
        <v>43.209876543209873</v>
      </c>
      <c r="I18" s="67">
        <f t="shared" si="13"/>
        <v>43</v>
      </c>
      <c r="J18" s="67">
        <f t="shared" si="14"/>
        <v>19</v>
      </c>
      <c r="K18" s="67">
        <f t="shared" si="15"/>
        <v>0</v>
      </c>
      <c r="L18" s="67">
        <f t="shared" si="16"/>
        <v>24</v>
      </c>
      <c r="M18" s="127">
        <f t="shared" si="17"/>
        <v>44.186046511627907</v>
      </c>
      <c r="N18" s="67">
        <v>22</v>
      </c>
      <c r="O18" s="67">
        <v>10</v>
      </c>
      <c r="P18" s="67">
        <v>0</v>
      </c>
      <c r="Q18" s="67">
        <f t="shared" si="18"/>
        <v>12</v>
      </c>
      <c r="R18" s="127">
        <f t="shared" si="19"/>
        <v>45.454545454545453</v>
      </c>
      <c r="S18" s="18">
        <v>21</v>
      </c>
      <c r="T18" s="18">
        <v>9</v>
      </c>
      <c r="U18" s="67">
        <v>0</v>
      </c>
      <c r="V18" s="67">
        <f t="shared" si="20"/>
        <v>12</v>
      </c>
      <c r="W18" s="127">
        <f t="shared" si="21"/>
        <v>42.857142857142854</v>
      </c>
      <c r="X18" s="18">
        <v>38</v>
      </c>
      <c r="Y18" s="18">
        <v>16</v>
      </c>
      <c r="Z18" s="67">
        <v>0</v>
      </c>
      <c r="AA18" s="67">
        <f t="shared" si="22"/>
        <v>22</v>
      </c>
      <c r="AB18" s="127">
        <f t="shared" si="23"/>
        <v>42.105263157894733</v>
      </c>
      <c r="AC18" s="112">
        <v>33</v>
      </c>
      <c r="AD18" s="112">
        <v>13</v>
      </c>
      <c r="AE18" s="112">
        <v>0</v>
      </c>
      <c r="AF18" s="67">
        <f t="shared" si="24"/>
        <v>20</v>
      </c>
      <c r="AG18" s="127">
        <f t="shared" si="25"/>
        <v>39.393939393939391</v>
      </c>
      <c r="AH18" s="300">
        <f t="shared" si="26"/>
        <v>27</v>
      </c>
      <c r="AI18" s="112">
        <f t="shared" si="27"/>
        <v>13</v>
      </c>
      <c r="AJ18" s="112">
        <f t="shared" si="28"/>
        <v>0</v>
      </c>
      <c r="AK18" s="67">
        <f t="shared" si="29"/>
        <v>14</v>
      </c>
      <c r="AL18" s="4">
        <f t="shared" si="7"/>
        <v>48.148148148148145</v>
      </c>
    </row>
    <row r="19" spans="2:38" ht="13.65" customHeight="1" x14ac:dyDescent="0.15">
      <c r="B19" s="34" t="s">
        <v>20</v>
      </c>
      <c r="C19" s="232"/>
      <c r="D19" s="67">
        <f t="shared" si="8"/>
        <v>56</v>
      </c>
      <c r="E19" s="67">
        <f t="shared" si="9"/>
        <v>39</v>
      </c>
      <c r="F19" s="67">
        <f t="shared" si="10"/>
        <v>0</v>
      </c>
      <c r="G19" s="67">
        <f t="shared" si="11"/>
        <v>17</v>
      </c>
      <c r="H19" s="127">
        <f t="shared" si="12"/>
        <v>69.642857142857139</v>
      </c>
      <c r="I19" s="67">
        <f t="shared" si="13"/>
        <v>25</v>
      </c>
      <c r="J19" s="67">
        <f t="shared" si="14"/>
        <v>17</v>
      </c>
      <c r="K19" s="67">
        <f t="shared" si="15"/>
        <v>0</v>
      </c>
      <c r="L19" s="67">
        <f t="shared" si="16"/>
        <v>8</v>
      </c>
      <c r="M19" s="127">
        <f t="shared" si="17"/>
        <v>68</v>
      </c>
      <c r="N19" s="67">
        <v>2</v>
      </c>
      <c r="O19" s="67">
        <v>2</v>
      </c>
      <c r="P19" s="67">
        <v>0</v>
      </c>
      <c r="Q19" s="67">
        <f t="shared" si="18"/>
        <v>0</v>
      </c>
      <c r="R19" s="127">
        <f t="shared" si="19"/>
        <v>100</v>
      </c>
      <c r="S19" s="18">
        <v>23</v>
      </c>
      <c r="T19" s="18">
        <v>15</v>
      </c>
      <c r="U19" s="67">
        <v>0</v>
      </c>
      <c r="V19" s="67">
        <f t="shared" si="20"/>
        <v>8</v>
      </c>
      <c r="W19" s="127">
        <f t="shared" si="21"/>
        <v>65.217391304347828</v>
      </c>
      <c r="X19" s="18">
        <v>31</v>
      </c>
      <c r="Y19" s="18">
        <v>22</v>
      </c>
      <c r="Z19" s="67">
        <v>0</v>
      </c>
      <c r="AA19" s="67">
        <f t="shared" si="22"/>
        <v>9</v>
      </c>
      <c r="AB19" s="127">
        <f t="shared" si="23"/>
        <v>70.967741935483872</v>
      </c>
      <c r="AC19" s="112">
        <v>31</v>
      </c>
      <c r="AD19" s="112">
        <v>22</v>
      </c>
      <c r="AE19" s="112">
        <v>0</v>
      </c>
      <c r="AF19" s="67">
        <f t="shared" si="24"/>
        <v>9</v>
      </c>
      <c r="AG19" s="127">
        <f t="shared" si="25"/>
        <v>70.967741935483872</v>
      </c>
      <c r="AH19" s="300">
        <f t="shared" si="26"/>
        <v>2</v>
      </c>
      <c r="AI19" s="112">
        <f t="shared" si="27"/>
        <v>2</v>
      </c>
      <c r="AJ19" s="112">
        <f t="shared" si="28"/>
        <v>0</v>
      </c>
      <c r="AK19" s="67">
        <f t="shared" si="29"/>
        <v>0</v>
      </c>
      <c r="AL19" s="4">
        <f t="shared" si="7"/>
        <v>100</v>
      </c>
    </row>
    <row r="20" spans="2:38" ht="13.65" customHeight="1" x14ac:dyDescent="0.15">
      <c r="B20" s="34" t="s">
        <v>21</v>
      </c>
      <c r="C20" s="232"/>
      <c r="D20" s="67">
        <f t="shared" si="8"/>
        <v>59</v>
      </c>
      <c r="E20" s="67">
        <f t="shared" si="9"/>
        <v>30</v>
      </c>
      <c r="F20" s="67">
        <f t="shared" si="10"/>
        <v>0</v>
      </c>
      <c r="G20" s="67">
        <f t="shared" si="11"/>
        <v>29</v>
      </c>
      <c r="H20" s="127">
        <f t="shared" si="12"/>
        <v>50.847457627118644</v>
      </c>
      <c r="I20" s="67">
        <f t="shared" si="13"/>
        <v>38</v>
      </c>
      <c r="J20" s="67">
        <f t="shared" si="14"/>
        <v>18</v>
      </c>
      <c r="K20" s="67">
        <f t="shared" si="15"/>
        <v>0</v>
      </c>
      <c r="L20" s="67">
        <f t="shared" si="16"/>
        <v>20</v>
      </c>
      <c r="M20" s="127">
        <f t="shared" si="17"/>
        <v>47.368421052631575</v>
      </c>
      <c r="N20" s="67">
        <v>8</v>
      </c>
      <c r="O20" s="67">
        <v>6</v>
      </c>
      <c r="P20" s="67">
        <v>0</v>
      </c>
      <c r="Q20" s="67">
        <f t="shared" si="18"/>
        <v>2</v>
      </c>
      <c r="R20" s="127">
        <f t="shared" si="19"/>
        <v>75</v>
      </c>
      <c r="S20" s="18">
        <v>30</v>
      </c>
      <c r="T20" s="18">
        <v>12</v>
      </c>
      <c r="U20" s="67">
        <v>0</v>
      </c>
      <c r="V20" s="67">
        <f t="shared" si="20"/>
        <v>18</v>
      </c>
      <c r="W20" s="127">
        <f t="shared" si="21"/>
        <v>40</v>
      </c>
      <c r="X20" s="18">
        <v>21</v>
      </c>
      <c r="Y20" s="18">
        <v>12</v>
      </c>
      <c r="Z20" s="67">
        <v>0</v>
      </c>
      <c r="AA20" s="67">
        <f t="shared" si="22"/>
        <v>9</v>
      </c>
      <c r="AB20" s="127">
        <f t="shared" si="23"/>
        <v>57.142857142857139</v>
      </c>
      <c r="AC20" s="112">
        <v>21</v>
      </c>
      <c r="AD20" s="112">
        <v>12</v>
      </c>
      <c r="AE20" s="112">
        <v>0</v>
      </c>
      <c r="AF20" s="67">
        <f t="shared" si="24"/>
        <v>9</v>
      </c>
      <c r="AG20" s="127">
        <f t="shared" si="25"/>
        <v>57.142857142857139</v>
      </c>
      <c r="AH20" s="300">
        <f t="shared" si="26"/>
        <v>8</v>
      </c>
      <c r="AI20" s="112">
        <f t="shared" si="27"/>
        <v>6</v>
      </c>
      <c r="AJ20" s="112">
        <f t="shared" si="28"/>
        <v>0</v>
      </c>
      <c r="AK20" s="67">
        <f t="shared" si="29"/>
        <v>2</v>
      </c>
      <c r="AL20" s="4">
        <f t="shared" si="7"/>
        <v>75</v>
      </c>
    </row>
    <row r="21" spans="2:38" ht="13.65" customHeight="1" x14ac:dyDescent="0.15">
      <c r="B21" s="34" t="s">
        <v>22</v>
      </c>
      <c r="C21" s="232"/>
      <c r="D21" s="67">
        <f t="shared" si="8"/>
        <v>29</v>
      </c>
      <c r="E21" s="67">
        <f t="shared" si="9"/>
        <v>9</v>
      </c>
      <c r="F21" s="67">
        <f t="shared" si="10"/>
        <v>0</v>
      </c>
      <c r="G21" s="67">
        <f t="shared" si="11"/>
        <v>20</v>
      </c>
      <c r="H21" s="127">
        <f t="shared" si="12"/>
        <v>31.03448275862069</v>
      </c>
      <c r="I21" s="67">
        <f t="shared" si="13"/>
        <v>9</v>
      </c>
      <c r="J21" s="67">
        <f t="shared" si="14"/>
        <v>2</v>
      </c>
      <c r="K21" s="67">
        <f t="shared" si="15"/>
        <v>0</v>
      </c>
      <c r="L21" s="67">
        <f t="shared" si="16"/>
        <v>7</v>
      </c>
      <c r="M21" s="127">
        <f t="shared" si="17"/>
        <v>22.222222222222221</v>
      </c>
      <c r="N21" s="67">
        <v>5</v>
      </c>
      <c r="O21" s="67">
        <v>2</v>
      </c>
      <c r="P21" s="67">
        <v>0</v>
      </c>
      <c r="Q21" s="67">
        <f t="shared" si="18"/>
        <v>3</v>
      </c>
      <c r="R21" s="127">
        <f t="shared" si="19"/>
        <v>40</v>
      </c>
      <c r="S21" s="18">
        <v>4</v>
      </c>
      <c r="T21" s="18">
        <v>0</v>
      </c>
      <c r="U21" s="67">
        <v>0</v>
      </c>
      <c r="V21" s="67">
        <f t="shared" si="20"/>
        <v>4</v>
      </c>
      <c r="W21" s="127">
        <f t="shared" si="21"/>
        <v>0</v>
      </c>
      <c r="X21" s="18">
        <v>20</v>
      </c>
      <c r="Y21" s="18">
        <v>7</v>
      </c>
      <c r="Z21" s="67">
        <v>0</v>
      </c>
      <c r="AA21" s="67">
        <f t="shared" si="22"/>
        <v>13</v>
      </c>
      <c r="AB21" s="127">
        <f t="shared" si="23"/>
        <v>35</v>
      </c>
      <c r="AC21" s="112">
        <v>16</v>
      </c>
      <c r="AD21" s="112">
        <v>5</v>
      </c>
      <c r="AE21" s="112">
        <v>0</v>
      </c>
      <c r="AF21" s="67">
        <f t="shared" si="24"/>
        <v>11</v>
      </c>
      <c r="AG21" s="127">
        <f t="shared" si="25"/>
        <v>31.25</v>
      </c>
      <c r="AH21" s="300">
        <f t="shared" si="26"/>
        <v>9</v>
      </c>
      <c r="AI21" s="112">
        <f t="shared" si="27"/>
        <v>4</v>
      </c>
      <c r="AJ21" s="112">
        <f t="shared" si="28"/>
        <v>0</v>
      </c>
      <c r="AK21" s="67">
        <f t="shared" si="29"/>
        <v>5</v>
      </c>
      <c r="AL21" s="4">
        <f t="shared" si="7"/>
        <v>44.444444444444443</v>
      </c>
    </row>
    <row r="22" spans="2:38" ht="13.65" customHeight="1" x14ac:dyDescent="0.15">
      <c r="B22" s="34" t="s">
        <v>23</v>
      </c>
      <c r="C22" s="232"/>
      <c r="D22" s="67">
        <f t="shared" si="8"/>
        <v>38</v>
      </c>
      <c r="E22" s="67">
        <f t="shared" si="9"/>
        <v>18</v>
      </c>
      <c r="F22" s="67">
        <f t="shared" si="10"/>
        <v>0</v>
      </c>
      <c r="G22" s="67">
        <f t="shared" si="11"/>
        <v>20</v>
      </c>
      <c r="H22" s="127">
        <f t="shared" si="12"/>
        <v>47.368421052631575</v>
      </c>
      <c r="I22" s="67">
        <f t="shared" si="13"/>
        <v>13</v>
      </c>
      <c r="J22" s="67">
        <f t="shared" si="14"/>
        <v>10</v>
      </c>
      <c r="K22" s="67">
        <f t="shared" si="15"/>
        <v>0</v>
      </c>
      <c r="L22" s="67">
        <f t="shared" si="16"/>
        <v>3</v>
      </c>
      <c r="M22" s="127">
        <f t="shared" si="17"/>
        <v>76.923076923076934</v>
      </c>
      <c r="N22" s="67">
        <v>7</v>
      </c>
      <c r="O22" s="67">
        <v>6</v>
      </c>
      <c r="P22" s="67">
        <v>0</v>
      </c>
      <c r="Q22" s="67">
        <f t="shared" si="18"/>
        <v>1</v>
      </c>
      <c r="R22" s="127">
        <f t="shared" si="19"/>
        <v>85.714285714285708</v>
      </c>
      <c r="S22" s="18">
        <v>6</v>
      </c>
      <c r="T22" s="18">
        <v>4</v>
      </c>
      <c r="U22" s="67">
        <v>0</v>
      </c>
      <c r="V22" s="67">
        <f t="shared" si="20"/>
        <v>2</v>
      </c>
      <c r="W22" s="127">
        <f t="shared" si="21"/>
        <v>66.666666666666657</v>
      </c>
      <c r="X22" s="18">
        <v>25</v>
      </c>
      <c r="Y22" s="18">
        <v>8</v>
      </c>
      <c r="Z22" s="67">
        <v>0</v>
      </c>
      <c r="AA22" s="67">
        <f t="shared" si="22"/>
        <v>17</v>
      </c>
      <c r="AB22" s="127">
        <f t="shared" si="23"/>
        <v>32</v>
      </c>
      <c r="AC22" s="112">
        <v>25</v>
      </c>
      <c r="AD22" s="112">
        <v>8</v>
      </c>
      <c r="AE22" s="112">
        <v>0</v>
      </c>
      <c r="AF22" s="67">
        <f t="shared" si="24"/>
        <v>17</v>
      </c>
      <c r="AG22" s="127">
        <f t="shared" si="25"/>
        <v>32</v>
      </c>
      <c r="AH22" s="300">
        <f t="shared" si="26"/>
        <v>7</v>
      </c>
      <c r="AI22" s="112">
        <f t="shared" si="27"/>
        <v>6</v>
      </c>
      <c r="AJ22" s="112">
        <f t="shared" si="28"/>
        <v>0</v>
      </c>
      <c r="AK22" s="67">
        <f t="shared" si="29"/>
        <v>1</v>
      </c>
      <c r="AL22" s="4">
        <f t="shared" si="7"/>
        <v>85.714285714285708</v>
      </c>
    </row>
    <row r="23" spans="2:38" ht="13.65" customHeight="1" x14ac:dyDescent="0.15">
      <c r="B23" s="34" t="s">
        <v>24</v>
      </c>
      <c r="C23" s="232"/>
      <c r="D23" s="67">
        <f t="shared" si="8"/>
        <v>127</v>
      </c>
      <c r="E23" s="67">
        <f t="shared" si="9"/>
        <v>56</v>
      </c>
      <c r="F23" s="67">
        <f t="shared" si="10"/>
        <v>0</v>
      </c>
      <c r="G23" s="67">
        <f t="shared" si="11"/>
        <v>71</v>
      </c>
      <c r="H23" s="127">
        <f t="shared" si="12"/>
        <v>44.094488188976378</v>
      </c>
      <c r="I23" s="67">
        <f t="shared" si="13"/>
        <v>87</v>
      </c>
      <c r="J23" s="67">
        <f t="shared" si="14"/>
        <v>38</v>
      </c>
      <c r="K23" s="67">
        <f t="shared" si="15"/>
        <v>0</v>
      </c>
      <c r="L23" s="67">
        <f t="shared" si="16"/>
        <v>49</v>
      </c>
      <c r="M23" s="127">
        <f t="shared" si="17"/>
        <v>43.678160919540232</v>
      </c>
      <c r="N23" s="67">
        <v>42</v>
      </c>
      <c r="O23" s="67">
        <v>19</v>
      </c>
      <c r="P23" s="67">
        <v>0</v>
      </c>
      <c r="Q23" s="67">
        <f t="shared" si="18"/>
        <v>23</v>
      </c>
      <c r="R23" s="127">
        <f t="shared" si="19"/>
        <v>45.238095238095241</v>
      </c>
      <c r="S23" s="18">
        <v>45</v>
      </c>
      <c r="T23" s="18">
        <v>19</v>
      </c>
      <c r="U23" s="67">
        <v>0</v>
      </c>
      <c r="V23" s="67">
        <f t="shared" si="20"/>
        <v>26</v>
      </c>
      <c r="W23" s="127">
        <f t="shared" si="21"/>
        <v>42.222222222222221</v>
      </c>
      <c r="X23" s="18">
        <v>40</v>
      </c>
      <c r="Y23" s="18">
        <v>18</v>
      </c>
      <c r="Z23" s="67">
        <v>0</v>
      </c>
      <c r="AA23" s="67">
        <f t="shared" si="22"/>
        <v>22</v>
      </c>
      <c r="AB23" s="127">
        <f t="shared" si="23"/>
        <v>45</v>
      </c>
      <c r="AC23" s="112">
        <v>36</v>
      </c>
      <c r="AD23" s="112">
        <v>16</v>
      </c>
      <c r="AE23" s="112">
        <v>0</v>
      </c>
      <c r="AF23" s="67">
        <f t="shared" si="24"/>
        <v>20</v>
      </c>
      <c r="AG23" s="127">
        <f t="shared" si="25"/>
        <v>44.444444444444443</v>
      </c>
      <c r="AH23" s="300">
        <f t="shared" si="26"/>
        <v>46</v>
      </c>
      <c r="AI23" s="112">
        <f t="shared" si="27"/>
        <v>21</v>
      </c>
      <c r="AJ23" s="112">
        <f t="shared" si="28"/>
        <v>0</v>
      </c>
      <c r="AK23" s="67">
        <f t="shared" si="29"/>
        <v>25</v>
      </c>
      <c r="AL23" s="4">
        <f t="shared" si="7"/>
        <v>45.652173913043477</v>
      </c>
    </row>
    <row r="24" spans="2:38" ht="13.65" customHeight="1" x14ac:dyDescent="0.15">
      <c r="B24" s="34" t="s">
        <v>25</v>
      </c>
      <c r="C24" s="232"/>
      <c r="D24" s="67">
        <f t="shared" si="8"/>
        <v>103</v>
      </c>
      <c r="E24" s="67">
        <f t="shared" si="9"/>
        <v>42</v>
      </c>
      <c r="F24" s="67">
        <f t="shared" si="10"/>
        <v>1</v>
      </c>
      <c r="G24" s="67">
        <f t="shared" si="11"/>
        <v>60</v>
      </c>
      <c r="H24" s="127">
        <f t="shared" si="12"/>
        <v>40.776699029126213</v>
      </c>
      <c r="I24" s="67">
        <f t="shared" si="13"/>
        <v>67</v>
      </c>
      <c r="J24" s="67">
        <f t="shared" si="14"/>
        <v>28</v>
      </c>
      <c r="K24" s="67">
        <f t="shared" si="15"/>
        <v>1</v>
      </c>
      <c r="L24" s="67">
        <f t="shared" si="16"/>
        <v>38</v>
      </c>
      <c r="M24" s="127">
        <f t="shared" si="17"/>
        <v>41.791044776119399</v>
      </c>
      <c r="N24" s="67">
        <v>17</v>
      </c>
      <c r="O24" s="67">
        <v>7</v>
      </c>
      <c r="P24" s="67">
        <v>0</v>
      </c>
      <c r="Q24" s="67">
        <f t="shared" si="18"/>
        <v>10</v>
      </c>
      <c r="R24" s="127">
        <f t="shared" si="19"/>
        <v>41.17647058823529</v>
      </c>
      <c r="S24" s="18">
        <v>50</v>
      </c>
      <c r="T24" s="18">
        <v>21</v>
      </c>
      <c r="U24" s="67">
        <v>1</v>
      </c>
      <c r="V24" s="67">
        <f t="shared" si="20"/>
        <v>28</v>
      </c>
      <c r="W24" s="127">
        <f t="shared" si="21"/>
        <v>42</v>
      </c>
      <c r="X24" s="18">
        <v>36</v>
      </c>
      <c r="Y24" s="18">
        <v>14</v>
      </c>
      <c r="Z24" s="67">
        <v>0</v>
      </c>
      <c r="AA24" s="67">
        <f t="shared" si="22"/>
        <v>22</v>
      </c>
      <c r="AB24" s="127">
        <f t="shared" si="23"/>
        <v>38.888888888888893</v>
      </c>
      <c r="AC24" s="112">
        <v>36</v>
      </c>
      <c r="AD24" s="112">
        <v>14</v>
      </c>
      <c r="AE24" s="112">
        <v>0</v>
      </c>
      <c r="AF24" s="67">
        <f t="shared" si="24"/>
        <v>22</v>
      </c>
      <c r="AG24" s="127">
        <f t="shared" si="25"/>
        <v>38.888888888888893</v>
      </c>
      <c r="AH24" s="300">
        <f t="shared" si="26"/>
        <v>17</v>
      </c>
      <c r="AI24" s="112">
        <f t="shared" si="27"/>
        <v>7</v>
      </c>
      <c r="AJ24" s="112">
        <f t="shared" si="28"/>
        <v>0</v>
      </c>
      <c r="AK24" s="67">
        <f t="shared" si="29"/>
        <v>10</v>
      </c>
      <c r="AL24" s="4">
        <f t="shared" si="7"/>
        <v>41.17647058823529</v>
      </c>
    </row>
    <row r="25" spans="2:38" ht="13.65" customHeight="1" x14ac:dyDescent="0.15">
      <c r="B25" s="34" t="s">
        <v>26</v>
      </c>
      <c r="C25" s="232"/>
      <c r="D25" s="67">
        <f t="shared" si="8"/>
        <v>153</v>
      </c>
      <c r="E25" s="67">
        <f t="shared" si="9"/>
        <v>61</v>
      </c>
      <c r="F25" s="67">
        <f t="shared" si="10"/>
        <v>1</v>
      </c>
      <c r="G25" s="67">
        <f t="shared" si="11"/>
        <v>91</v>
      </c>
      <c r="H25" s="127">
        <f t="shared" si="12"/>
        <v>39.869281045751634</v>
      </c>
      <c r="I25" s="67">
        <f t="shared" si="13"/>
        <v>101</v>
      </c>
      <c r="J25" s="67">
        <f t="shared" si="14"/>
        <v>42</v>
      </c>
      <c r="K25" s="67">
        <f t="shared" si="15"/>
        <v>1</v>
      </c>
      <c r="L25" s="67">
        <f t="shared" si="16"/>
        <v>58</v>
      </c>
      <c r="M25" s="127">
        <f t="shared" si="17"/>
        <v>41.584158415841586</v>
      </c>
      <c r="N25" s="67">
        <v>60</v>
      </c>
      <c r="O25" s="67">
        <v>25</v>
      </c>
      <c r="P25" s="67">
        <v>0</v>
      </c>
      <c r="Q25" s="67">
        <f t="shared" si="18"/>
        <v>35</v>
      </c>
      <c r="R25" s="127">
        <f t="shared" si="19"/>
        <v>41.666666666666671</v>
      </c>
      <c r="S25" s="18">
        <v>41</v>
      </c>
      <c r="T25" s="18">
        <v>17</v>
      </c>
      <c r="U25" s="67">
        <v>1</v>
      </c>
      <c r="V25" s="67">
        <f t="shared" si="20"/>
        <v>23</v>
      </c>
      <c r="W25" s="127">
        <f t="shared" si="21"/>
        <v>41.463414634146339</v>
      </c>
      <c r="X25" s="18">
        <v>52</v>
      </c>
      <c r="Y25" s="18">
        <v>19</v>
      </c>
      <c r="Z25" s="67">
        <v>0</v>
      </c>
      <c r="AA25" s="67">
        <f t="shared" si="22"/>
        <v>33</v>
      </c>
      <c r="AB25" s="127">
        <f t="shared" si="23"/>
        <v>36.538461538461533</v>
      </c>
      <c r="AC25" s="112">
        <v>49</v>
      </c>
      <c r="AD25" s="112">
        <v>19</v>
      </c>
      <c r="AE25" s="112">
        <v>0</v>
      </c>
      <c r="AF25" s="67">
        <f t="shared" si="24"/>
        <v>30</v>
      </c>
      <c r="AG25" s="127">
        <f t="shared" si="25"/>
        <v>38.775510204081634</v>
      </c>
      <c r="AH25" s="300">
        <f t="shared" si="26"/>
        <v>63</v>
      </c>
      <c r="AI25" s="112">
        <f t="shared" si="27"/>
        <v>25</v>
      </c>
      <c r="AJ25" s="112">
        <f t="shared" si="28"/>
        <v>0</v>
      </c>
      <c r="AK25" s="67">
        <f t="shared" si="29"/>
        <v>38</v>
      </c>
      <c r="AL25" s="4">
        <f t="shared" si="7"/>
        <v>39.682539682539684</v>
      </c>
    </row>
    <row r="26" spans="2:38" ht="13.65" customHeight="1" x14ac:dyDescent="0.15">
      <c r="B26" s="34" t="s">
        <v>27</v>
      </c>
      <c r="C26" s="232"/>
      <c r="D26" s="67">
        <f t="shared" si="8"/>
        <v>404</v>
      </c>
      <c r="E26" s="67">
        <f t="shared" si="9"/>
        <v>162</v>
      </c>
      <c r="F26" s="67">
        <f t="shared" si="10"/>
        <v>0</v>
      </c>
      <c r="G26" s="67">
        <f t="shared" si="11"/>
        <v>242</v>
      </c>
      <c r="H26" s="127">
        <f t="shared" si="12"/>
        <v>40.099009900990104</v>
      </c>
      <c r="I26" s="67">
        <f t="shared" si="13"/>
        <v>289</v>
      </c>
      <c r="J26" s="67">
        <f t="shared" si="14"/>
        <v>121</v>
      </c>
      <c r="K26" s="67">
        <f t="shared" si="15"/>
        <v>0</v>
      </c>
      <c r="L26" s="67">
        <f t="shared" si="16"/>
        <v>168</v>
      </c>
      <c r="M26" s="127">
        <f t="shared" si="17"/>
        <v>41.868512110726641</v>
      </c>
      <c r="N26" s="67">
        <v>117</v>
      </c>
      <c r="O26" s="67">
        <v>54</v>
      </c>
      <c r="P26" s="67">
        <v>0</v>
      </c>
      <c r="Q26" s="67">
        <f t="shared" si="18"/>
        <v>63</v>
      </c>
      <c r="R26" s="127">
        <f t="shared" si="19"/>
        <v>46.153846153846153</v>
      </c>
      <c r="S26" s="18">
        <v>172</v>
      </c>
      <c r="T26" s="18">
        <v>67</v>
      </c>
      <c r="U26" s="67">
        <v>0</v>
      </c>
      <c r="V26" s="67">
        <f t="shared" si="20"/>
        <v>105</v>
      </c>
      <c r="W26" s="127">
        <f t="shared" si="21"/>
        <v>38.953488372093027</v>
      </c>
      <c r="X26" s="18">
        <v>115</v>
      </c>
      <c r="Y26" s="18">
        <v>41</v>
      </c>
      <c r="Z26" s="67">
        <v>0</v>
      </c>
      <c r="AA26" s="67">
        <f t="shared" si="22"/>
        <v>74</v>
      </c>
      <c r="AB26" s="127">
        <f t="shared" si="23"/>
        <v>35.652173913043477</v>
      </c>
      <c r="AC26" s="112">
        <v>106</v>
      </c>
      <c r="AD26" s="112">
        <v>39</v>
      </c>
      <c r="AE26" s="112">
        <v>0</v>
      </c>
      <c r="AF26" s="67">
        <f t="shared" si="24"/>
        <v>67</v>
      </c>
      <c r="AG26" s="127">
        <f t="shared" si="25"/>
        <v>36.79245283018868</v>
      </c>
      <c r="AH26" s="300">
        <f t="shared" si="26"/>
        <v>126</v>
      </c>
      <c r="AI26" s="112">
        <f t="shared" si="27"/>
        <v>56</v>
      </c>
      <c r="AJ26" s="112">
        <f t="shared" si="28"/>
        <v>0</v>
      </c>
      <c r="AK26" s="67">
        <f t="shared" si="29"/>
        <v>70</v>
      </c>
      <c r="AL26" s="4">
        <f t="shared" si="7"/>
        <v>44.444444444444443</v>
      </c>
    </row>
    <row r="27" spans="2:38" ht="13.65" customHeight="1" x14ac:dyDescent="0.15">
      <c r="B27" s="34" t="s">
        <v>28</v>
      </c>
      <c r="C27" s="232"/>
      <c r="D27" s="67">
        <f t="shared" si="8"/>
        <v>113</v>
      </c>
      <c r="E27" s="67">
        <f t="shared" si="9"/>
        <v>51</v>
      </c>
      <c r="F27" s="67">
        <f t="shared" si="10"/>
        <v>0</v>
      </c>
      <c r="G27" s="67">
        <f t="shared" si="11"/>
        <v>62</v>
      </c>
      <c r="H27" s="127">
        <f t="shared" si="12"/>
        <v>45.132743362831853</v>
      </c>
      <c r="I27" s="67">
        <f t="shared" si="13"/>
        <v>61</v>
      </c>
      <c r="J27" s="67">
        <f t="shared" si="14"/>
        <v>28</v>
      </c>
      <c r="K27" s="67">
        <f t="shared" si="15"/>
        <v>0</v>
      </c>
      <c r="L27" s="67">
        <f t="shared" si="16"/>
        <v>33</v>
      </c>
      <c r="M27" s="127">
        <f t="shared" si="17"/>
        <v>45.901639344262293</v>
      </c>
      <c r="N27" s="67">
        <v>20</v>
      </c>
      <c r="O27" s="67">
        <v>6</v>
      </c>
      <c r="P27" s="67">
        <v>0</v>
      </c>
      <c r="Q27" s="67">
        <f t="shared" si="18"/>
        <v>14</v>
      </c>
      <c r="R27" s="127">
        <f t="shared" si="19"/>
        <v>30</v>
      </c>
      <c r="S27" s="18">
        <v>41</v>
      </c>
      <c r="T27" s="18">
        <v>22</v>
      </c>
      <c r="U27" s="67">
        <v>0</v>
      </c>
      <c r="V27" s="67">
        <f t="shared" si="20"/>
        <v>19</v>
      </c>
      <c r="W27" s="127">
        <f t="shared" si="21"/>
        <v>53.658536585365859</v>
      </c>
      <c r="X27" s="18">
        <v>52</v>
      </c>
      <c r="Y27" s="18">
        <v>23</v>
      </c>
      <c r="Z27" s="67">
        <v>0</v>
      </c>
      <c r="AA27" s="67">
        <f t="shared" si="22"/>
        <v>29</v>
      </c>
      <c r="AB27" s="127">
        <f t="shared" si="23"/>
        <v>44.230769230769226</v>
      </c>
      <c r="AC27" s="112">
        <v>49</v>
      </c>
      <c r="AD27" s="112">
        <v>21</v>
      </c>
      <c r="AE27" s="112">
        <v>0</v>
      </c>
      <c r="AF27" s="67">
        <f t="shared" si="24"/>
        <v>28</v>
      </c>
      <c r="AG27" s="127">
        <f t="shared" si="25"/>
        <v>42.857142857142854</v>
      </c>
      <c r="AH27" s="300">
        <f t="shared" si="26"/>
        <v>23</v>
      </c>
      <c r="AI27" s="112">
        <f t="shared" si="27"/>
        <v>8</v>
      </c>
      <c r="AJ27" s="112">
        <f t="shared" si="28"/>
        <v>0</v>
      </c>
      <c r="AK27" s="67">
        <f t="shared" si="29"/>
        <v>15</v>
      </c>
      <c r="AL27" s="4">
        <f t="shared" si="7"/>
        <v>34.782608695652172</v>
      </c>
    </row>
    <row r="28" spans="2:38" ht="13.65" customHeight="1" x14ac:dyDescent="0.15">
      <c r="B28" s="34" t="s">
        <v>29</v>
      </c>
      <c r="C28" s="232"/>
      <c r="D28" s="67">
        <f t="shared" si="8"/>
        <v>38</v>
      </c>
      <c r="E28" s="67">
        <f t="shared" si="9"/>
        <v>12</v>
      </c>
      <c r="F28" s="67">
        <f t="shared" si="10"/>
        <v>0</v>
      </c>
      <c r="G28" s="67">
        <f t="shared" si="11"/>
        <v>26</v>
      </c>
      <c r="H28" s="127">
        <f t="shared" si="12"/>
        <v>31.578947368421051</v>
      </c>
      <c r="I28" s="67">
        <f t="shared" si="13"/>
        <v>12</v>
      </c>
      <c r="J28" s="67">
        <f t="shared" si="14"/>
        <v>6</v>
      </c>
      <c r="K28" s="67">
        <f t="shared" si="15"/>
        <v>0</v>
      </c>
      <c r="L28" s="67">
        <f t="shared" si="16"/>
        <v>6</v>
      </c>
      <c r="M28" s="127">
        <f t="shared" si="17"/>
        <v>50</v>
      </c>
      <c r="N28" s="67">
        <v>4</v>
      </c>
      <c r="O28" s="67">
        <v>2</v>
      </c>
      <c r="P28" s="67">
        <v>0</v>
      </c>
      <c r="Q28" s="67">
        <f t="shared" si="18"/>
        <v>2</v>
      </c>
      <c r="R28" s="127">
        <f t="shared" si="19"/>
        <v>50</v>
      </c>
      <c r="S28" s="18">
        <v>8</v>
      </c>
      <c r="T28" s="18">
        <v>4</v>
      </c>
      <c r="U28" s="67">
        <v>0</v>
      </c>
      <c r="V28" s="67">
        <f t="shared" si="20"/>
        <v>4</v>
      </c>
      <c r="W28" s="127">
        <f t="shared" si="21"/>
        <v>50</v>
      </c>
      <c r="X28" s="18">
        <v>26</v>
      </c>
      <c r="Y28" s="18">
        <v>6</v>
      </c>
      <c r="Z28" s="67">
        <v>0</v>
      </c>
      <c r="AA28" s="67">
        <f t="shared" si="22"/>
        <v>20</v>
      </c>
      <c r="AB28" s="127">
        <f t="shared" si="23"/>
        <v>23.076923076923077</v>
      </c>
      <c r="AC28" s="112">
        <v>26</v>
      </c>
      <c r="AD28" s="112">
        <v>6</v>
      </c>
      <c r="AE28" s="112">
        <v>0</v>
      </c>
      <c r="AF28" s="67">
        <f t="shared" si="24"/>
        <v>20</v>
      </c>
      <c r="AG28" s="127">
        <f t="shared" si="25"/>
        <v>23.076923076923077</v>
      </c>
      <c r="AH28" s="300">
        <f t="shared" si="26"/>
        <v>4</v>
      </c>
      <c r="AI28" s="112">
        <f t="shared" si="27"/>
        <v>2</v>
      </c>
      <c r="AJ28" s="112">
        <f t="shared" si="28"/>
        <v>0</v>
      </c>
      <c r="AK28" s="67">
        <f t="shared" si="29"/>
        <v>2</v>
      </c>
      <c r="AL28" s="4">
        <f t="shared" si="7"/>
        <v>50</v>
      </c>
    </row>
    <row r="29" spans="2:38" ht="13.65" customHeight="1" x14ac:dyDescent="0.15">
      <c r="B29" s="34" t="s">
        <v>30</v>
      </c>
      <c r="C29" s="232"/>
      <c r="D29" s="67">
        <f t="shared" si="8"/>
        <v>84</v>
      </c>
      <c r="E29" s="67">
        <f t="shared" si="9"/>
        <v>42</v>
      </c>
      <c r="F29" s="67">
        <f t="shared" si="10"/>
        <v>0</v>
      </c>
      <c r="G29" s="67">
        <f t="shared" si="11"/>
        <v>42</v>
      </c>
      <c r="H29" s="127">
        <f t="shared" si="12"/>
        <v>50</v>
      </c>
      <c r="I29" s="67">
        <f t="shared" si="13"/>
        <v>36</v>
      </c>
      <c r="J29" s="67">
        <f t="shared" si="14"/>
        <v>21</v>
      </c>
      <c r="K29" s="67">
        <f t="shared" si="15"/>
        <v>0</v>
      </c>
      <c r="L29" s="67">
        <f t="shared" si="16"/>
        <v>15</v>
      </c>
      <c r="M29" s="127">
        <f t="shared" si="17"/>
        <v>58.333333333333336</v>
      </c>
      <c r="N29" s="67">
        <v>26</v>
      </c>
      <c r="O29" s="67">
        <v>17</v>
      </c>
      <c r="P29" s="67">
        <v>0</v>
      </c>
      <c r="Q29" s="67">
        <f t="shared" si="18"/>
        <v>9</v>
      </c>
      <c r="R29" s="127">
        <f t="shared" si="19"/>
        <v>65.384615384615387</v>
      </c>
      <c r="S29" s="18">
        <v>10</v>
      </c>
      <c r="T29" s="18">
        <v>4</v>
      </c>
      <c r="U29" s="67">
        <v>0</v>
      </c>
      <c r="V29" s="67">
        <f t="shared" si="20"/>
        <v>6</v>
      </c>
      <c r="W29" s="127">
        <f t="shared" si="21"/>
        <v>40</v>
      </c>
      <c r="X29" s="18">
        <v>48</v>
      </c>
      <c r="Y29" s="18">
        <v>21</v>
      </c>
      <c r="Z29" s="67">
        <v>0</v>
      </c>
      <c r="AA29" s="67">
        <f t="shared" si="22"/>
        <v>27</v>
      </c>
      <c r="AB29" s="127">
        <f t="shared" si="23"/>
        <v>43.75</v>
      </c>
      <c r="AC29" s="112">
        <v>43</v>
      </c>
      <c r="AD29" s="112">
        <v>21</v>
      </c>
      <c r="AE29" s="112">
        <v>0</v>
      </c>
      <c r="AF29" s="67">
        <f t="shared" si="24"/>
        <v>22</v>
      </c>
      <c r="AG29" s="127">
        <f t="shared" si="25"/>
        <v>48.837209302325576</v>
      </c>
      <c r="AH29" s="300">
        <f t="shared" si="26"/>
        <v>31</v>
      </c>
      <c r="AI29" s="112">
        <f t="shared" si="27"/>
        <v>17</v>
      </c>
      <c r="AJ29" s="112">
        <f t="shared" si="28"/>
        <v>0</v>
      </c>
      <c r="AK29" s="67">
        <f t="shared" si="29"/>
        <v>14</v>
      </c>
      <c r="AL29" s="4">
        <f t="shared" si="7"/>
        <v>54.838709677419352</v>
      </c>
    </row>
    <row r="30" spans="2:38" ht="13.65" customHeight="1" x14ac:dyDescent="0.15">
      <c r="B30" s="34" t="s">
        <v>31</v>
      </c>
      <c r="C30" s="232"/>
      <c r="D30" s="67">
        <f t="shared" si="8"/>
        <v>640</v>
      </c>
      <c r="E30" s="67">
        <f t="shared" si="9"/>
        <v>268</v>
      </c>
      <c r="F30" s="67">
        <f t="shared" si="10"/>
        <v>0</v>
      </c>
      <c r="G30" s="67">
        <f t="shared" si="11"/>
        <v>372</v>
      </c>
      <c r="H30" s="127">
        <f t="shared" si="12"/>
        <v>41.875</v>
      </c>
      <c r="I30" s="67">
        <f t="shared" si="13"/>
        <v>354</v>
      </c>
      <c r="J30" s="67">
        <f t="shared" si="14"/>
        <v>157</v>
      </c>
      <c r="K30" s="67">
        <f t="shared" si="15"/>
        <v>0</v>
      </c>
      <c r="L30" s="67">
        <f t="shared" si="16"/>
        <v>197</v>
      </c>
      <c r="M30" s="127">
        <f t="shared" si="17"/>
        <v>44.350282485875709</v>
      </c>
      <c r="N30" s="67">
        <v>156</v>
      </c>
      <c r="O30" s="67">
        <v>80</v>
      </c>
      <c r="P30" s="67">
        <v>0</v>
      </c>
      <c r="Q30" s="67">
        <f t="shared" si="18"/>
        <v>76</v>
      </c>
      <c r="R30" s="127">
        <f t="shared" si="19"/>
        <v>51.282051282051277</v>
      </c>
      <c r="S30" s="18">
        <v>198</v>
      </c>
      <c r="T30" s="18">
        <v>77</v>
      </c>
      <c r="U30" s="67">
        <v>0</v>
      </c>
      <c r="V30" s="67">
        <f t="shared" si="20"/>
        <v>121</v>
      </c>
      <c r="W30" s="127">
        <f t="shared" si="21"/>
        <v>38.888888888888893</v>
      </c>
      <c r="X30" s="18">
        <v>286</v>
      </c>
      <c r="Y30" s="18">
        <v>111</v>
      </c>
      <c r="Z30" s="67">
        <v>0</v>
      </c>
      <c r="AA30" s="67">
        <f t="shared" si="22"/>
        <v>175</v>
      </c>
      <c r="AB30" s="127">
        <f t="shared" si="23"/>
        <v>38.811188811188813</v>
      </c>
      <c r="AC30" s="112">
        <v>265</v>
      </c>
      <c r="AD30" s="112">
        <v>96</v>
      </c>
      <c r="AE30" s="112">
        <v>0</v>
      </c>
      <c r="AF30" s="67">
        <f t="shared" si="24"/>
        <v>169</v>
      </c>
      <c r="AG30" s="127">
        <f t="shared" si="25"/>
        <v>36.226415094339622</v>
      </c>
      <c r="AH30" s="300">
        <f t="shared" si="26"/>
        <v>177</v>
      </c>
      <c r="AI30" s="112">
        <f t="shared" si="27"/>
        <v>95</v>
      </c>
      <c r="AJ30" s="112">
        <f t="shared" si="28"/>
        <v>0</v>
      </c>
      <c r="AK30" s="67">
        <f t="shared" si="29"/>
        <v>82</v>
      </c>
      <c r="AL30" s="4">
        <f t="shared" si="7"/>
        <v>53.672316384180796</v>
      </c>
    </row>
    <row r="31" spans="2:38" ht="13.65" customHeight="1" x14ac:dyDescent="0.15">
      <c r="B31" s="34" t="s">
        <v>32</v>
      </c>
      <c r="C31" s="232"/>
      <c r="D31" s="67">
        <f t="shared" si="8"/>
        <v>229</v>
      </c>
      <c r="E31" s="67">
        <f t="shared" si="9"/>
        <v>104</v>
      </c>
      <c r="F31" s="67">
        <f t="shared" si="10"/>
        <v>1</v>
      </c>
      <c r="G31" s="67">
        <f t="shared" si="11"/>
        <v>124</v>
      </c>
      <c r="H31" s="127">
        <f t="shared" si="12"/>
        <v>45.414847161572055</v>
      </c>
      <c r="I31" s="67">
        <f t="shared" si="13"/>
        <v>111</v>
      </c>
      <c r="J31" s="67">
        <f t="shared" si="14"/>
        <v>49</v>
      </c>
      <c r="K31" s="67">
        <f t="shared" si="15"/>
        <v>0</v>
      </c>
      <c r="L31" s="67">
        <f t="shared" si="16"/>
        <v>62</v>
      </c>
      <c r="M31" s="127">
        <f t="shared" si="17"/>
        <v>44.144144144144143</v>
      </c>
      <c r="N31" s="67">
        <v>76</v>
      </c>
      <c r="O31" s="67">
        <v>38</v>
      </c>
      <c r="P31" s="67">
        <v>0</v>
      </c>
      <c r="Q31" s="67">
        <f t="shared" si="18"/>
        <v>38</v>
      </c>
      <c r="R31" s="127">
        <f t="shared" si="19"/>
        <v>50</v>
      </c>
      <c r="S31" s="18">
        <v>35</v>
      </c>
      <c r="T31" s="18">
        <v>11</v>
      </c>
      <c r="U31" s="67">
        <v>0</v>
      </c>
      <c r="V31" s="67">
        <f t="shared" si="20"/>
        <v>24</v>
      </c>
      <c r="W31" s="127">
        <f t="shared" si="21"/>
        <v>31.428571428571427</v>
      </c>
      <c r="X31" s="18">
        <v>118</v>
      </c>
      <c r="Y31" s="18">
        <v>55</v>
      </c>
      <c r="Z31" s="67">
        <v>1</v>
      </c>
      <c r="AA31" s="67">
        <f t="shared" si="22"/>
        <v>62</v>
      </c>
      <c r="AB31" s="127">
        <f t="shared" si="23"/>
        <v>46.610169491525419</v>
      </c>
      <c r="AC31" s="112">
        <v>108</v>
      </c>
      <c r="AD31" s="112">
        <v>49</v>
      </c>
      <c r="AE31" s="112">
        <v>1</v>
      </c>
      <c r="AF31" s="67">
        <f t="shared" si="24"/>
        <v>58</v>
      </c>
      <c r="AG31" s="127">
        <f t="shared" si="25"/>
        <v>45.370370370370374</v>
      </c>
      <c r="AH31" s="300">
        <f t="shared" si="26"/>
        <v>86</v>
      </c>
      <c r="AI31" s="112">
        <f t="shared" si="27"/>
        <v>44</v>
      </c>
      <c r="AJ31" s="112">
        <f t="shared" si="28"/>
        <v>0</v>
      </c>
      <c r="AK31" s="67">
        <f t="shared" si="29"/>
        <v>42</v>
      </c>
      <c r="AL31" s="4">
        <f t="shared" si="7"/>
        <v>51.162790697674424</v>
      </c>
    </row>
    <row r="32" spans="2:38" ht="13.65" customHeight="1" x14ac:dyDescent="0.15">
      <c r="B32" s="34" t="s">
        <v>33</v>
      </c>
      <c r="C32" s="232"/>
      <c r="D32" s="67">
        <f t="shared" si="8"/>
        <v>55</v>
      </c>
      <c r="E32" s="67">
        <f t="shared" si="9"/>
        <v>20</v>
      </c>
      <c r="F32" s="67">
        <f t="shared" si="10"/>
        <v>0</v>
      </c>
      <c r="G32" s="67">
        <f t="shared" si="11"/>
        <v>35</v>
      </c>
      <c r="H32" s="127">
        <f t="shared" si="12"/>
        <v>36.363636363636367</v>
      </c>
      <c r="I32" s="67">
        <f t="shared" si="13"/>
        <v>37</v>
      </c>
      <c r="J32" s="67">
        <f t="shared" si="14"/>
        <v>14</v>
      </c>
      <c r="K32" s="67">
        <f t="shared" si="15"/>
        <v>0</v>
      </c>
      <c r="L32" s="67">
        <f t="shared" si="16"/>
        <v>23</v>
      </c>
      <c r="M32" s="127">
        <f t="shared" si="17"/>
        <v>37.837837837837839</v>
      </c>
      <c r="N32" s="67">
        <v>16</v>
      </c>
      <c r="O32" s="67">
        <v>5</v>
      </c>
      <c r="P32" s="67">
        <v>0</v>
      </c>
      <c r="Q32" s="67">
        <f t="shared" si="18"/>
        <v>11</v>
      </c>
      <c r="R32" s="127">
        <f t="shared" si="19"/>
        <v>31.25</v>
      </c>
      <c r="S32" s="18">
        <v>21</v>
      </c>
      <c r="T32" s="18">
        <v>9</v>
      </c>
      <c r="U32" s="67">
        <v>0</v>
      </c>
      <c r="V32" s="67">
        <f t="shared" si="20"/>
        <v>12</v>
      </c>
      <c r="W32" s="127">
        <f t="shared" si="21"/>
        <v>42.857142857142854</v>
      </c>
      <c r="X32" s="18">
        <v>18</v>
      </c>
      <c r="Y32" s="18">
        <v>6</v>
      </c>
      <c r="Z32" s="67">
        <v>0</v>
      </c>
      <c r="AA32" s="67">
        <f t="shared" si="22"/>
        <v>12</v>
      </c>
      <c r="AB32" s="127">
        <f t="shared" si="23"/>
        <v>33.333333333333329</v>
      </c>
      <c r="AC32" s="112">
        <v>16</v>
      </c>
      <c r="AD32" s="112">
        <v>6</v>
      </c>
      <c r="AE32" s="112">
        <v>0</v>
      </c>
      <c r="AF32" s="67">
        <f t="shared" si="24"/>
        <v>10</v>
      </c>
      <c r="AG32" s="127">
        <f t="shared" si="25"/>
        <v>37.5</v>
      </c>
      <c r="AH32" s="300">
        <f t="shared" si="26"/>
        <v>18</v>
      </c>
      <c r="AI32" s="112">
        <f t="shared" si="27"/>
        <v>5</v>
      </c>
      <c r="AJ32" s="112">
        <f t="shared" si="28"/>
        <v>0</v>
      </c>
      <c r="AK32" s="67">
        <f t="shared" si="29"/>
        <v>13</v>
      </c>
      <c r="AL32" s="4">
        <f t="shared" si="7"/>
        <v>27.777777777777779</v>
      </c>
    </row>
    <row r="33" spans="2:38" ht="13.65" customHeight="1" x14ac:dyDescent="0.15">
      <c r="B33" s="34" t="s">
        <v>34</v>
      </c>
      <c r="C33" s="232"/>
      <c r="D33" s="67">
        <f t="shared" si="8"/>
        <v>75</v>
      </c>
      <c r="E33" s="67">
        <f t="shared" si="9"/>
        <v>29</v>
      </c>
      <c r="F33" s="67">
        <f t="shared" si="10"/>
        <v>0</v>
      </c>
      <c r="G33" s="67">
        <f t="shared" si="11"/>
        <v>46</v>
      </c>
      <c r="H33" s="127">
        <f t="shared" si="12"/>
        <v>38.666666666666664</v>
      </c>
      <c r="I33" s="67">
        <f t="shared" si="13"/>
        <v>44</v>
      </c>
      <c r="J33" s="67">
        <f t="shared" si="14"/>
        <v>18</v>
      </c>
      <c r="K33" s="67">
        <f t="shared" si="15"/>
        <v>0</v>
      </c>
      <c r="L33" s="67">
        <f t="shared" si="16"/>
        <v>26</v>
      </c>
      <c r="M33" s="127">
        <f t="shared" si="17"/>
        <v>40.909090909090914</v>
      </c>
      <c r="N33" s="67">
        <v>8</v>
      </c>
      <c r="O33" s="67">
        <v>0</v>
      </c>
      <c r="P33" s="67">
        <v>0</v>
      </c>
      <c r="Q33" s="67">
        <f t="shared" si="18"/>
        <v>8</v>
      </c>
      <c r="R33" s="127">
        <f t="shared" si="19"/>
        <v>0</v>
      </c>
      <c r="S33" s="18">
        <v>36</v>
      </c>
      <c r="T33" s="18">
        <v>18</v>
      </c>
      <c r="U33" s="67">
        <v>0</v>
      </c>
      <c r="V33" s="67">
        <f t="shared" si="20"/>
        <v>18</v>
      </c>
      <c r="W33" s="127">
        <f t="shared" si="21"/>
        <v>50</v>
      </c>
      <c r="X33" s="18">
        <v>31</v>
      </c>
      <c r="Y33" s="18">
        <v>11</v>
      </c>
      <c r="Z33" s="67">
        <v>0</v>
      </c>
      <c r="AA33" s="67">
        <f t="shared" si="22"/>
        <v>20</v>
      </c>
      <c r="AB33" s="127">
        <f t="shared" si="23"/>
        <v>35.483870967741936</v>
      </c>
      <c r="AC33" s="112">
        <v>30</v>
      </c>
      <c r="AD33" s="112">
        <v>10</v>
      </c>
      <c r="AE33" s="112">
        <v>0</v>
      </c>
      <c r="AF33" s="67">
        <f t="shared" si="24"/>
        <v>20</v>
      </c>
      <c r="AG33" s="127">
        <f t="shared" si="25"/>
        <v>33.333333333333329</v>
      </c>
      <c r="AH33" s="300">
        <f t="shared" si="26"/>
        <v>9</v>
      </c>
      <c r="AI33" s="112">
        <f t="shared" si="27"/>
        <v>1</v>
      </c>
      <c r="AJ33" s="112">
        <f t="shared" si="28"/>
        <v>0</v>
      </c>
      <c r="AK33" s="67">
        <f t="shared" si="29"/>
        <v>8</v>
      </c>
      <c r="AL33" s="4">
        <f t="shared" si="7"/>
        <v>11.111111111111111</v>
      </c>
    </row>
    <row r="34" spans="2:38" ht="13.65" customHeight="1" x14ac:dyDescent="0.15">
      <c r="B34" s="34" t="s">
        <v>35</v>
      </c>
      <c r="C34" s="232"/>
      <c r="D34" s="67">
        <f t="shared" si="8"/>
        <v>36</v>
      </c>
      <c r="E34" s="67">
        <f t="shared" si="9"/>
        <v>12</v>
      </c>
      <c r="F34" s="67">
        <f t="shared" si="10"/>
        <v>0</v>
      </c>
      <c r="G34" s="67">
        <f t="shared" si="11"/>
        <v>24</v>
      </c>
      <c r="H34" s="127">
        <f t="shared" si="12"/>
        <v>33.333333333333329</v>
      </c>
      <c r="I34" s="67">
        <f t="shared" si="13"/>
        <v>21</v>
      </c>
      <c r="J34" s="67">
        <f t="shared" si="14"/>
        <v>6</v>
      </c>
      <c r="K34" s="67">
        <f t="shared" si="15"/>
        <v>0</v>
      </c>
      <c r="L34" s="67">
        <f t="shared" si="16"/>
        <v>15</v>
      </c>
      <c r="M34" s="127">
        <f t="shared" si="17"/>
        <v>28.571428571428569</v>
      </c>
      <c r="N34" s="67">
        <v>8</v>
      </c>
      <c r="O34" s="67">
        <v>3</v>
      </c>
      <c r="P34" s="67">
        <v>0</v>
      </c>
      <c r="Q34" s="67">
        <f t="shared" si="18"/>
        <v>5</v>
      </c>
      <c r="R34" s="127">
        <f t="shared" si="19"/>
        <v>37.5</v>
      </c>
      <c r="S34" s="18">
        <v>13</v>
      </c>
      <c r="T34" s="18">
        <v>3</v>
      </c>
      <c r="U34" s="67">
        <v>0</v>
      </c>
      <c r="V34" s="67">
        <f t="shared" si="20"/>
        <v>10</v>
      </c>
      <c r="W34" s="127">
        <f t="shared" si="21"/>
        <v>23.076923076923077</v>
      </c>
      <c r="X34" s="18">
        <v>15</v>
      </c>
      <c r="Y34" s="18">
        <v>6</v>
      </c>
      <c r="Z34" s="67">
        <v>0</v>
      </c>
      <c r="AA34" s="67">
        <f t="shared" si="22"/>
        <v>9</v>
      </c>
      <c r="AB34" s="127">
        <f t="shared" si="23"/>
        <v>40</v>
      </c>
      <c r="AC34" s="112">
        <v>15</v>
      </c>
      <c r="AD34" s="112">
        <v>6</v>
      </c>
      <c r="AE34" s="112">
        <v>0</v>
      </c>
      <c r="AF34" s="67">
        <f t="shared" si="24"/>
        <v>9</v>
      </c>
      <c r="AG34" s="127">
        <f t="shared" si="25"/>
        <v>40</v>
      </c>
      <c r="AH34" s="300">
        <f t="shared" si="26"/>
        <v>8</v>
      </c>
      <c r="AI34" s="112">
        <f t="shared" si="27"/>
        <v>3</v>
      </c>
      <c r="AJ34" s="112">
        <f t="shared" si="28"/>
        <v>0</v>
      </c>
      <c r="AK34" s="67">
        <f t="shared" si="29"/>
        <v>5</v>
      </c>
      <c r="AL34" s="4">
        <f t="shared" si="7"/>
        <v>37.5</v>
      </c>
    </row>
    <row r="35" spans="2:38" ht="13.65" customHeight="1" x14ac:dyDescent="0.15">
      <c r="B35" s="34" t="s">
        <v>36</v>
      </c>
      <c r="C35" s="232"/>
      <c r="D35" s="67">
        <f t="shared" si="8"/>
        <v>46</v>
      </c>
      <c r="E35" s="67">
        <f t="shared" si="9"/>
        <v>26</v>
      </c>
      <c r="F35" s="67">
        <f t="shared" si="10"/>
        <v>0</v>
      </c>
      <c r="G35" s="67">
        <f t="shared" si="11"/>
        <v>20</v>
      </c>
      <c r="H35" s="127">
        <f t="shared" si="12"/>
        <v>56.521739130434781</v>
      </c>
      <c r="I35" s="67">
        <f t="shared" si="13"/>
        <v>28</v>
      </c>
      <c r="J35" s="67">
        <f t="shared" si="14"/>
        <v>14</v>
      </c>
      <c r="K35" s="67">
        <f t="shared" si="15"/>
        <v>0</v>
      </c>
      <c r="L35" s="67">
        <f t="shared" si="16"/>
        <v>14</v>
      </c>
      <c r="M35" s="127">
        <f t="shared" si="17"/>
        <v>50</v>
      </c>
      <c r="N35" s="67">
        <v>12</v>
      </c>
      <c r="O35" s="67">
        <v>6</v>
      </c>
      <c r="P35" s="67">
        <v>0</v>
      </c>
      <c r="Q35" s="67">
        <f t="shared" si="18"/>
        <v>6</v>
      </c>
      <c r="R35" s="127">
        <f t="shared" si="19"/>
        <v>50</v>
      </c>
      <c r="S35" s="18">
        <v>16</v>
      </c>
      <c r="T35" s="18">
        <v>8</v>
      </c>
      <c r="U35" s="67">
        <v>0</v>
      </c>
      <c r="V35" s="67">
        <f t="shared" si="20"/>
        <v>8</v>
      </c>
      <c r="W35" s="127">
        <f t="shared" si="21"/>
        <v>50</v>
      </c>
      <c r="X35" s="18">
        <v>18</v>
      </c>
      <c r="Y35" s="18">
        <v>12</v>
      </c>
      <c r="Z35" s="67">
        <v>0</v>
      </c>
      <c r="AA35" s="67">
        <f t="shared" si="22"/>
        <v>6</v>
      </c>
      <c r="AB35" s="127">
        <f t="shared" si="23"/>
        <v>66.666666666666657</v>
      </c>
      <c r="AC35" s="112">
        <v>17</v>
      </c>
      <c r="AD35" s="112">
        <v>12</v>
      </c>
      <c r="AE35" s="112">
        <v>0</v>
      </c>
      <c r="AF35" s="67">
        <f t="shared" si="24"/>
        <v>5</v>
      </c>
      <c r="AG35" s="127">
        <f t="shared" si="25"/>
        <v>70.588235294117652</v>
      </c>
      <c r="AH35" s="300">
        <f t="shared" si="26"/>
        <v>13</v>
      </c>
      <c r="AI35" s="112">
        <f t="shared" si="27"/>
        <v>6</v>
      </c>
      <c r="AJ35" s="112">
        <f t="shared" si="28"/>
        <v>0</v>
      </c>
      <c r="AK35" s="67">
        <f t="shared" si="29"/>
        <v>7</v>
      </c>
      <c r="AL35" s="4">
        <f t="shared" si="7"/>
        <v>46.153846153846153</v>
      </c>
    </row>
    <row r="36" spans="2:38" ht="13.65" customHeight="1" x14ac:dyDescent="0.15">
      <c r="B36" s="34" t="s">
        <v>37</v>
      </c>
      <c r="C36" s="232"/>
      <c r="D36" s="67">
        <f t="shared" si="8"/>
        <v>119</v>
      </c>
      <c r="E36" s="67">
        <f t="shared" si="9"/>
        <v>59</v>
      </c>
      <c r="F36" s="67">
        <f t="shared" si="10"/>
        <v>0</v>
      </c>
      <c r="G36" s="67">
        <f t="shared" si="11"/>
        <v>60</v>
      </c>
      <c r="H36" s="127">
        <f t="shared" si="12"/>
        <v>49.579831932773111</v>
      </c>
      <c r="I36" s="67">
        <f t="shared" si="13"/>
        <v>78</v>
      </c>
      <c r="J36" s="67">
        <f t="shared" si="14"/>
        <v>43</v>
      </c>
      <c r="K36" s="67">
        <f t="shared" si="15"/>
        <v>0</v>
      </c>
      <c r="L36" s="67">
        <f t="shared" si="16"/>
        <v>35</v>
      </c>
      <c r="M36" s="127">
        <f t="shared" si="17"/>
        <v>55.128205128205131</v>
      </c>
      <c r="N36" s="67">
        <v>49</v>
      </c>
      <c r="O36" s="67">
        <v>33</v>
      </c>
      <c r="P36" s="67">
        <v>0</v>
      </c>
      <c r="Q36" s="67">
        <f t="shared" si="18"/>
        <v>16</v>
      </c>
      <c r="R36" s="127">
        <f t="shared" si="19"/>
        <v>67.346938775510196</v>
      </c>
      <c r="S36" s="18">
        <v>29</v>
      </c>
      <c r="T36" s="18">
        <v>10</v>
      </c>
      <c r="U36" s="67">
        <v>0</v>
      </c>
      <c r="V36" s="67">
        <f t="shared" si="20"/>
        <v>19</v>
      </c>
      <c r="W36" s="127">
        <f t="shared" si="21"/>
        <v>34.482758620689658</v>
      </c>
      <c r="X36" s="18">
        <v>41</v>
      </c>
      <c r="Y36" s="18">
        <v>16</v>
      </c>
      <c r="Z36" s="67">
        <v>0</v>
      </c>
      <c r="AA36" s="67">
        <f t="shared" si="22"/>
        <v>25</v>
      </c>
      <c r="AB36" s="127">
        <f t="shared" si="23"/>
        <v>39.024390243902438</v>
      </c>
      <c r="AC36" s="112">
        <v>38</v>
      </c>
      <c r="AD36" s="112">
        <v>15</v>
      </c>
      <c r="AE36" s="112">
        <v>0</v>
      </c>
      <c r="AF36" s="67">
        <f t="shared" si="24"/>
        <v>23</v>
      </c>
      <c r="AG36" s="127">
        <f t="shared" si="25"/>
        <v>39.473684210526315</v>
      </c>
      <c r="AH36" s="300">
        <f t="shared" si="26"/>
        <v>52</v>
      </c>
      <c r="AI36" s="112">
        <f t="shared" si="27"/>
        <v>34</v>
      </c>
      <c r="AJ36" s="112">
        <f t="shared" si="28"/>
        <v>0</v>
      </c>
      <c r="AK36" s="67">
        <f t="shared" si="29"/>
        <v>18</v>
      </c>
      <c r="AL36" s="4">
        <f t="shared" si="7"/>
        <v>65.384615384615387</v>
      </c>
    </row>
    <row r="37" spans="2:38" ht="13.65" customHeight="1" x14ac:dyDescent="0.15">
      <c r="B37" s="34" t="s">
        <v>38</v>
      </c>
      <c r="C37" s="232"/>
      <c r="D37" s="67">
        <f t="shared" si="8"/>
        <v>158</v>
      </c>
      <c r="E37" s="67">
        <f t="shared" si="9"/>
        <v>67</v>
      </c>
      <c r="F37" s="67">
        <f t="shared" si="10"/>
        <v>0</v>
      </c>
      <c r="G37" s="67">
        <f t="shared" si="11"/>
        <v>91</v>
      </c>
      <c r="H37" s="127">
        <f t="shared" si="12"/>
        <v>42.405063291139236</v>
      </c>
      <c r="I37" s="67">
        <f t="shared" si="13"/>
        <v>61</v>
      </c>
      <c r="J37" s="67">
        <f t="shared" si="14"/>
        <v>29</v>
      </c>
      <c r="K37" s="67">
        <f t="shared" si="15"/>
        <v>0</v>
      </c>
      <c r="L37" s="67">
        <f t="shared" si="16"/>
        <v>32</v>
      </c>
      <c r="M37" s="127">
        <f t="shared" si="17"/>
        <v>47.540983606557376</v>
      </c>
      <c r="N37" s="67">
        <v>40</v>
      </c>
      <c r="O37" s="67">
        <v>21</v>
      </c>
      <c r="P37" s="67">
        <v>0</v>
      </c>
      <c r="Q37" s="67">
        <f t="shared" si="18"/>
        <v>19</v>
      </c>
      <c r="R37" s="127">
        <f t="shared" si="19"/>
        <v>52.5</v>
      </c>
      <c r="S37" s="18">
        <v>21</v>
      </c>
      <c r="T37" s="18">
        <v>8</v>
      </c>
      <c r="U37" s="67">
        <v>0</v>
      </c>
      <c r="V37" s="67">
        <f t="shared" si="20"/>
        <v>13</v>
      </c>
      <c r="W37" s="127">
        <f t="shared" si="21"/>
        <v>38.095238095238095</v>
      </c>
      <c r="X37" s="18">
        <v>97</v>
      </c>
      <c r="Y37" s="18">
        <v>38</v>
      </c>
      <c r="Z37" s="67">
        <v>0</v>
      </c>
      <c r="AA37" s="67">
        <f t="shared" si="22"/>
        <v>59</v>
      </c>
      <c r="AB37" s="127">
        <f t="shared" si="23"/>
        <v>39.175257731958766</v>
      </c>
      <c r="AC37" s="112">
        <v>84</v>
      </c>
      <c r="AD37" s="112">
        <v>28</v>
      </c>
      <c r="AE37" s="112">
        <v>0</v>
      </c>
      <c r="AF37" s="67">
        <f t="shared" si="24"/>
        <v>56</v>
      </c>
      <c r="AG37" s="127">
        <f t="shared" si="25"/>
        <v>33.333333333333329</v>
      </c>
      <c r="AH37" s="300">
        <f t="shared" si="26"/>
        <v>53</v>
      </c>
      <c r="AI37" s="112">
        <f t="shared" si="27"/>
        <v>31</v>
      </c>
      <c r="AJ37" s="112">
        <f t="shared" si="28"/>
        <v>0</v>
      </c>
      <c r="AK37" s="67">
        <f t="shared" si="29"/>
        <v>22</v>
      </c>
      <c r="AL37" s="4">
        <f t="shared" si="7"/>
        <v>58.490566037735846</v>
      </c>
    </row>
    <row r="38" spans="2:38" ht="13.65" customHeight="1" x14ac:dyDescent="0.15">
      <c r="B38" s="34" t="s">
        <v>39</v>
      </c>
      <c r="C38" s="232"/>
      <c r="D38" s="67">
        <f t="shared" si="8"/>
        <v>111</v>
      </c>
      <c r="E38" s="67">
        <f t="shared" si="9"/>
        <v>44</v>
      </c>
      <c r="F38" s="67">
        <f t="shared" si="10"/>
        <v>0</v>
      </c>
      <c r="G38" s="67">
        <f t="shared" si="11"/>
        <v>67</v>
      </c>
      <c r="H38" s="127">
        <f t="shared" si="12"/>
        <v>39.63963963963964</v>
      </c>
      <c r="I38" s="67">
        <f t="shared" si="13"/>
        <v>73</v>
      </c>
      <c r="J38" s="67">
        <f t="shared" si="14"/>
        <v>28</v>
      </c>
      <c r="K38" s="67">
        <f t="shared" si="15"/>
        <v>0</v>
      </c>
      <c r="L38" s="67">
        <f t="shared" si="16"/>
        <v>45</v>
      </c>
      <c r="M38" s="127">
        <f t="shared" si="17"/>
        <v>38.356164383561641</v>
      </c>
      <c r="N38" s="67">
        <v>11</v>
      </c>
      <c r="O38" s="67">
        <v>4</v>
      </c>
      <c r="P38" s="67">
        <v>0</v>
      </c>
      <c r="Q38" s="67">
        <f t="shared" si="18"/>
        <v>7</v>
      </c>
      <c r="R38" s="127">
        <f t="shared" si="19"/>
        <v>36.363636363636367</v>
      </c>
      <c r="S38" s="18">
        <v>62</v>
      </c>
      <c r="T38" s="18">
        <v>24</v>
      </c>
      <c r="U38" s="67">
        <v>0</v>
      </c>
      <c r="V38" s="67">
        <f t="shared" si="20"/>
        <v>38</v>
      </c>
      <c r="W38" s="127">
        <f t="shared" si="21"/>
        <v>38.70967741935484</v>
      </c>
      <c r="X38" s="18">
        <v>38</v>
      </c>
      <c r="Y38" s="18">
        <v>16</v>
      </c>
      <c r="Z38" s="67">
        <v>0</v>
      </c>
      <c r="AA38" s="67">
        <f t="shared" si="22"/>
        <v>22</v>
      </c>
      <c r="AB38" s="127">
        <f t="shared" si="23"/>
        <v>42.105263157894733</v>
      </c>
      <c r="AC38" s="112">
        <v>37</v>
      </c>
      <c r="AD38" s="112">
        <v>15</v>
      </c>
      <c r="AE38" s="112">
        <v>0</v>
      </c>
      <c r="AF38" s="67">
        <f t="shared" si="24"/>
        <v>22</v>
      </c>
      <c r="AG38" s="127">
        <f t="shared" si="25"/>
        <v>40.54054054054054</v>
      </c>
      <c r="AH38" s="300">
        <f t="shared" si="26"/>
        <v>12</v>
      </c>
      <c r="AI38" s="112">
        <f t="shared" si="27"/>
        <v>5</v>
      </c>
      <c r="AJ38" s="112">
        <f t="shared" si="28"/>
        <v>0</v>
      </c>
      <c r="AK38" s="67">
        <f t="shared" si="29"/>
        <v>7</v>
      </c>
      <c r="AL38" s="4">
        <f t="shared" si="7"/>
        <v>41.666666666666671</v>
      </c>
    </row>
    <row r="39" spans="2:38" ht="13.65" customHeight="1" x14ac:dyDescent="0.15">
      <c r="B39" s="34" t="s">
        <v>40</v>
      </c>
      <c r="C39" s="232"/>
      <c r="D39" s="67">
        <f t="shared" si="8"/>
        <v>38</v>
      </c>
      <c r="E39" s="67">
        <f t="shared" si="9"/>
        <v>19</v>
      </c>
      <c r="F39" s="67">
        <f t="shared" si="10"/>
        <v>0</v>
      </c>
      <c r="G39" s="67">
        <f t="shared" si="11"/>
        <v>19</v>
      </c>
      <c r="H39" s="127">
        <f t="shared" si="12"/>
        <v>50</v>
      </c>
      <c r="I39" s="67">
        <f t="shared" si="13"/>
        <v>18</v>
      </c>
      <c r="J39" s="67">
        <f t="shared" si="14"/>
        <v>10</v>
      </c>
      <c r="K39" s="67">
        <f t="shared" si="15"/>
        <v>0</v>
      </c>
      <c r="L39" s="67">
        <f t="shared" si="16"/>
        <v>8</v>
      </c>
      <c r="M39" s="127">
        <f t="shared" si="17"/>
        <v>55.555555555555557</v>
      </c>
      <c r="N39" s="67">
        <v>3</v>
      </c>
      <c r="O39" s="67">
        <v>1</v>
      </c>
      <c r="P39" s="67">
        <v>0</v>
      </c>
      <c r="Q39" s="67">
        <f t="shared" si="18"/>
        <v>2</v>
      </c>
      <c r="R39" s="127">
        <f t="shared" si="19"/>
        <v>33.333333333333329</v>
      </c>
      <c r="S39" s="18">
        <v>15</v>
      </c>
      <c r="T39" s="18">
        <v>9</v>
      </c>
      <c r="U39" s="67">
        <v>0</v>
      </c>
      <c r="V39" s="67">
        <f t="shared" si="20"/>
        <v>6</v>
      </c>
      <c r="W39" s="127">
        <f t="shared" si="21"/>
        <v>60</v>
      </c>
      <c r="X39" s="18">
        <v>20</v>
      </c>
      <c r="Y39" s="18">
        <v>9</v>
      </c>
      <c r="Z39" s="67">
        <v>0</v>
      </c>
      <c r="AA39" s="67">
        <f t="shared" si="22"/>
        <v>11</v>
      </c>
      <c r="AB39" s="127">
        <f t="shared" si="23"/>
        <v>45</v>
      </c>
      <c r="AC39" s="112">
        <v>20</v>
      </c>
      <c r="AD39" s="112">
        <v>9</v>
      </c>
      <c r="AE39" s="112">
        <v>0</v>
      </c>
      <c r="AF39" s="67">
        <f t="shared" si="24"/>
        <v>11</v>
      </c>
      <c r="AG39" s="127">
        <f t="shared" si="25"/>
        <v>45</v>
      </c>
      <c r="AH39" s="300">
        <f t="shared" si="26"/>
        <v>3</v>
      </c>
      <c r="AI39" s="112">
        <f t="shared" si="27"/>
        <v>1</v>
      </c>
      <c r="AJ39" s="112">
        <f t="shared" si="28"/>
        <v>0</v>
      </c>
      <c r="AK39" s="67">
        <f t="shared" si="29"/>
        <v>2</v>
      </c>
      <c r="AL39" s="4">
        <f t="shared" si="7"/>
        <v>33.333333333333329</v>
      </c>
    </row>
    <row r="40" spans="2:38" ht="13.65" customHeight="1" x14ac:dyDescent="0.15">
      <c r="B40" s="34" t="s">
        <v>41</v>
      </c>
      <c r="C40" s="232"/>
      <c r="D40" s="67">
        <f t="shared" si="8"/>
        <v>65</v>
      </c>
      <c r="E40" s="67">
        <f t="shared" si="9"/>
        <v>25</v>
      </c>
      <c r="F40" s="67">
        <f t="shared" si="10"/>
        <v>0</v>
      </c>
      <c r="G40" s="67">
        <f t="shared" si="11"/>
        <v>40</v>
      </c>
      <c r="H40" s="127">
        <f t="shared" si="12"/>
        <v>38.461538461538467</v>
      </c>
      <c r="I40" s="67">
        <f t="shared" si="13"/>
        <v>40</v>
      </c>
      <c r="J40" s="67">
        <f t="shared" si="14"/>
        <v>17</v>
      </c>
      <c r="K40" s="67">
        <f t="shared" si="15"/>
        <v>0</v>
      </c>
      <c r="L40" s="67">
        <f t="shared" si="16"/>
        <v>23</v>
      </c>
      <c r="M40" s="127">
        <f t="shared" si="17"/>
        <v>42.5</v>
      </c>
      <c r="N40" s="67">
        <v>15</v>
      </c>
      <c r="O40" s="67">
        <v>7</v>
      </c>
      <c r="P40" s="67">
        <v>0</v>
      </c>
      <c r="Q40" s="67">
        <f t="shared" si="18"/>
        <v>8</v>
      </c>
      <c r="R40" s="127">
        <f t="shared" si="19"/>
        <v>46.666666666666664</v>
      </c>
      <c r="S40" s="18">
        <v>25</v>
      </c>
      <c r="T40" s="18">
        <v>10</v>
      </c>
      <c r="U40" s="67">
        <v>0</v>
      </c>
      <c r="V40" s="67">
        <f t="shared" si="20"/>
        <v>15</v>
      </c>
      <c r="W40" s="127">
        <f t="shared" si="21"/>
        <v>40</v>
      </c>
      <c r="X40" s="18">
        <v>25</v>
      </c>
      <c r="Y40" s="18">
        <v>8</v>
      </c>
      <c r="Z40" s="67">
        <v>0</v>
      </c>
      <c r="AA40" s="67">
        <f t="shared" si="22"/>
        <v>17</v>
      </c>
      <c r="AB40" s="127">
        <f t="shared" si="23"/>
        <v>32</v>
      </c>
      <c r="AC40" s="112">
        <v>22</v>
      </c>
      <c r="AD40" s="112">
        <v>8</v>
      </c>
      <c r="AE40" s="112">
        <v>0</v>
      </c>
      <c r="AF40" s="67">
        <f t="shared" si="24"/>
        <v>14</v>
      </c>
      <c r="AG40" s="127">
        <f t="shared" si="25"/>
        <v>36.363636363636367</v>
      </c>
      <c r="AH40" s="300">
        <f t="shared" si="26"/>
        <v>18</v>
      </c>
      <c r="AI40" s="112">
        <f t="shared" si="27"/>
        <v>7</v>
      </c>
      <c r="AJ40" s="112">
        <f t="shared" si="28"/>
        <v>0</v>
      </c>
      <c r="AK40" s="67">
        <f t="shared" si="29"/>
        <v>11</v>
      </c>
      <c r="AL40" s="4">
        <f t="shared" si="7"/>
        <v>38.888888888888893</v>
      </c>
    </row>
    <row r="41" spans="2:38" ht="13.65" customHeight="1" x14ac:dyDescent="0.15">
      <c r="B41" s="34" t="s">
        <v>42</v>
      </c>
      <c r="C41" s="232"/>
      <c r="D41" s="67">
        <f t="shared" si="8"/>
        <v>103</v>
      </c>
      <c r="E41" s="67">
        <f t="shared" si="9"/>
        <v>45</v>
      </c>
      <c r="F41" s="67">
        <f t="shared" si="10"/>
        <v>0</v>
      </c>
      <c r="G41" s="67">
        <f t="shared" si="11"/>
        <v>58</v>
      </c>
      <c r="H41" s="127">
        <f t="shared" si="12"/>
        <v>43.689320388349515</v>
      </c>
      <c r="I41" s="67">
        <f t="shared" si="13"/>
        <v>62</v>
      </c>
      <c r="J41" s="67">
        <f t="shared" si="14"/>
        <v>31</v>
      </c>
      <c r="K41" s="67">
        <f t="shared" si="15"/>
        <v>0</v>
      </c>
      <c r="L41" s="67">
        <f t="shared" si="16"/>
        <v>31</v>
      </c>
      <c r="M41" s="127">
        <f t="shared" si="17"/>
        <v>50</v>
      </c>
      <c r="N41" s="67">
        <v>35</v>
      </c>
      <c r="O41" s="67">
        <v>21</v>
      </c>
      <c r="P41" s="67">
        <v>0</v>
      </c>
      <c r="Q41" s="67">
        <f t="shared" si="18"/>
        <v>14</v>
      </c>
      <c r="R41" s="127">
        <f t="shared" si="19"/>
        <v>60</v>
      </c>
      <c r="S41" s="18">
        <v>27</v>
      </c>
      <c r="T41" s="18">
        <v>10</v>
      </c>
      <c r="U41" s="67">
        <v>0</v>
      </c>
      <c r="V41" s="67">
        <f t="shared" si="20"/>
        <v>17</v>
      </c>
      <c r="W41" s="127">
        <f t="shared" si="21"/>
        <v>37.037037037037038</v>
      </c>
      <c r="X41" s="18">
        <v>41</v>
      </c>
      <c r="Y41" s="18">
        <v>14</v>
      </c>
      <c r="Z41" s="67">
        <v>0</v>
      </c>
      <c r="AA41" s="67">
        <f t="shared" si="22"/>
        <v>27</v>
      </c>
      <c r="AB41" s="127">
        <f t="shared" si="23"/>
        <v>34.146341463414636</v>
      </c>
      <c r="AC41" s="112">
        <v>38</v>
      </c>
      <c r="AD41" s="112">
        <v>14</v>
      </c>
      <c r="AE41" s="112">
        <v>0</v>
      </c>
      <c r="AF41" s="67">
        <f t="shared" si="24"/>
        <v>24</v>
      </c>
      <c r="AG41" s="127">
        <f t="shared" si="25"/>
        <v>36.84210526315789</v>
      </c>
      <c r="AH41" s="300">
        <f t="shared" si="26"/>
        <v>38</v>
      </c>
      <c r="AI41" s="112">
        <f t="shared" si="27"/>
        <v>21</v>
      </c>
      <c r="AJ41" s="112">
        <f t="shared" si="28"/>
        <v>0</v>
      </c>
      <c r="AK41" s="67">
        <f t="shared" si="29"/>
        <v>17</v>
      </c>
      <c r="AL41" s="4">
        <f t="shared" si="7"/>
        <v>55.26315789473685</v>
      </c>
    </row>
    <row r="42" spans="2:38" ht="13.65" customHeight="1" x14ac:dyDescent="0.15">
      <c r="B42" s="34" t="s">
        <v>43</v>
      </c>
      <c r="C42" s="232"/>
      <c r="D42" s="67">
        <f t="shared" si="8"/>
        <v>31</v>
      </c>
      <c r="E42" s="67">
        <f t="shared" si="9"/>
        <v>17</v>
      </c>
      <c r="F42" s="67">
        <f t="shared" si="10"/>
        <v>0</v>
      </c>
      <c r="G42" s="67">
        <f t="shared" si="11"/>
        <v>14</v>
      </c>
      <c r="H42" s="127">
        <f t="shared" si="12"/>
        <v>54.838709677419352</v>
      </c>
      <c r="I42" s="67">
        <f t="shared" si="13"/>
        <v>23</v>
      </c>
      <c r="J42" s="67">
        <f t="shared" si="14"/>
        <v>12</v>
      </c>
      <c r="K42" s="67">
        <f t="shared" si="15"/>
        <v>0</v>
      </c>
      <c r="L42" s="67">
        <f t="shared" si="16"/>
        <v>11</v>
      </c>
      <c r="M42" s="127">
        <f t="shared" si="17"/>
        <v>52.173913043478258</v>
      </c>
      <c r="N42" s="67">
        <v>10</v>
      </c>
      <c r="O42" s="67">
        <v>6</v>
      </c>
      <c r="P42" s="67">
        <v>0</v>
      </c>
      <c r="Q42" s="67">
        <f t="shared" si="18"/>
        <v>4</v>
      </c>
      <c r="R42" s="127">
        <f t="shared" si="19"/>
        <v>60</v>
      </c>
      <c r="S42" s="18">
        <v>13</v>
      </c>
      <c r="T42" s="18">
        <v>6</v>
      </c>
      <c r="U42" s="67">
        <v>0</v>
      </c>
      <c r="V42" s="67">
        <f t="shared" si="20"/>
        <v>7</v>
      </c>
      <c r="W42" s="127">
        <f t="shared" si="21"/>
        <v>46.153846153846153</v>
      </c>
      <c r="X42" s="18">
        <v>8</v>
      </c>
      <c r="Y42" s="18">
        <v>5</v>
      </c>
      <c r="Z42" s="67">
        <v>0</v>
      </c>
      <c r="AA42" s="67">
        <f t="shared" si="22"/>
        <v>3</v>
      </c>
      <c r="AB42" s="127">
        <f t="shared" si="23"/>
        <v>62.5</v>
      </c>
      <c r="AC42" s="112">
        <v>8</v>
      </c>
      <c r="AD42" s="112">
        <v>5</v>
      </c>
      <c r="AE42" s="112">
        <v>0</v>
      </c>
      <c r="AF42" s="67">
        <f t="shared" si="24"/>
        <v>3</v>
      </c>
      <c r="AG42" s="127">
        <f t="shared" si="25"/>
        <v>62.5</v>
      </c>
      <c r="AH42" s="300">
        <f t="shared" si="26"/>
        <v>10</v>
      </c>
      <c r="AI42" s="112">
        <f t="shared" si="27"/>
        <v>6</v>
      </c>
      <c r="AJ42" s="112">
        <f t="shared" si="28"/>
        <v>0</v>
      </c>
      <c r="AK42" s="67">
        <f t="shared" si="29"/>
        <v>4</v>
      </c>
      <c r="AL42" s="4">
        <f t="shared" si="7"/>
        <v>60</v>
      </c>
    </row>
    <row r="43" spans="2:38" ht="13.65" customHeight="1" x14ac:dyDescent="0.15">
      <c r="B43" s="34" t="s">
        <v>44</v>
      </c>
      <c r="C43" s="232"/>
      <c r="D43" s="67">
        <f t="shared" si="8"/>
        <v>388</v>
      </c>
      <c r="E43" s="67">
        <f t="shared" si="9"/>
        <v>171</v>
      </c>
      <c r="F43" s="67">
        <f t="shared" si="10"/>
        <v>0</v>
      </c>
      <c r="G43" s="67">
        <f t="shared" si="11"/>
        <v>217</v>
      </c>
      <c r="H43" s="127">
        <f t="shared" si="12"/>
        <v>44.072164948453604</v>
      </c>
      <c r="I43" s="67">
        <f t="shared" si="13"/>
        <v>299</v>
      </c>
      <c r="J43" s="67">
        <f t="shared" si="14"/>
        <v>129</v>
      </c>
      <c r="K43" s="67">
        <f t="shared" si="15"/>
        <v>0</v>
      </c>
      <c r="L43" s="67">
        <f t="shared" si="16"/>
        <v>170</v>
      </c>
      <c r="M43" s="127">
        <f t="shared" si="17"/>
        <v>43.143812709030101</v>
      </c>
      <c r="N43" s="67">
        <v>117</v>
      </c>
      <c r="O43" s="67">
        <v>53</v>
      </c>
      <c r="P43" s="67">
        <v>0</v>
      </c>
      <c r="Q43" s="67">
        <f t="shared" si="18"/>
        <v>64</v>
      </c>
      <c r="R43" s="127">
        <f t="shared" si="19"/>
        <v>45.299145299145302</v>
      </c>
      <c r="S43" s="18">
        <v>182</v>
      </c>
      <c r="T43" s="18">
        <v>76</v>
      </c>
      <c r="U43" s="67">
        <v>0</v>
      </c>
      <c r="V43" s="67">
        <f t="shared" si="20"/>
        <v>106</v>
      </c>
      <c r="W43" s="127">
        <f t="shared" si="21"/>
        <v>41.758241758241759</v>
      </c>
      <c r="X43" s="18">
        <v>89</v>
      </c>
      <c r="Y43" s="18">
        <v>42</v>
      </c>
      <c r="Z43" s="67">
        <v>0</v>
      </c>
      <c r="AA43" s="67">
        <f t="shared" si="22"/>
        <v>47</v>
      </c>
      <c r="AB43" s="127">
        <f t="shared" si="23"/>
        <v>47.191011235955052</v>
      </c>
      <c r="AC43" s="112">
        <v>87</v>
      </c>
      <c r="AD43" s="112">
        <v>40</v>
      </c>
      <c r="AE43" s="112">
        <v>0</v>
      </c>
      <c r="AF43" s="67">
        <f t="shared" si="24"/>
        <v>47</v>
      </c>
      <c r="AG43" s="127">
        <f t="shared" si="25"/>
        <v>45.977011494252871</v>
      </c>
      <c r="AH43" s="300">
        <f t="shared" si="26"/>
        <v>119</v>
      </c>
      <c r="AI43" s="112">
        <f t="shared" si="27"/>
        <v>55</v>
      </c>
      <c r="AJ43" s="112">
        <f t="shared" si="28"/>
        <v>0</v>
      </c>
      <c r="AK43" s="67">
        <f t="shared" si="29"/>
        <v>64</v>
      </c>
      <c r="AL43" s="4">
        <f t="shared" si="7"/>
        <v>46.218487394957982</v>
      </c>
    </row>
    <row r="44" spans="2:38" ht="13.65" customHeight="1" x14ac:dyDescent="0.15">
      <c r="B44" s="34" t="s">
        <v>45</v>
      </c>
      <c r="C44" s="232"/>
      <c r="D44" s="67">
        <f t="shared" si="8"/>
        <v>81</v>
      </c>
      <c r="E44" s="67">
        <f t="shared" si="9"/>
        <v>33</v>
      </c>
      <c r="F44" s="67">
        <f t="shared" si="10"/>
        <v>1</v>
      </c>
      <c r="G44" s="67">
        <f t="shared" si="11"/>
        <v>47</v>
      </c>
      <c r="H44" s="127">
        <f t="shared" si="12"/>
        <v>40.74074074074074</v>
      </c>
      <c r="I44" s="67">
        <f t="shared" si="13"/>
        <v>72</v>
      </c>
      <c r="J44" s="67">
        <f t="shared" si="14"/>
        <v>26</v>
      </c>
      <c r="K44" s="67">
        <f t="shared" si="15"/>
        <v>1</v>
      </c>
      <c r="L44" s="67">
        <f t="shared" si="16"/>
        <v>45</v>
      </c>
      <c r="M44" s="127">
        <f t="shared" si="17"/>
        <v>36.111111111111107</v>
      </c>
      <c r="N44" s="67">
        <v>19</v>
      </c>
      <c r="O44" s="67">
        <v>5</v>
      </c>
      <c r="P44" s="67">
        <v>0</v>
      </c>
      <c r="Q44" s="67">
        <f t="shared" si="18"/>
        <v>14</v>
      </c>
      <c r="R44" s="127">
        <f t="shared" si="19"/>
        <v>26.315789473684209</v>
      </c>
      <c r="S44" s="18">
        <v>53</v>
      </c>
      <c r="T44" s="18">
        <v>21</v>
      </c>
      <c r="U44" s="67">
        <v>1</v>
      </c>
      <c r="V44" s="67">
        <f t="shared" si="20"/>
        <v>31</v>
      </c>
      <c r="W44" s="127">
        <f t="shared" si="21"/>
        <v>39.622641509433961</v>
      </c>
      <c r="X44" s="18">
        <v>9</v>
      </c>
      <c r="Y44" s="18">
        <v>7</v>
      </c>
      <c r="Z44" s="67">
        <v>0</v>
      </c>
      <c r="AA44" s="67">
        <f t="shared" si="22"/>
        <v>2</v>
      </c>
      <c r="AB44" s="127">
        <f t="shared" si="23"/>
        <v>77.777777777777786</v>
      </c>
      <c r="AC44" s="112">
        <v>8</v>
      </c>
      <c r="AD44" s="112">
        <v>6</v>
      </c>
      <c r="AE44" s="112">
        <v>0</v>
      </c>
      <c r="AF44" s="67">
        <f t="shared" si="24"/>
        <v>2</v>
      </c>
      <c r="AG44" s="127">
        <f t="shared" si="25"/>
        <v>75</v>
      </c>
      <c r="AH44" s="300">
        <f t="shared" si="26"/>
        <v>20</v>
      </c>
      <c r="AI44" s="112">
        <f t="shared" si="27"/>
        <v>6</v>
      </c>
      <c r="AJ44" s="112">
        <f t="shared" si="28"/>
        <v>0</v>
      </c>
      <c r="AK44" s="67">
        <f t="shared" si="29"/>
        <v>14</v>
      </c>
      <c r="AL44" s="4">
        <f t="shared" si="7"/>
        <v>30</v>
      </c>
    </row>
    <row r="45" spans="2:38" ht="13.65" customHeight="1" x14ac:dyDescent="0.15">
      <c r="B45" s="34" t="s">
        <v>46</v>
      </c>
      <c r="C45" s="232"/>
      <c r="D45" s="67">
        <f t="shared" si="8"/>
        <v>97</v>
      </c>
      <c r="E45" s="67">
        <f t="shared" si="9"/>
        <v>42</v>
      </c>
      <c r="F45" s="67">
        <f t="shared" si="10"/>
        <v>0</v>
      </c>
      <c r="G45" s="67">
        <f t="shared" si="11"/>
        <v>55</v>
      </c>
      <c r="H45" s="127">
        <f t="shared" si="12"/>
        <v>43.298969072164951</v>
      </c>
      <c r="I45" s="67">
        <f t="shared" si="13"/>
        <v>58</v>
      </c>
      <c r="J45" s="67">
        <f t="shared" si="14"/>
        <v>25</v>
      </c>
      <c r="K45" s="67">
        <f t="shared" si="15"/>
        <v>0</v>
      </c>
      <c r="L45" s="67">
        <f t="shared" si="16"/>
        <v>33</v>
      </c>
      <c r="M45" s="127">
        <f t="shared" si="17"/>
        <v>43.103448275862064</v>
      </c>
      <c r="N45" s="67">
        <v>20</v>
      </c>
      <c r="O45" s="67">
        <v>9</v>
      </c>
      <c r="P45" s="67">
        <v>0</v>
      </c>
      <c r="Q45" s="67">
        <f t="shared" si="18"/>
        <v>11</v>
      </c>
      <c r="R45" s="127">
        <f t="shared" si="19"/>
        <v>45</v>
      </c>
      <c r="S45" s="18">
        <v>38</v>
      </c>
      <c r="T45" s="18">
        <v>16</v>
      </c>
      <c r="U45" s="67">
        <v>0</v>
      </c>
      <c r="V45" s="67">
        <f t="shared" si="20"/>
        <v>22</v>
      </c>
      <c r="W45" s="127">
        <f t="shared" si="21"/>
        <v>42.105263157894733</v>
      </c>
      <c r="X45" s="18">
        <v>39</v>
      </c>
      <c r="Y45" s="18">
        <v>17</v>
      </c>
      <c r="Z45" s="67">
        <v>0</v>
      </c>
      <c r="AA45" s="67">
        <f t="shared" si="22"/>
        <v>22</v>
      </c>
      <c r="AB45" s="127">
        <f t="shared" si="23"/>
        <v>43.589743589743591</v>
      </c>
      <c r="AC45" s="112">
        <v>36</v>
      </c>
      <c r="AD45" s="112">
        <v>16</v>
      </c>
      <c r="AE45" s="112">
        <v>0</v>
      </c>
      <c r="AF45" s="67">
        <f t="shared" si="24"/>
        <v>20</v>
      </c>
      <c r="AG45" s="127">
        <f t="shared" si="25"/>
        <v>44.444444444444443</v>
      </c>
      <c r="AH45" s="300">
        <f t="shared" si="26"/>
        <v>23</v>
      </c>
      <c r="AI45" s="112">
        <f t="shared" si="27"/>
        <v>10</v>
      </c>
      <c r="AJ45" s="112">
        <f t="shared" si="28"/>
        <v>0</v>
      </c>
      <c r="AK45" s="67">
        <f t="shared" si="29"/>
        <v>13</v>
      </c>
      <c r="AL45" s="4">
        <f t="shared" si="7"/>
        <v>43.478260869565219</v>
      </c>
    </row>
    <row r="46" spans="2:38" ht="13.65" customHeight="1" x14ac:dyDescent="0.15">
      <c r="B46" s="34" t="s">
        <v>47</v>
      </c>
      <c r="C46" s="232"/>
      <c r="D46" s="67">
        <f t="shared" si="8"/>
        <v>166</v>
      </c>
      <c r="E46" s="67">
        <f t="shared" si="9"/>
        <v>77</v>
      </c>
      <c r="F46" s="67">
        <f t="shared" si="10"/>
        <v>2</v>
      </c>
      <c r="G46" s="67">
        <f t="shared" si="11"/>
        <v>87</v>
      </c>
      <c r="H46" s="127">
        <f t="shared" si="12"/>
        <v>46.385542168674696</v>
      </c>
      <c r="I46" s="67">
        <f t="shared" si="13"/>
        <v>122</v>
      </c>
      <c r="J46" s="67">
        <f t="shared" si="14"/>
        <v>57</v>
      </c>
      <c r="K46" s="67">
        <f t="shared" si="15"/>
        <v>2</v>
      </c>
      <c r="L46" s="67">
        <f t="shared" si="16"/>
        <v>63</v>
      </c>
      <c r="M46" s="127">
        <f t="shared" si="17"/>
        <v>46.721311475409841</v>
      </c>
      <c r="N46" s="67">
        <v>26</v>
      </c>
      <c r="O46" s="67">
        <v>14</v>
      </c>
      <c r="P46" s="67">
        <v>0</v>
      </c>
      <c r="Q46" s="67">
        <f t="shared" si="18"/>
        <v>12</v>
      </c>
      <c r="R46" s="127">
        <f t="shared" si="19"/>
        <v>53.846153846153847</v>
      </c>
      <c r="S46" s="18">
        <v>96</v>
      </c>
      <c r="T46" s="18">
        <v>43</v>
      </c>
      <c r="U46" s="67">
        <v>2</v>
      </c>
      <c r="V46" s="67">
        <f t="shared" si="20"/>
        <v>51</v>
      </c>
      <c r="W46" s="127">
        <f t="shared" si="21"/>
        <v>44.791666666666671</v>
      </c>
      <c r="X46" s="18">
        <v>44</v>
      </c>
      <c r="Y46" s="18">
        <v>20</v>
      </c>
      <c r="Z46" s="67">
        <v>0</v>
      </c>
      <c r="AA46" s="67">
        <f t="shared" si="22"/>
        <v>24</v>
      </c>
      <c r="AB46" s="127">
        <f t="shared" si="23"/>
        <v>45.454545454545453</v>
      </c>
      <c r="AC46" s="112">
        <v>40</v>
      </c>
      <c r="AD46" s="112">
        <v>19</v>
      </c>
      <c r="AE46" s="112">
        <v>0</v>
      </c>
      <c r="AF46" s="67">
        <f t="shared" si="24"/>
        <v>21</v>
      </c>
      <c r="AG46" s="127">
        <f t="shared" si="25"/>
        <v>47.5</v>
      </c>
      <c r="AH46" s="300">
        <f t="shared" si="26"/>
        <v>30</v>
      </c>
      <c r="AI46" s="112">
        <f t="shared" si="27"/>
        <v>15</v>
      </c>
      <c r="AJ46" s="112">
        <f t="shared" si="28"/>
        <v>0</v>
      </c>
      <c r="AK46" s="67">
        <f t="shared" si="29"/>
        <v>15</v>
      </c>
      <c r="AL46" s="4">
        <f t="shared" si="7"/>
        <v>50</v>
      </c>
    </row>
    <row r="47" spans="2:38" ht="13.65" customHeight="1" x14ac:dyDescent="0.15">
      <c r="B47" s="34" t="s">
        <v>48</v>
      </c>
      <c r="C47" s="232"/>
      <c r="D47" s="67">
        <f t="shared" si="8"/>
        <v>116</v>
      </c>
      <c r="E47" s="67">
        <f t="shared" si="9"/>
        <v>47</v>
      </c>
      <c r="F47" s="67">
        <f t="shared" si="10"/>
        <v>0</v>
      </c>
      <c r="G47" s="67">
        <f t="shared" si="11"/>
        <v>69</v>
      </c>
      <c r="H47" s="127">
        <f t="shared" si="12"/>
        <v>40.517241379310342</v>
      </c>
      <c r="I47" s="67">
        <f t="shared" si="13"/>
        <v>99</v>
      </c>
      <c r="J47" s="67">
        <f t="shared" si="14"/>
        <v>40</v>
      </c>
      <c r="K47" s="67">
        <f t="shared" si="15"/>
        <v>0</v>
      </c>
      <c r="L47" s="67">
        <f t="shared" si="16"/>
        <v>59</v>
      </c>
      <c r="M47" s="127">
        <f t="shared" si="17"/>
        <v>40.404040404040401</v>
      </c>
      <c r="N47" s="67">
        <v>21</v>
      </c>
      <c r="O47" s="67">
        <v>7</v>
      </c>
      <c r="P47" s="67">
        <v>0</v>
      </c>
      <c r="Q47" s="67">
        <f t="shared" si="18"/>
        <v>14</v>
      </c>
      <c r="R47" s="127">
        <f t="shared" si="19"/>
        <v>33.333333333333329</v>
      </c>
      <c r="S47" s="18">
        <v>78</v>
      </c>
      <c r="T47" s="18">
        <v>33</v>
      </c>
      <c r="U47" s="67">
        <v>0</v>
      </c>
      <c r="V47" s="67">
        <f t="shared" si="20"/>
        <v>45</v>
      </c>
      <c r="W47" s="127">
        <f t="shared" si="21"/>
        <v>42.307692307692307</v>
      </c>
      <c r="X47" s="18">
        <v>17</v>
      </c>
      <c r="Y47" s="18">
        <v>7</v>
      </c>
      <c r="Z47" s="67">
        <v>0</v>
      </c>
      <c r="AA47" s="67">
        <f t="shared" si="22"/>
        <v>10</v>
      </c>
      <c r="AB47" s="127">
        <f t="shared" si="23"/>
        <v>41.17647058823529</v>
      </c>
      <c r="AC47" s="112">
        <v>17</v>
      </c>
      <c r="AD47" s="112">
        <v>7</v>
      </c>
      <c r="AE47" s="112">
        <v>0</v>
      </c>
      <c r="AF47" s="67">
        <f t="shared" si="24"/>
        <v>10</v>
      </c>
      <c r="AG47" s="127">
        <f t="shared" si="25"/>
        <v>41.17647058823529</v>
      </c>
      <c r="AH47" s="300">
        <f t="shared" si="26"/>
        <v>21</v>
      </c>
      <c r="AI47" s="112">
        <f t="shared" si="27"/>
        <v>7</v>
      </c>
      <c r="AJ47" s="112">
        <f t="shared" si="28"/>
        <v>0</v>
      </c>
      <c r="AK47" s="67">
        <f t="shared" si="29"/>
        <v>14</v>
      </c>
      <c r="AL47" s="4">
        <f t="shared" si="7"/>
        <v>33.333333333333329</v>
      </c>
    </row>
    <row r="48" spans="2:38" ht="13.65" customHeight="1" x14ac:dyDescent="0.15">
      <c r="B48" s="34" t="s">
        <v>49</v>
      </c>
      <c r="C48" s="232"/>
      <c r="D48" s="67">
        <f t="shared" si="8"/>
        <v>143</v>
      </c>
      <c r="E48" s="67">
        <f t="shared" si="9"/>
        <v>50</v>
      </c>
      <c r="F48" s="67">
        <f t="shared" si="10"/>
        <v>1</v>
      </c>
      <c r="G48" s="67">
        <f t="shared" si="11"/>
        <v>92</v>
      </c>
      <c r="H48" s="127">
        <f t="shared" si="12"/>
        <v>34.965034965034967</v>
      </c>
      <c r="I48" s="67">
        <f t="shared" si="13"/>
        <v>133</v>
      </c>
      <c r="J48" s="67">
        <f t="shared" si="14"/>
        <v>45</v>
      </c>
      <c r="K48" s="67">
        <f t="shared" si="15"/>
        <v>1</v>
      </c>
      <c r="L48" s="67">
        <f t="shared" si="16"/>
        <v>87</v>
      </c>
      <c r="M48" s="127">
        <f t="shared" si="17"/>
        <v>33.834586466165412</v>
      </c>
      <c r="N48" s="67">
        <v>24</v>
      </c>
      <c r="O48" s="67">
        <v>5</v>
      </c>
      <c r="P48" s="67">
        <v>0</v>
      </c>
      <c r="Q48" s="67">
        <f t="shared" si="18"/>
        <v>19</v>
      </c>
      <c r="R48" s="127">
        <f t="shared" si="19"/>
        <v>20.833333333333336</v>
      </c>
      <c r="S48" s="18">
        <v>109</v>
      </c>
      <c r="T48" s="18">
        <v>40</v>
      </c>
      <c r="U48" s="67">
        <v>1</v>
      </c>
      <c r="V48" s="67">
        <f t="shared" si="20"/>
        <v>68</v>
      </c>
      <c r="W48" s="127">
        <f t="shared" si="21"/>
        <v>36.697247706422019</v>
      </c>
      <c r="X48" s="18">
        <v>10</v>
      </c>
      <c r="Y48" s="18">
        <v>5</v>
      </c>
      <c r="Z48" s="67">
        <v>0</v>
      </c>
      <c r="AA48" s="67">
        <f t="shared" si="22"/>
        <v>5</v>
      </c>
      <c r="AB48" s="127">
        <f t="shared" si="23"/>
        <v>50</v>
      </c>
      <c r="AC48" s="112">
        <v>10</v>
      </c>
      <c r="AD48" s="112">
        <v>5</v>
      </c>
      <c r="AE48" s="112">
        <v>0</v>
      </c>
      <c r="AF48" s="67">
        <f t="shared" si="24"/>
        <v>5</v>
      </c>
      <c r="AG48" s="127">
        <f t="shared" si="25"/>
        <v>50</v>
      </c>
      <c r="AH48" s="300">
        <f t="shared" si="26"/>
        <v>24</v>
      </c>
      <c r="AI48" s="112">
        <f t="shared" si="27"/>
        <v>5</v>
      </c>
      <c r="AJ48" s="112">
        <f t="shared" si="28"/>
        <v>0</v>
      </c>
      <c r="AK48" s="67">
        <f t="shared" si="29"/>
        <v>19</v>
      </c>
      <c r="AL48" s="4">
        <f t="shared" si="7"/>
        <v>20.833333333333336</v>
      </c>
    </row>
    <row r="49" spans="1:38" ht="13.65" customHeight="1" x14ac:dyDescent="0.15">
      <c r="B49" s="34" t="s">
        <v>50</v>
      </c>
      <c r="C49" s="232"/>
      <c r="D49" s="67">
        <f t="shared" si="8"/>
        <v>142</v>
      </c>
      <c r="E49" s="67">
        <f t="shared" si="9"/>
        <v>70</v>
      </c>
      <c r="F49" s="67">
        <f t="shared" si="10"/>
        <v>0</v>
      </c>
      <c r="G49" s="67">
        <f t="shared" si="11"/>
        <v>72</v>
      </c>
      <c r="H49" s="127">
        <f t="shared" si="12"/>
        <v>49.295774647887328</v>
      </c>
      <c r="I49" s="67">
        <f t="shared" si="13"/>
        <v>108</v>
      </c>
      <c r="J49" s="67">
        <f t="shared" si="14"/>
        <v>54</v>
      </c>
      <c r="K49" s="67">
        <f t="shared" si="15"/>
        <v>0</v>
      </c>
      <c r="L49" s="67">
        <f t="shared" si="16"/>
        <v>54</v>
      </c>
      <c r="M49" s="127">
        <f t="shared" si="17"/>
        <v>50</v>
      </c>
      <c r="N49" s="67">
        <v>31</v>
      </c>
      <c r="O49" s="67">
        <v>11</v>
      </c>
      <c r="P49" s="67">
        <v>0</v>
      </c>
      <c r="Q49" s="67">
        <f t="shared" si="18"/>
        <v>20</v>
      </c>
      <c r="R49" s="127">
        <f t="shared" si="19"/>
        <v>35.483870967741936</v>
      </c>
      <c r="S49" s="18">
        <v>77</v>
      </c>
      <c r="T49" s="18">
        <v>43</v>
      </c>
      <c r="U49" s="67">
        <v>0</v>
      </c>
      <c r="V49" s="67">
        <f t="shared" si="20"/>
        <v>34</v>
      </c>
      <c r="W49" s="127">
        <f t="shared" si="21"/>
        <v>55.844155844155843</v>
      </c>
      <c r="X49" s="18">
        <v>34</v>
      </c>
      <c r="Y49" s="18">
        <v>16</v>
      </c>
      <c r="Z49" s="67">
        <v>0</v>
      </c>
      <c r="AA49" s="67">
        <f t="shared" si="22"/>
        <v>18</v>
      </c>
      <c r="AB49" s="127">
        <f t="shared" si="23"/>
        <v>47.058823529411761</v>
      </c>
      <c r="AC49" s="112">
        <v>33</v>
      </c>
      <c r="AD49" s="112">
        <v>15</v>
      </c>
      <c r="AE49" s="112">
        <v>0</v>
      </c>
      <c r="AF49" s="67">
        <f t="shared" si="24"/>
        <v>18</v>
      </c>
      <c r="AG49" s="127">
        <f t="shared" si="25"/>
        <v>45.454545454545453</v>
      </c>
      <c r="AH49" s="300">
        <f t="shared" si="26"/>
        <v>32</v>
      </c>
      <c r="AI49" s="112">
        <f t="shared" si="27"/>
        <v>12</v>
      </c>
      <c r="AJ49" s="112">
        <f t="shared" si="28"/>
        <v>0</v>
      </c>
      <c r="AK49" s="67">
        <f t="shared" si="29"/>
        <v>20</v>
      </c>
      <c r="AL49" s="4">
        <f t="shared" si="7"/>
        <v>37.5</v>
      </c>
    </row>
    <row r="50" spans="1:38" ht="13.65" customHeight="1" x14ac:dyDescent="0.15">
      <c r="B50" s="35" t="s">
        <v>334</v>
      </c>
      <c r="C50" s="233"/>
      <c r="D50" s="72">
        <f t="shared" si="8"/>
        <v>45</v>
      </c>
      <c r="E50" s="72">
        <f t="shared" si="9"/>
        <v>17</v>
      </c>
      <c r="F50" s="72">
        <f t="shared" si="10"/>
        <v>0</v>
      </c>
      <c r="G50" s="72">
        <f t="shared" si="11"/>
        <v>28</v>
      </c>
      <c r="H50" s="302">
        <f t="shared" si="12"/>
        <v>37.777777777777779</v>
      </c>
      <c r="I50" s="72">
        <f t="shared" si="13"/>
        <v>21</v>
      </c>
      <c r="J50" s="72">
        <f t="shared" si="14"/>
        <v>6</v>
      </c>
      <c r="K50" s="72">
        <f t="shared" si="15"/>
        <v>0</v>
      </c>
      <c r="L50" s="72">
        <f t="shared" si="16"/>
        <v>15</v>
      </c>
      <c r="M50" s="302">
        <f t="shared" si="17"/>
        <v>28.571428571428569</v>
      </c>
      <c r="N50" s="72">
        <v>3</v>
      </c>
      <c r="O50" s="72">
        <v>2</v>
      </c>
      <c r="P50" s="72">
        <v>0</v>
      </c>
      <c r="Q50" s="72">
        <f t="shared" si="18"/>
        <v>1</v>
      </c>
      <c r="R50" s="302">
        <f t="shared" si="19"/>
        <v>66.666666666666657</v>
      </c>
      <c r="S50" s="19">
        <v>18</v>
      </c>
      <c r="T50" s="19">
        <v>4</v>
      </c>
      <c r="U50" s="72">
        <v>0</v>
      </c>
      <c r="V50" s="72">
        <f t="shared" si="20"/>
        <v>14</v>
      </c>
      <c r="W50" s="302">
        <f t="shared" si="21"/>
        <v>22.222222222222221</v>
      </c>
      <c r="X50" s="19">
        <v>24</v>
      </c>
      <c r="Y50" s="19">
        <v>11</v>
      </c>
      <c r="Z50" s="72">
        <v>0</v>
      </c>
      <c r="AA50" s="72">
        <f t="shared" si="22"/>
        <v>13</v>
      </c>
      <c r="AB50" s="302">
        <f t="shared" si="23"/>
        <v>45.833333333333329</v>
      </c>
      <c r="AC50" s="194">
        <v>24</v>
      </c>
      <c r="AD50" s="194">
        <v>11</v>
      </c>
      <c r="AE50" s="194">
        <v>0</v>
      </c>
      <c r="AF50" s="72">
        <f t="shared" si="24"/>
        <v>13</v>
      </c>
      <c r="AG50" s="302">
        <f t="shared" si="25"/>
        <v>45.833333333333329</v>
      </c>
      <c r="AH50" s="301">
        <f t="shared" si="26"/>
        <v>3</v>
      </c>
      <c r="AI50" s="194">
        <f t="shared" si="27"/>
        <v>2</v>
      </c>
      <c r="AJ50" s="194">
        <f t="shared" si="28"/>
        <v>0</v>
      </c>
      <c r="AK50" s="72">
        <f t="shared" si="29"/>
        <v>1</v>
      </c>
      <c r="AL50" s="5">
        <f t="shared" si="7"/>
        <v>66.666666666666657</v>
      </c>
    </row>
    <row r="51" spans="1:38" ht="17.25" customHeight="1" x14ac:dyDescent="0.15">
      <c r="B51" s="286" t="s">
        <v>142</v>
      </c>
      <c r="C51" s="286"/>
      <c r="D51" s="19">
        <f>SUM(D4:D50)</f>
        <v>7500</v>
      </c>
      <c r="E51" s="19">
        <f>SUM(E4:E50)</f>
        <v>3330</v>
      </c>
      <c r="F51" s="19">
        <f>SUM(F4:F50)</f>
        <v>15</v>
      </c>
      <c r="G51" s="72">
        <f>SUM(G4:G50)</f>
        <v>4155</v>
      </c>
      <c r="H51" s="302">
        <f>E51/D51*100</f>
        <v>44.4</v>
      </c>
      <c r="I51" s="19">
        <f>SUM(I4:I50)</f>
        <v>4776</v>
      </c>
      <c r="J51" s="19">
        <f>SUM(J4:J50)</f>
        <v>2146</v>
      </c>
      <c r="K51" s="19">
        <f>SUM(K4:K50)</f>
        <v>10</v>
      </c>
      <c r="L51" s="72">
        <f>SUM(L4:L50)</f>
        <v>2620</v>
      </c>
      <c r="M51" s="302">
        <f>J51/I51*100</f>
        <v>44.93299832495812</v>
      </c>
      <c r="N51" s="19">
        <f>SUM(N4:N50)</f>
        <v>2277</v>
      </c>
      <c r="O51" s="19">
        <f>SUM(O4:O50)</f>
        <v>1105</v>
      </c>
      <c r="P51" s="19">
        <f>SUM(P4:P50)</f>
        <v>1</v>
      </c>
      <c r="Q51" s="72">
        <f>SUM(Q4:Q50)</f>
        <v>1171</v>
      </c>
      <c r="R51" s="302">
        <f>O51/N51*100</f>
        <v>48.528765920070263</v>
      </c>
      <c r="S51" s="19">
        <f>SUM(S4:S50)</f>
        <v>2499</v>
      </c>
      <c r="T51" s="19">
        <f>SUM(T4:T50)</f>
        <v>1041</v>
      </c>
      <c r="U51" s="19">
        <f>SUM(U4:U50)</f>
        <v>9</v>
      </c>
      <c r="V51" s="19">
        <f>SUM(V4:V50)</f>
        <v>1449</v>
      </c>
      <c r="W51" s="302">
        <f t="shared" ref="W51" si="30">T51/S51*100</f>
        <v>41.656662665066023</v>
      </c>
      <c r="X51" s="194">
        <f>SUM(X4:X50)</f>
        <v>2724</v>
      </c>
      <c r="Y51" s="19">
        <f>SUM(Y4:Y50)</f>
        <v>1184</v>
      </c>
      <c r="Z51" s="19">
        <f>SUM(Z4:Z50)</f>
        <v>5</v>
      </c>
      <c r="AA51" s="72">
        <f>SUM(AA4:AA50)</f>
        <v>1535</v>
      </c>
      <c r="AB51" s="302">
        <f>Y51/X51*100</f>
        <v>43.4654919236417</v>
      </c>
      <c r="AC51" s="19">
        <f>SUM(AC4:AC50)</f>
        <v>2495</v>
      </c>
      <c r="AD51" s="19">
        <f>SUM(AD4:AD50)</f>
        <v>1077</v>
      </c>
      <c r="AE51" s="19">
        <f>SUM(AE4:AE50)</f>
        <v>5</v>
      </c>
      <c r="AF51" s="19">
        <f>SUM(AF4:AF50)</f>
        <v>1413</v>
      </c>
      <c r="AG51" s="302">
        <f>AD51/AC51*100</f>
        <v>43.166332665330657</v>
      </c>
      <c r="AH51" s="301">
        <f>SUM(AH4:AH50)</f>
        <v>2506</v>
      </c>
      <c r="AI51" s="19">
        <f>SUM(AI4:AI50)</f>
        <v>1212</v>
      </c>
      <c r="AJ51" s="19">
        <f>SUM(AJ4:AJ50)</f>
        <v>1</v>
      </c>
      <c r="AK51" s="19">
        <f>SUM(AK4:AK50)</f>
        <v>1293</v>
      </c>
      <c r="AL51" s="5">
        <f t="shared" ref="AL51" si="31">AI51/AH51*100</f>
        <v>48.363926576217082</v>
      </c>
    </row>
    <row r="52" spans="1:38" s="267" customFormat="1" ht="15" customHeight="1" x14ac:dyDescent="0.15">
      <c r="B52" s="268"/>
      <c r="C52" s="268"/>
      <c r="D52" s="269"/>
      <c r="E52" s="268"/>
      <c r="F52" s="268"/>
      <c r="G52" s="268"/>
      <c r="H52" s="235"/>
      <c r="I52" s="269"/>
      <c r="J52" s="269"/>
      <c r="L52" s="269"/>
      <c r="M52" s="269"/>
      <c r="N52" s="269"/>
      <c r="O52" s="270"/>
      <c r="R52" s="269"/>
      <c r="S52" s="269"/>
      <c r="T52" s="269"/>
      <c r="U52" s="269"/>
      <c r="V52" s="269"/>
      <c r="W52" s="270"/>
      <c r="X52" s="269"/>
      <c r="Z52" s="269"/>
      <c r="AC52" s="269"/>
      <c r="AH52" s="269"/>
    </row>
    <row r="53" spans="1:38" ht="15" customHeight="1" x14ac:dyDescent="0.15">
      <c r="A53" s="1" t="s">
        <v>446</v>
      </c>
      <c r="D53" s="173"/>
      <c r="E53" s="173"/>
      <c r="G53" s="173"/>
      <c r="H53" s="173"/>
      <c r="J53" s="173"/>
      <c r="K53" s="173"/>
    </row>
    <row r="54" spans="1:38" ht="15" customHeight="1" x14ac:dyDescent="0.15">
      <c r="B54" s="57"/>
      <c r="C54" s="58"/>
      <c r="D54" s="27" t="s">
        <v>142</v>
      </c>
      <c r="E54" s="191"/>
      <c r="F54" s="191"/>
      <c r="G54" s="191"/>
      <c r="H54" s="191"/>
      <c r="I54" s="196" t="s">
        <v>442</v>
      </c>
      <c r="J54" s="191"/>
      <c r="K54" s="191"/>
      <c r="L54" s="191"/>
      <c r="M54" s="191"/>
      <c r="N54" s="196" t="s">
        <v>194</v>
      </c>
      <c r="O54" s="191"/>
      <c r="P54" s="191"/>
      <c r="Q54" s="191"/>
      <c r="R54" s="197"/>
      <c r="S54" s="190" t="s">
        <v>195</v>
      </c>
      <c r="T54" s="191"/>
      <c r="U54" s="191"/>
      <c r="V54" s="191"/>
      <c r="W54" s="197"/>
      <c r="X54" s="190" t="s">
        <v>443</v>
      </c>
      <c r="Y54" s="191"/>
      <c r="Z54" s="191"/>
      <c r="AA54" s="191"/>
      <c r="AB54" s="191"/>
      <c r="AC54" s="196" t="s">
        <v>197</v>
      </c>
      <c r="AD54" s="191"/>
      <c r="AE54" s="191"/>
      <c r="AF54" s="190"/>
      <c r="AG54" s="190"/>
      <c r="AH54" s="196" t="s">
        <v>1127</v>
      </c>
      <c r="AI54" s="191"/>
      <c r="AJ54" s="191"/>
      <c r="AK54" s="190"/>
      <c r="AL54" s="190"/>
    </row>
    <row r="55" spans="1:38" s="44" customFormat="1" ht="19.2" x14ac:dyDescent="0.15">
      <c r="B55" s="70"/>
      <c r="C55" s="45"/>
      <c r="D55" s="271" t="s">
        <v>4</v>
      </c>
      <c r="E55" s="261" t="s">
        <v>414</v>
      </c>
      <c r="F55" s="272" t="s">
        <v>440</v>
      </c>
      <c r="G55" s="272" t="s">
        <v>441</v>
      </c>
      <c r="H55" s="264" t="s">
        <v>415</v>
      </c>
      <c r="I55" s="273" t="s">
        <v>4</v>
      </c>
      <c r="J55" s="261" t="s">
        <v>414</v>
      </c>
      <c r="K55" s="272" t="s">
        <v>440</v>
      </c>
      <c r="L55" s="272" t="s">
        <v>441</v>
      </c>
      <c r="M55" s="264" t="s">
        <v>415</v>
      </c>
      <c r="N55" s="273" t="s">
        <v>4</v>
      </c>
      <c r="O55" s="261" t="s">
        <v>414</v>
      </c>
      <c r="P55" s="272" t="s">
        <v>440</v>
      </c>
      <c r="Q55" s="272" t="s">
        <v>441</v>
      </c>
      <c r="R55" s="264" t="s">
        <v>415</v>
      </c>
      <c r="S55" s="274" t="s">
        <v>4</v>
      </c>
      <c r="T55" s="261" t="s">
        <v>414</v>
      </c>
      <c r="U55" s="272" t="s">
        <v>440</v>
      </c>
      <c r="V55" s="272" t="s">
        <v>441</v>
      </c>
      <c r="W55" s="264" t="s">
        <v>415</v>
      </c>
      <c r="X55" s="274" t="s">
        <v>4</v>
      </c>
      <c r="Y55" s="261" t="s">
        <v>414</v>
      </c>
      <c r="Z55" s="272" t="s">
        <v>440</v>
      </c>
      <c r="AA55" s="272" t="s">
        <v>441</v>
      </c>
      <c r="AB55" s="264" t="s">
        <v>415</v>
      </c>
      <c r="AC55" s="273" t="s">
        <v>4</v>
      </c>
      <c r="AD55" s="261" t="s">
        <v>414</v>
      </c>
      <c r="AE55" s="272" t="s">
        <v>440</v>
      </c>
      <c r="AF55" s="272" t="s">
        <v>441</v>
      </c>
      <c r="AG55" s="263" t="s">
        <v>415</v>
      </c>
      <c r="AH55" s="273" t="s">
        <v>4</v>
      </c>
      <c r="AI55" s="261" t="s">
        <v>414</v>
      </c>
      <c r="AJ55" s="272" t="s">
        <v>440</v>
      </c>
      <c r="AK55" s="272" t="s">
        <v>441</v>
      </c>
      <c r="AL55" s="263" t="s">
        <v>415</v>
      </c>
    </row>
    <row r="56" spans="1:38" ht="15" customHeight="1" x14ac:dyDescent="0.15">
      <c r="B56" s="201" t="s">
        <v>202</v>
      </c>
      <c r="C56" s="60"/>
      <c r="D56" s="17">
        <f>SUM(I56,X56)</f>
        <v>4996</v>
      </c>
      <c r="E56" s="17">
        <f>SUM(J56,Y56)</f>
        <v>2241</v>
      </c>
      <c r="F56" s="17">
        <f>SUM(K56,Z56)</f>
        <v>6</v>
      </c>
      <c r="G56" s="101">
        <f t="shared" ref="G56" si="32">D56-SUM(E56:F56)</f>
        <v>2749</v>
      </c>
      <c r="H56" s="298">
        <f t="shared" ref="H56" si="33">E56/D56*100</f>
        <v>44.855884707766215</v>
      </c>
      <c r="I56" s="299">
        <f t="shared" ref="I56:K56" si="34">SUM(N56,S56)</f>
        <v>3272</v>
      </c>
      <c r="J56" s="17">
        <f t="shared" si="34"/>
        <v>1519</v>
      </c>
      <c r="K56" s="17">
        <f t="shared" si="34"/>
        <v>3</v>
      </c>
      <c r="L56" s="101">
        <f t="shared" ref="L56" si="35">I56-SUM(J56:K56)</f>
        <v>1750</v>
      </c>
      <c r="M56" s="298">
        <f t="shared" ref="M56" si="36">J56/I56*100</f>
        <v>46.424205378973106</v>
      </c>
      <c r="N56" s="299">
        <v>1761</v>
      </c>
      <c r="O56" s="17">
        <v>896</v>
      </c>
      <c r="P56" s="101">
        <v>1</v>
      </c>
      <c r="Q56" s="17">
        <f>N56-SUM(O56:P56)</f>
        <v>864</v>
      </c>
      <c r="R56" s="298">
        <f t="shared" ref="R56" si="37">O56/N56*100</f>
        <v>50.880181714934693</v>
      </c>
      <c r="S56" s="193">
        <v>1511</v>
      </c>
      <c r="T56" s="17">
        <v>623</v>
      </c>
      <c r="U56" s="17">
        <v>2</v>
      </c>
      <c r="V56" s="17">
        <f>S56-SUM(T56:U56)</f>
        <v>886</v>
      </c>
      <c r="W56" s="298">
        <f t="shared" ref="W56" si="38">T56/S56*100</f>
        <v>41.230972865651886</v>
      </c>
      <c r="X56" s="193">
        <v>1724</v>
      </c>
      <c r="Y56" s="17">
        <v>722</v>
      </c>
      <c r="Z56" s="17">
        <v>3</v>
      </c>
      <c r="AA56" s="17">
        <f>X56-SUM(Y56:Z56)</f>
        <v>999</v>
      </c>
      <c r="AB56" s="298">
        <f t="shared" ref="AB56" si="39">Y56/X56*100</f>
        <v>41.879350348027842</v>
      </c>
      <c r="AC56" s="299">
        <v>1579</v>
      </c>
      <c r="AD56" s="17">
        <v>657</v>
      </c>
      <c r="AE56" s="17">
        <v>3</v>
      </c>
      <c r="AF56" s="17">
        <f>AC56-SUM(AD56:AE56)</f>
        <v>919</v>
      </c>
      <c r="AG56" s="3">
        <f t="shared" ref="AG56" si="40">AD56/AC56*100</f>
        <v>41.608613046231788</v>
      </c>
      <c r="AH56" s="299">
        <f>SUM(N56,X56-AC56)</f>
        <v>1906</v>
      </c>
      <c r="AI56" s="17">
        <f t="shared" ref="AI56" si="41">SUM(O56,Y56-AD56)</f>
        <v>961</v>
      </c>
      <c r="AJ56" s="17">
        <f t="shared" ref="AJ56" si="42">SUM(P56,Z56-AE56)</f>
        <v>1</v>
      </c>
      <c r="AK56" s="17">
        <f>AH56-SUM(AI56:AJ56)</f>
        <v>944</v>
      </c>
      <c r="AL56" s="3">
        <f t="shared" ref="AL56:AL62" si="43">AI56/AH56*100</f>
        <v>50.419727177334728</v>
      </c>
    </row>
    <row r="57" spans="1:38" ht="15" customHeight="1" x14ac:dyDescent="0.15">
      <c r="B57" s="202" t="s">
        <v>203</v>
      </c>
      <c r="C57" s="55"/>
      <c r="D57" s="18">
        <f t="shared" ref="D57:D62" si="44">SUM(I57,X57)</f>
        <v>886</v>
      </c>
      <c r="E57" s="18">
        <f t="shared" ref="E57:E62" si="45">SUM(J57,Y57)</f>
        <v>352</v>
      </c>
      <c r="F57" s="18">
        <f t="shared" ref="F57:F62" si="46">SUM(K57,Z57)</f>
        <v>5</v>
      </c>
      <c r="G57" s="67">
        <f t="shared" ref="G57:G62" si="47">D57-SUM(E57:F57)</f>
        <v>529</v>
      </c>
      <c r="H57" s="127">
        <f t="shared" ref="H57:H62" si="48">E57/D57*100</f>
        <v>39.729119638826184</v>
      </c>
      <c r="I57" s="300">
        <f t="shared" ref="I57:I62" si="49">SUM(N57,S57)</f>
        <v>656</v>
      </c>
      <c r="J57" s="18">
        <f t="shared" ref="J57:J62" si="50">SUM(O57,T57)</f>
        <v>258</v>
      </c>
      <c r="K57" s="18">
        <f t="shared" ref="K57:K62" si="51">SUM(P57,U57)</f>
        <v>4</v>
      </c>
      <c r="L57" s="67">
        <f t="shared" ref="L57:L62" si="52">I57-SUM(J57:K57)</f>
        <v>394</v>
      </c>
      <c r="M57" s="127">
        <f t="shared" ref="M57:M62" si="53">J57/I57*100</f>
        <v>39.329268292682926</v>
      </c>
      <c r="N57" s="300">
        <v>186</v>
      </c>
      <c r="O57" s="18">
        <v>70</v>
      </c>
      <c r="P57" s="67">
        <v>0</v>
      </c>
      <c r="Q57" s="18">
        <f t="shared" ref="Q57:Q62" si="54">N57-SUM(O57:P57)</f>
        <v>116</v>
      </c>
      <c r="R57" s="127">
        <f t="shared" ref="R57:R62" si="55">O57/N57*100</f>
        <v>37.634408602150536</v>
      </c>
      <c r="S57" s="112">
        <v>470</v>
      </c>
      <c r="T57" s="18">
        <v>188</v>
      </c>
      <c r="U57" s="18">
        <v>4</v>
      </c>
      <c r="V57" s="18">
        <f t="shared" ref="V57:V62" si="56">S57-SUM(T57:U57)</f>
        <v>278</v>
      </c>
      <c r="W57" s="127">
        <f t="shared" ref="W57:W62" si="57">T57/S57*100</f>
        <v>40</v>
      </c>
      <c r="X57" s="112">
        <v>230</v>
      </c>
      <c r="Y57" s="18">
        <v>94</v>
      </c>
      <c r="Z57" s="18">
        <v>1</v>
      </c>
      <c r="AA57" s="18">
        <f t="shared" ref="AA57:AA62" si="58">X57-SUM(Y57:Z57)</f>
        <v>135</v>
      </c>
      <c r="AB57" s="127">
        <f t="shared" ref="AB57:AB62" si="59">Y57/X57*100</f>
        <v>40.869565217391305</v>
      </c>
      <c r="AC57" s="300">
        <v>221</v>
      </c>
      <c r="AD57" s="18">
        <v>90</v>
      </c>
      <c r="AE57" s="18">
        <v>1</v>
      </c>
      <c r="AF57" s="18">
        <f t="shared" ref="AF57:AF62" si="60">AC57-SUM(AD57:AE57)</f>
        <v>130</v>
      </c>
      <c r="AG57" s="4">
        <f t="shared" ref="AG57:AG62" si="61">AD57/AC57*100</f>
        <v>40.723981900452486</v>
      </c>
      <c r="AH57" s="300">
        <f t="shared" ref="AH57:AH62" si="62">SUM(N57,X57-AC57)</f>
        <v>195</v>
      </c>
      <c r="AI57" s="18">
        <f t="shared" ref="AI57:AI62" si="63">SUM(O57,Y57-AD57)</f>
        <v>74</v>
      </c>
      <c r="AJ57" s="18">
        <f t="shared" ref="AJ57:AJ62" si="64">SUM(P57,Z57-AE57)</f>
        <v>0</v>
      </c>
      <c r="AK57" s="18">
        <f t="shared" ref="AK57:AK62" si="65">AH57-SUM(AI57:AJ57)</f>
        <v>121</v>
      </c>
      <c r="AL57" s="4">
        <f t="shared" si="43"/>
        <v>37.948717948717949</v>
      </c>
    </row>
    <row r="58" spans="1:38" ht="15" customHeight="1" x14ac:dyDescent="0.15">
      <c r="B58" s="202" t="s">
        <v>204</v>
      </c>
      <c r="C58" s="55"/>
      <c r="D58" s="18">
        <f t="shared" si="44"/>
        <v>503</v>
      </c>
      <c r="E58" s="18">
        <f t="shared" si="45"/>
        <v>238</v>
      </c>
      <c r="F58" s="18">
        <f t="shared" si="46"/>
        <v>0</v>
      </c>
      <c r="G58" s="67">
        <f t="shared" si="47"/>
        <v>265</v>
      </c>
      <c r="H58" s="127">
        <f t="shared" si="48"/>
        <v>47.316103379721667</v>
      </c>
      <c r="I58" s="300">
        <f t="shared" si="49"/>
        <v>266</v>
      </c>
      <c r="J58" s="18">
        <f t="shared" si="50"/>
        <v>110</v>
      </c>
      <c r="K58" s="18">
        <f t="shared" si="51"/>
        <v>0</v>
      </c>
      <c r="L58" s="67">
        <f t="shared" si="52"/>
        <v>156</v>
      </c>
      <c r="M58" s="127">
        <f t="shared" si="53"/>
        <v>41.353383458646611</v>
      </c>
      <c r="N58" s="300">
        <v>148</v>
      </c>
      <c r="O58" s="18">
        <v>56</v>
      </c>
      <c r="P58" s="67">
        <v>0</v>
      </c>
      <c r="Q58" s="18">
        <f t="shared" si="54"/>
        <v>92</v>
      </c>
      <c r="R58" s="127">
        <f t="shared" si="55"/>
        <v>37.837837837837839</v>
      </c>
      <c r="S58" s="112">
        <v>118</v>
      </c>
      <c r="T58" s="18">
        <v>54</v>
      </c>
      <c r="U58" s="18">
        <v>0</v>
      </c>
      <c r="V58" s="18">
        <f t="shared" si="56"/>
        <v>64</v>
      </c>
      <c r="W58" s="127">
        <f t="shared" si="57"/>
        <v>45.762711864406782</v>
      </c>
      <c r="X58" s="112">
        <v>237</v>
      </c>
      <c r="Y58" s="18">
        <v>128</v>
      </c>
      <c r="Z58" s="18">
        <v>0</v>
      </c>
      <c r="AA58" s="18">
        <f t="shared" si="58"/>
        <v>109</v>
      </c>
      <c r="AB58" s="127">
        <f t="shared" si="59"/>
        <v>54.008438818565395</v>
      </c>
      <c r="AC58" s="300">
        <v>204</v>
      </c>
      <c r="AD58" s="18">
        <v>108</v>
      </c>
      <c r="AE58" s="18">
        <v>0</v>
      </c>
      <c r="AF58" s="18">
        <f t="shared" si="60"/>
        <v>96</v>
      </c>
      <c r="AG58" s="4">
        <f t="shared" si="61"/>
        <v>52.941176470588239</v>
      </c>
      <c r="AH58" s="300">
        <f t="shared" si="62"/>
        <v>181</v>
      </c>
      <c r="AI58" s="18">
        <f t="shared" si="63"/>
        <v>76</v>
      </c>
      <c r="AJ58" s="18">
        <f t="shared" si="64"/>
        <v>0</v>
      </c>
      <c r="AK58" s="18">
        <f t="shared" si="65"/>
        <v>105</v>
      </c>
      <c r="AL58" s="4">
        <f t="shared" si="43"/>
        <v>41.988950276243095</v>
      </c>
    </row>
    <row r="59" spans="1:38" ht="15" customHeight="1" x14ac:dyDescent="0.15">
      <c r="B59" s="202" t="s">
        <v>205</v>
      </c>
      <c r="C59" s="55"/>
      <c r="D59" s="18">
        <f t="shared" si="44"/>
        <v>680</v>
      </c>
      <c r="E59" s="18">
        <f t="shared" si="45"/>
        <v>309</v>
      </c>
      <c r="F59" s="18">
        <f t="shared" si="46"/>
        <v>1</v>
      </c>
      <c r="G59" s="67">
        <f t="shared" si="47"/>
        <v>370</v>
      </c>
      <c r="H59" s="127">
        <f t="shared" si="48"/>
        <v>45.441176470588232</v>
      </c>
      <c r="I59" s="300">
        <f t="shared" si="49"/>
        <v>335</v>
      </c>
      <c r="J59" s="18">
        <f t="shared" si="50"/>
        <v>148</v>
      </c>
      <c r="K59" s="18">
        <f t="shared" si="51"/>
        <v>1</v>
      </c>
      <c r="L59" s="67">
        <f t="shared" si="52"/>
        <v>186</v>
      </c>
      <c r="M59" s="127">
        <f t="shared" si="53"/>
        <v>44.179104477611943</v>
      </c>
      <c r="N59" s="300">
        <v>138</v>
      </c>
      <c r="O59" s="18">
        <v>59</v>
      </c>
      <c r="P59" s="67">
        <v>0</v>
      </c>
      <c r="Q59" s="18">
        <f t="shared" si="54"/>
        <v>79</v>
      </c>
      <c r="R59" s="127">
        <f t="shared" si="55"/>
        <v>42.753623188405797</v>
      </c>
      <c r="S59" s="112">
        <v>197</v>
      </c>
      <c r="T59" s="18">
        <v>89</v>
      </c>
      <c r="U59" s="18">
        <v>1</v>
      </c>
      <c r="V59" s="18">
        <f t="shared" si="56"/>
        <v>107</v>
      </c>
      <c r="W59" s="127">
        <f t="shared" si="57"/>
        <v>45.17766497461929</v>
      </c>
      <c r="X59" s="112">
        <v>345</v>
      </c>
      <c r="Y59" s="18">
        <v>161</v>
      </c>
      <c r="Z59" s="18">
        <v>0</v>
      </c>
      <c r="AA59" s="18">
        <f t="shared" si="58"/>
        <v>184</v>
      </c>
      <c r="AB59" s="127">
        <f t="shared" si="59"/>
        <v>46.666666666666664</v>
      </c>
      <c r="AC59" s="300">
        <v>306</v>
      </c>
      <c r="AD59" s="18">
        <v>144</v>
      </c>
      <c r="AE59" s="18">
        <v>0</v>
      </c>
      <c r="AF59" s="18">
        <f t="shared" si="60"/>
        <v>162</v>
      </c>
      <c r="AG59" s="4">
        <f t="shared" si="61"/>
        <v>47.058823529411761</v>
      </c>
      <c r="AH59" s="300">
        <f t="shared" si="62"/>
        <v>177</v>
      </c>
      <c r="AI59" s="18">
        <f t="shared" si="63"/>
        <v>76</v>
      </c>
      <c r="AJ59" s="18">
        <f t="shared" si="64"/>
        <v>0</v>
      </c>
      <c r="AK59" s="18">
        <f t="shared" si="65"/>
        <v>101</v>
      </c>
      <c r="AL59" s="4">
        <f t="shared" si="43"/>
        <v>42.93785310734463</v>
      </c>
    </row>
    <row r="60" spans="1:38" ht="15" customHeight="1" x14ac:dyDescent="0.15">
      <c r="B60" s="159" t="s">
        <v>206</v>
      </c>
      <c r="C60" s="55"/>
      <c r="D60" s="18">
        <f t="shared" si="44"/>
        <v>55</v>
      </c>
      <c r="E60" s="18">
        <f t="shared" si="45"/>
        <v>25</v>
      </c>
      <c r="F60" s="18">
        <f t="shared" si="46"/>
        <v>0</v>
      </c>
      <c r="G60" s="67">
        <f t="shared" si="47"/>
        <v>30</v>
      </c>
      <c r="H60" s="127">
        <f t="shared" si="48"/>
        <v>45.454545454545453</v>
      </c>
      <c r="I60" s="300">
        <f t="shared" si="49"/>
        <v>36</v>
      </c>
      <c r="J60" s="18">
        <f t="shared" si="50"/>
        <v>18</v>
      </c>
      <c r="K60" s="18">
        <f t="shared" si="51"/>
        <v>0</v>
      </c>
      <c r="L60" s="67">
        <f t="shared" si="52"/>
        <v>18</v>
      </c>
      <c r="M60" s="127">
        <f t="shared" si="53"/>
        <v>50</v>
      </c>
      <c r="N60" s="300">
        <v>13</v>
      </c>
      <c r="O60" s="18">
        <v>6</v>
      </c>
      <c r="P60" s="67">
        <v>0</v>
      </c>
      <c r="Q60" s="18">
        <f t="shared" si="54"/>
        <v>7</v>
      </c>
      <c r="R60" s="127">
        <f t="shared" si="55"/>
        <v>46.153846153846153</v>
      </c>
      <c r="S60" s="112">
        <v>23</v>
      </c>
      <c r="T60" s="18">
        <v>12</v>
      </c>
      <c r="U60" s="18">
        <v>0</v>
      </c>
      <c r="V60" s="18">
        <f t="shared" si="56"/>
        <v>11</v>
      </c>
      <c r="W60" s="127">
        <f t="shared" si="57"/>
        <v>52.173913043478258</v>
      </c>
      <c r="X60" s="112">
        <v>19</v>
      </c>
      <c r="Y60" s="18">
        <v>7</v>
      </c>
      <c r="Z60" s="18">
        <v>0</v>
      </c>
      <c r="AA60" s="18">
        <f t="shared" si="58"/>
        <v>12</v>
      </c>
      <c r="AB60" s="127">
        <f t="shared" si="59"/>
        <v>36.84210526315789</v>
      </c>
      <c r="AC60" s="300">
        <v>18</v>
      </c>
      <c r="AD60" s="18">
        <v>7</v>
      </c>
      <c r="AE60" s="18">
        <v>0</v>
      </c>
      <c r="AF60" s="18">
        <f t="shared" si="60"/>
        <v>11</v>
      </c>
      <c r="AG60" s="4">
        <f t="shared" si="61"/>
        <v>38.888888888888893</v>
      </c>
      <c r="AH60" s="300">
        <f t="shared" si="62"/>
        <v>14</v>
      </c>
      <c r="AI60" s="18">
        <f t="shared" si="63"/>
        <v>6</v>
      </c>
      <c r="AJ60" s="18">
        <f t="shared" si="64"/>
        <v>0</v>
      </c>
      <c r="AK60" s="18">
        <f t="shared" si="65"/>
        <v>8</v>
      </c>
      <c r="AL60" s="4">
        <f t="shared" si="43"/>
        <v>42.857142857142854</v>
      </c>
    </row>
    <row r="61" spans="1:38" ht="15" customHeight="1" x14ac:dyDescent="0.15">
      <c r="B61" s="202" t="s">
        <v>207</v>
      </c>
      <c r="C61" s="55"/>
      <c r="D61" s="18">
        <f t="shared" si="44"/>
        <v>171</v>
      </c>
      <c r="E61" s="18">
        <f t="shared" si="45"/>
        <v>87</v>
      </c>
      <c r="F61" s="18">
        <f t="shared" si="46"/>
        <v>1</v>
      </c>
      <c r="G61" s="67">
        <f t="shared" si="47"/>
        <v>83</v>
      </c>
      <c r="H61" s="127">
        <f t="shared" si="48"/>
        <v>50.877192982456144</v>
      </c>
      <c r="I61" s="300">
        <f t="shared" si="49"/>
        <v>86</v>
      </c>
      <c r="J61" s="18">
        <f t="shared" si="50"/>
        <v>44</v>
      </c>
      <c r="K61" s="18">
        <f t="shared" si="51"/>
        <v>0</v>
      </c>
      <c r="L61" s="67">
        <f t="shared" si="52"/>
        <v>42</v>
      </c>
      <c r="M61" s="127">
        <f t="shared" si="53"/>
        <v>51.162790697674424</v>
      </c>
      <c r="N61" s="300">
        <v>9</v>
      </c>
      <c r="O61" s="18">
        <v>4</v>
      </c>
      <c r="P61" s="67">
        <v>0</v>
      </c>
      <c r="Q61" s="18">
        <f t="shared" si="54"/>
        <v>5</v>
      </c>
      <c r="R61" s="127">
        <f t="shared" si="55"/>
        <v>44.444444444444443</v>
      </c>
      <c r="S61" s="112">
        <v>77</v>
      </c>
      <c r="T61" s="18">
        <v>40</v>
      </c>
      <c r="U61" s="18">
        <v>0</v>
      </c>
      <c r="V61" s="18">
        <f t="shared" si="56"/>
        <v>37</v>
      </c>
      <c r="W61" s="127">
        <f t="shared" si="57"/>
        <v>51.94805194805194</v>
      </c>
      <c r="X61" s="112">
        <v>85</v>
      </c>
      <c r="Y61" s="18">
        <v>43</v>
      </c>
      <c r="Z61" s="18">
        <v>1</v>
      </c>
      <c r="AA61" s="18">
        <f t="shared" si="58"/>
        <v>41</v>
      </c>
      <c r="AB61" s="127">
        <f t="shared" si="59"/>
        <v>50.588235294117645</v>
      </c>
      <c r="AC61" s="300">
        <v>84</v>
      </c>
      <c r="AD61" s="18">
        <v>43</v>
      </c>
      <c r="AE61" s="18">
        <v>1</v>
      </c>
      <c r="AF61" s="18">
        <f t="shared" si="60"/>
        <v>40</v>
      </c>
      <c r="AG61" s="4">
        <f t="shared" si="61"/>
        <v>51.19047619047619</v>
      </c>
      <c r="AH61" s="300">
        <f t="shared" si="62"/>
        <v>10</v>
      </c>
      <c r="AI61" s="18">
        <f t="shared" si="63"/>
        <v>4</v>
      </c>
      <c r="AJ61" s="18">
        <f t="shared" si="64"/>
        <v>0</v>
      </c>
      <c r="AK61" s="18">
        <f t="shared" si="65"/>
        <v>6</v>
      </c>
      <c r="AL61" s="4">
        <f t="shared" si="43"/>
        <v>40</v>
      </c>
    </row>
    <row r="62" spans="1:38" ht="15" customHeight="1" x14ac:dyDescent="0.15">
      <c r="B62" s="203" t="s">
        <v>51</v>
      </c>
      <c r="C62" s="52"/>
      <c r="D62" s="19">
        <f t="shared" si="44"/>
        <v>209</v>
      </c>
      <c r="E62" s="19">
        <f t="shared" si="45"/>
        <v>78</v>
      </c>
      <c r="F62" s="19">
        <f t="shared" si="46"/>
        <v>2</v>
      </c>
      <c r="G62" s="72">
        <f t="shared" si="47"/>
        <v>129</v>
      </c>
      <c r="H62" s="302">
        <f t="shared" si="48"/>
        <v>37.320574162679428</v>
      </c>
      <c r="I62" s="301">
        <f t="shared" si="49"/>
        <v>125</v>
      </c>
      <c r="J62" s="19">
        <f t="shared" si="50"/>
        <v>49</v>
      </c>
      <c r="K62" s="19">
        <f t="shared" si="51"/>
        <v>2</v>
      </c>
      <c r="L62" s="72">
        <f t="shared" si="52"/>
        <v>74</v>
      </c>
      <c r="M62" s="302">
        <f t="shared" si="53"/>
        <v>39.200000000000003</v>
      </c>
      <c r="N62" s="301">
        <v>22</v>
      </c>
      <c r="O62" s="19">
        <v>14</v>
      </c>
      <c r="P62" s="72">
        <v>0</v>
      </c>
      <c r="Q62" s="19">
        <f t="shared" si="54"/>
        <v>8</v>
      </c>
      <c r="R62" s="302">
        <f t="shared" si="55"/>
        <v>63.636363636363633</v>
      </c>
      <c r="S62" s="194">
        <v>103</v>
      </c>
      <c r="T62" s="19">
        <v>35</v>
      </c>
      <c r="U62" s="19">
        <v>2</v>
      </c>
      <c r="V62" s="19">
        <f t="shared" si="56"/>
        <v>66</v>
      </c>
      <c r="W62" s="302">
        <f t="shared" si="57"/>
        <v>33.980582524271846</v>
      </c>
      <c r="X62" s="194">
        <v>84</v>
      </c>
      <c r="Y62" s="19">
        <v>29</v>
      </c>
      <c r="Z62" s="19">
        <v>0</v>
      </c>
      <c r="AA62" s="19">
        <f t="shared" si="58"/>
        <v>55</v>
      </c>
      <c r="AB62" s="302">
        <f t="shared" si="59"/>
        <v>34.523809523809526</v>
      </c>
      <c r="AC62" s="301">
        <v>83</v>
      </c>
      <c r="AD62" s="19">
        <v>28</v>
      </c>
      <c r="AE62" s="19">
        <v>0</v>
      </c>
      <c r="AF62" s="19">
        <f t="shared" si="60"/>
        <v>55</v>
      </c>
      <c r="AG62" s="5">
        <f t="shared" si="61"/>
        <v>33.734939759036145</v>
      </c>
      <c r="AH62" s="301">
        <f t="shared" si="62"/>
        <v>23</v>
      </c>
      <c r="AI62" s="19">
        <f t="shared" si="63"/>
        <v>15</v>
      </c>
      <c r="AJ62" s="19">
        <f t="shared" si="64"/>
        <v>0</v>
      </c>
      <c r="AK62" s="19">
        <f t="shared" si="65"/>
        <v>8</v>
      </c>
      <c r="AL62" s="5">
        <f t="shared" si="43"/>
        <v>65.217391304347828</v>
      </c>
    </row>
    <row r="63" spans="1:38" ht="15" customHeight="1" x14ac:dyDescent="0.15">
      <c r="B63" s="62"/>
      <c r="C63" s="45"/>
      <c r="D63" s="173"/>
      <c r="E63" s="173"/>
      <c r="F63" s="173"/>
      <c r="G63" s="173"/>
      <c r="H63" s="173"/>
      <c r="I63" s="173"/>
      <c r="J63" s="173"/>
      <c r="K63" s="173"/>
      <c r="L63" s="173"/>
      <c r="M63" s="173"/>
      <c r="N63" s="173"/>
      <c r="O63" s="173"/>
      <c r="P63" s="173"/>
      <c r="Q63" s="173"/>
      <c r="R63" s="198"/>
      <c r="S63" s="173"/>
      <c r="T63" s="173"/>
      <c r="U63" s="173"/>
      <c r="V63" s="173"/>
      <c r="W63" s="198"/>
      <c r="X63" s="173"/>
      <c r="Y63" s="173"/>
      <c r="Z63" s="173"/>
      <c r="AA63" s="173"/>
      <c r="AB63" s="173"/>
      <c r="AC63" s="173"/>
      <c r="AD63" s="173"/>
      <c r="AE63" s="173"/>
      <c r="AF63" s="173"/>
      <c r="AH63" s="173"/>
      <c r="AI63" s="173"/>
      <c r="AJ63" s="173"/>
      <c r="AK63" s="173"/>
    </row>
    <row r="64" spans="1:38" ht="15" customHeight="1" x14ac:dyDescent="0.15">
      <c r="A64" s="1" t="s">
        <v>447</v>
      </c>
      <c r="D64" s="173"/>
      <c r="E64" s="173"/>
      <c r="F64" s="173"/>
      <c r="G64" s="173"/>
      <c r="I64" s="173"/>
      <c r="J64" s="173"/>
      <c r="K64" s="173"/>
      <c r="L64" s="173"/>
      <c r="N64" s="173"/>
      <c r="O64" s="173"/>
      <c r="P64" s="173"/>
      <c r="Q64" s="173"/>
      <c r="S64" s="173"/>
      <c r="T64" s="173"/>
      <c r="U64" s="173"/>
      <c r="V64" s="173"/>
      <c r="X64" s="173"/>
      <c r="Y64" s="173"/>
      <c r="Z64" s="173"/>
      <c r="AA64" s="173"/>
      <c r="AB64" s="173"/>
      <c r="AC64" s="173"/>
      <c r="AD64" s="173"/>
      <c r="AE64" s="173"/>
      <c r="AF64" s="173"/>
      <c r="AH64" s="173"/>
      <c r="AI64" s="173"/>
      <c r="AJ64" s="173"/>
      <c r="AK64" s="173"/>
    </row>
    <row r="65" spans="1:47" ht="15" customHeight="1" x14ac:dyDescent="0.15">
      <c r="B65" s="57"/>
      <c r="C65" s="58"/>
      <c r="D65" s="27" t="s">
        <v>142</v>
      </c>
      <c r="E65" s="191"/>
      <c r="F65" s="191"/>
      <c r="G65" s="191"/>
      <c r="H65" s="191"/>
      <c r="I65" s="289" t="s">
        <v>442</v>
      </c>
      <c r="J65" s="191"/>
      <c r="K65" s="191"/>
      <c r="L65" s="191"/>
      <c r="M65" s="191"/>
      <c r="N65" s="196" t="s">
        <v>194</v>
      </c>
      <c r="O65" s="191"/>
      <c r="P65" s="191"/>
      <c r="Q65" s="197"/>
      <c r="R65" s="289"/>
      <c r="S65" s="190" t="s">
        <v>195</v>
      </c>
      <c r="T65" s="191"/>
      <c r="U65" s="191"/>
      <c r="V65" s="190"/>
      <c r="W65" s="290"/>
      <c r="X65" s="190" t="s">
        <v>443</v>
      </c>
      <c r="Y65" s="191"/>
      <c r="Z65" s="191"/>
      <c r="AA65" s="191"/>
      <c r="AB65" s="191"/>
      <c r="AC65" s="289" t="s">
        <v>197</v>
      </c>
      <c r="AD65" s="191"/>
      <c r="AE65" s="191"/>
      <c r="AF65" s="190"/>
      <c r="AG65" s="190"/>
      <c r="AH65" s="289" t="s">
        <v>1127</v>
      </c>
      <c r="AI65" s="191"/>
      <c r="AJ65" s="191"/>
      <c r="AK65" s="190"/>
      <c r="AL65" s="190"/>
    </row>
    <row r="66" spans="1:47" s="44" customFormat="1" ht="19.2" x14ac:dyDescent="0.15">
      <c r="B66" s="70"/>
      <c r="C66" s="45"/>
      <c r="D66" s="271" t="s">
        <v>4</v>
      </c>
      <c r="E66" s="261" t="s">
        <v>414</v>
      </c>
      <c r="F66" s="272" t="s">
        <v>440</v>
      </c>
      <c r="G66" s="272" t="s">
        <v>441</v>
      </c>
      <c r="H66" s="291" t="s">
        <v>415</v>
      </c>
      <c r="I66" s="273" t="s">
        <v>4</v>
      </c>
      <c r="J66" s="261" t="s">
        <v>414</v>
      </c>
      <c r="K66" s="272" t="s">
        <v>440</v>
      </c>
      <c r="L66" s="272" t="s">
        <v>441</v>
      </c>
      <c r="M66" s="264" t="s">
        <v>415</v>
      </c>
      <c r="N66" s="273" t="s">
        <v>4</v>
      </c>
      <c r="O66" s="261" t="s">
        <v>414</v>
      </c>
      <c r="P66" s="272" t="s">
        <v>440</v>
      </c>
      <c r="Q66" s="292" t="s">
        <v>441</v>
      </c>
      <c r="R66" s="264" t="s">
        <v>415</v>
      </c>
      <c r="S66" s="273" t="s">
        <v>4</v>
      </c>
      <c r="T66" s="261" t="s">
        <v>414</v>
      </c>
      <c r="U66" s="272" t="s">
        <v>440</v>
      </c>
      <c r="V66" s="293" t="s">
        <v>441</v>
      </c>
      <c r="W66" s="264" t="s">
        <v>415</v>
      </c>
      <c r="X66" s="274" t="s">
        <v>4</v>
      </c>
      <c r="Y66" s="261" t="s">
        <v>414</v>
      </c>
      <c r="Z66" s="272" t="s">
        <v>440</v>
      </c>
      <c r="AA66" s="272" t="s">
        <v>441</v>
      </c>
      <c r="AB66" s="291" t="s">
        <v>415</v>
      </c>
      <c r="AC66" s="273" t="s">
        <v>4</v>
      </c>
      <c r="AD66" s="261" t="s">
        <v>414</v>
      </c>
      <c r="AE66" s="272" t="s">
        <v>440</v>
      </c>
      <c r="AF66" s="293" t="s">
        <v>441</v>
      </c>
      <c r="AG66" s="293" t="s">
        <v>441</v>
      </c>
      <c r="AH66" s="273" t="s">
        <v>4</v>
      </c>
      <c r="AI66" s="261" t="s">
        <v>414</v>
      </c>
      <c r="AJ66" s="272" t="s">
        <v>440</v>
      </c>
      <c r="AK66" s="293" t="s">
        <v>441</v>
      </c>
      <c r="AL66" s="293" t="s">
        <v>441</v>
      </c>
    </row>
    <row r="67" spans="1:47" ht="15" customHeight="1" x14ac:dyDescent="0.15">
      <c r="B67" s="201" t="s">
        <v>88</v>
      </c>
      <c r="C67" s="60"/>
      <c r="D67" s="17">
        <f>SUM(I67,X67)</f>
        <v>341</v>
      </c>
      <c r="E67" s="17">
        <f>SUM(J67,Y67)</f>
        <v>160</v>
      </c>
      <c r="F67" s="17">
        <f>SUM(K67,Z67)</f>
        <v>0</v>
      </c>
      <c r="G67" s="101">
        <f t="shared" ref="G67" si="66">D67-SUM(E67:F67)</f>
        <v>181</v>
      </c>
      <c r="H67" s="298">
        <f t="shared" ref="H67" si="67">E67/D67*100</f>
        <v>46.920821114369502</v>
      </c>
      <c r="I67" s="299">
        <f t="shared" ref="I67" si="68">SUM(N67,S67)</f>
        <v>270</v>
      </c>
      <c r="J67" s="17">
        <f>SUM(O67,T67)</f>
        <v>101</v>
      </c>
      <c r="K67" s="101">
        <f>SUM(P67,U67)</f>
        <v>0</v>
      </c>
      <c r="L67" s="101">
        <f t="shared" ref="L67" si="69">I67-SUM(J67:K67)</f>
        <v>169</v>
      </c>
      <c r="M67" s="298">
        <f t="shared" ref="M67" si="70">J67/I67*100</f>
        <v>37.407407407407405</v>
      </c>
      <c r="N67" s="299">
        <v>79</v>
      </c>
      <c r="O67" s="17">
        <v>28</v>
      </c>
      <c r="P67" s="101">
        <v>0</v>
      </c>
      <c r="Q67" s="17">
        <f t="shared" ref="Q67" si="71">N67-SUM(O67:P67)</f>
        <v>51</v>
      </c>
      <c r="R67" s="298">
        <f t="shared" ref="R67" si="72">O67/N67*100</f>
        <v>35.443037974683541</v>
      </c>
      <c r="S67" s="193">
        <v>191</v>
      </c>
      <c r="T67" s="17">
        <v>73</v>
      </c>
      <c r="U67" s="17">
        <v>0</v>
      </c>
      <c r="V67" s="17">
        <f t="shared" ref="V67" si="73">S67-SUM(T67:U67)</f>
        <v>118</v>
      </c>
      <c r="W67" s="298">
        <f t="shared" ref="W67" si="74">T67/S67*100</f>
        <v>38.219895287958117</v>
      </c>
      <c r="X67" s="193">
        <v>71</v>
      </c>
      <c r="Y67" s="17">
        <v>59</v>
      </c>
      <c r="Z67" s="17">
        <v>0</v>
      </c>
      <c r="AA67" s="101">
        <f t="shared" ref="AA67" si="75">X67-SUM(Y67:Z67)</f>
        <v>12</v>
      </c>
      <c r="AB67" s="298">
        <f t="shared" ref="AB67" si="76">Y67/X67*100</f>
        <v>83.098591549295776</v>
      </c>
      <c r="AC67" s="299">
        <v>71</v>
      </c>
      <c r="AD67" s="193">
        <v>59</v>
      </c>
      <c r="AE67" s="193">
        <v>0</v>
      </c>
      <c r="AF67" s="17">
        <f t="shared" ref="AF67" si="77">AC67-SUM(AD67:AE67)</f>
        <v>12</v>
      </c>
      <c r="AG67" s="3">
        <f t="shared" ref="AG67" si="78">AD67/AC67*100</f>
        <v>83.098591549295776</v>
      </c>
      <c r="AH67" s="299">
        <f>SUM(N67,X67-AC67)</f>
        <v>79</v>
      </c>
      <c r="AI67" s="193">
        <f t="shared" ref="AI67" si="79">SUM(O67,Y67-AD67)</f>
        <v>28</v>
      </c>
      <c r="AJ67" s="193">
        <f t="shared" ref="AJ67" si="80">SUM(P67,Z67-AE67)</f>
        <v>0</v>
      </c>
      <c r="AK67" s="17">
        <f t="shared" ref="AK67:AK76" si="81">AH67-SUM(AI67:AJ67)</f>
        <v>51</v>
      </c>
      <c r="AL67" s="3">
        <f t="shared" ref="AL67:AL76" si="82">AI67/AH67*100</f>
        <v>35.443037974683541</v>
      </c>
    </row>
    <row r="68" spans="1:47" ht="15" customHeight="1" x14ac:dyDescent="0.15">
      <c r="B68" s="202" t="s">
        <v>89</v>
      </c>
      <c r="C68" s="55"/>
      <c r="D68" s="18">
        <f t="shared" ref="D68:D76" si="83">SUM(I68,X68)</f>
        <v>891</v>
      </c>
      <c r="E68" s="18">
        <f t="shared" ref="E68:E76" si="84">SUM(J68,Y68)</f>
        <v>466</v>
      </c>
      <c r="F68" s="18">
        <f t="shared" ref="F68:F76" si="85">SUM(K68,Z68)</f>
        <v>0</v>
      </c>
      <c r="G68" s="67">
        <f t="shared" ref="G68:G76" si="86">D68-SUM(E68:F68)</f>
        <v>425</v>
      </c>
      <c r="H68" s="127">
        <f t="shared" ref="H68:H76" si="87">E68/D68*100</f>
        <v>52.300785634118959</v>
      </c>
      <c r="I68" s="300">
        <f t="shared" ref="I68:I76" si="88">SUM(N68,S68)</f>
        <v>635</v>
      </c>
      <c r="J68" s="18">
        <f t="shared" ref="J68:J76" si="89">SUM(O68,T68)</f>
        <v>267</v>
      </c>
      <c r="K68" s="67">
        <f t="shared" ref="K68:K76" si="90">SUM(P68,U68)</f>
        <v>0</v>
      </c>
      <c r="L68" s="67">
        <f t="shared" ref="L68:L76" si="91">I68-SUM(J68:K68)</f>
        <v>368</v>
      </c>
      <c r="M68" s="127">
        <f t="shared" ref="M68:M76" si="92">J68/I68*100</f>
        <v>42.047244094488192</v>
      </c>
      <c r="N68" s="300">
        <v>171</v>
      </c>
      <c r="O68" s="18">
        <v>60</v>
      </c>
      <c r="P68" s="67">
        <v>0</v>
      </c>
      <c r="Q68" s="18">
        <f t="shared" ref="Q68:Q76" si="93">N68-SUM(O68:P68)</f>
        <v>111</v>
      </c>
      <c r="R68" s="127">
        <f t="shared" ref="R68:R76" si="94">O68/N68*100</f>
        <v>35.087719298245609</v>
      </c>
      <c r="S68" s="112">
        <v>464</v>
      </c>
      <c r="T68" s="18">
        <v>207</v>
      </c>
      <c r="U68" s="18">
        <v>0</v>
      </c>
      <c r="V68" s="18">
        <f t="shared" ref="V68:V76" si="95">S68-SUM(T68:U68)</f>
        <v>257</v>
      </c>
      <c r="W68" s="127">
        <f t="shared" ref="W68:W76" si="96">T68/S68*100</f>
        <v>44.612068965517246</v>
      </c>
      <c r="X68" s="112">
        <v>256</v>
      </c>
      <c r="Y68" s="18">
        <v>199</v>
      </c>
      <c r="Z68" s="18">
        <v>0</v>
      </c>
      <c r="AA68" s="67">
        <f t="shared" ref="AA68:AA76" si="97">X68-SUM(Y68:Z68)</f>
        <v>57</v>
      </c>
      <c r="AB68" s="127">
        <f t="shared" ref="AB68:AB76" si="98">Y68/X68*100</f>
        <v>77.734375</v>
      </c>
      <c r="AC68" s="300">
        <v>242</v>
      </c>
      <c r="AD68" s="112">
        <v>187</v>
      </c>
      <c r="AE68" s="112">
        <v>0</v>
      </c>
      <c r="AF68" s="18">
        <f t="shared" ref="AF68:AF76" si="99">AC68-SUM(AD68:AE68)</f>
        <v>55</v>
      </c>
      <c r="AG68" s="4">
        <f t="shared" ref="AG68:AG76" si="100">AD68/AC68*100</f>
        <v>77.272727272727266</v>
      </c>
      <c r="AH68" s="300">
        <f t="shared" ref="AH68:AH76" si="101">SUM(N68,X68-AC68)</f>
        <v>185</v>
      </c>
      <c r="AI68" s="112">
        <f t="shared" ref="AI68:AI76" si="102">SUM(O68,Y68-AD68)</f>
        <v>72</v>
      </c>
      <c r="AJ68" s="112">
        <f t="shared" ref="AJ68:AJ76" si="103">SUM(P68,Z68-AE68)</f>
        <v>0</v>
      </c>
      <c r="AK68" s="18">
        <f t="shared" si="81"/>
        <v>113</v>
      </c>
      <c r="AL68" s="4">
        <f t="shared" si="82"/>
        <v>38.918918918918919</v>
      </c>
    </row>
    <row r="69" spans="1:47" ht="15" customHeight="1" x14ac:dyDescent="0.15">
      <c r="B69" s="202" t="s">
        <v>90</v>
      </c>
      <c r="C69" s="55"/>
      <c r="D69" s="18">
        <f t="shared" si="83"/>
        <v>1094</v>
      </c>
      <c r="E69" s="18">
        <f t="shared" si="84"/>
        <v>606</v>
      </c>
      <c r="F69" s="18">
        <f t="shared" si="85"/>
        <v>0</v>
      </c>
      <c r="G69" s="67">
        <f t="shared" si="86"/>
        <v>488</v>
      </c>
      <c r="H69" s="127">
        <f t="shared" si="87"/>
        <v>55.393053016453386</v>
      </c>
      <c r="I69" s="300">
        <f t="shared" si="88"/>
        <v>743</v>
      </c>
      <c r="J69" s="18">
        <f t="shared" si="89"/>
        <v>385</v>
      </c>
      <c r="K69" s="67">
        <f t="shared" si="90"/>
        <v>0</v>
      </c>
      <c r="L69" s="67">
        <f t="shared" si="91"/>
        <v>358</v>
      </c>
      <c r="M69" s="127">
        <f t="shared" si="92"/>
        <v>51.816958277254379</v>
      </c>
      <c r="N69" s="300">
        <v>255</v>
      </c>
      <c r="O69" s="18">
        <v>114</v>
      </c>
      <c r="P69" s="67">
        <v>0</v>
      </c>
      <c r="Q69" s="18">
        <f t="shared" si="93"/>
        <v>141</v>
      </c>
      <c r="R69" s="127">
        <f t="shared" si="94"/>
        <v>44.705882352941181</v>
      </c>
      <c r="S69" s="112">
        <v>488</v>
      </c>
      <c r="T69" s="18">
        <v>271</v>
      </c>
      <c r="U69" s="18">
        <v>0</v>
      </c>
      <c r="V69" s="18">
        <f t="shared" si="95"/>
        <v>217</v>
      </c>
      <c r="W69" s="127">
        <f t="shared" si="96"/>
        <v>55.532786885245898</v>
      </c>
      <c r="X69" s="112">
        <v>351</v>
      </c>
      <c r="Y69" s="18">
        <v>221</v>
      </c>
      <c r="Z69" s="18">
        <v>0</v>
      </c>
      <c r="AA69" s="67">
        <f t="shared" si="97"/>
        <v>130</v>
      </c>
      <c r="AB69" s="127">
        <f t="shared" si="98"/>
        <v>62.962962962962962</v>
      </c>
      <c r="AC69" s="300">
        <v>328</v>
      </c>
      <c r="AD69" s="112">
        <v>205</v>
      </c>
      <c r="AE69" s="112">
        <v>0</v>
      </c>
      <c r="AF69" s="18">
        <f t="shared" si="99"/>
        <v>123</v>
      </c>
      <c r="AG69" s="4">
        <f t="shared" si="100"/>
        <v>62.5</v>
      </c>
      <c r="AH69" s="300">
        <f t="shared" si="101"/>
        <v>278</v>
      </c>
      <c r="AI69" s="112">
        <f t="shared" si="102"/>
        <v>130</v>
      </c>
      <c r="AJ69" s="112">
        <f t="shared" si="103"/>
        <v>0</v>
      </c>
      <c r="AK69" s="18">
        <f t="shared" si="81"/>
        <v>148</v>
      </c>
      <c r="AL69" s="4">
        <f t="shared" si="82"/>
        <v>46.762589928057551</v>
      </c>
    </row>
    <row r="70" spans="1:47" ht="15" customHeight="1" x14ac:dyDescent="0.15">
      <c r="B70" s="202" t="s">
        <v>91</v>
      </c>
      <c r="C70" s="55"/>
      <c r="D70" s="18">
        <f t="shared" si="83"/>
        <v>905</v>
      </c>
      <c r="E70" s="18">
        <f t="shared" si="84"/>
        <v>507</v>
      </c>
      <c r="F70" s="18">
        <f t="shared" si="85"/>
        <v>0</v>
      </c>
      <c r="G70" s="67">
        <f t="shared" si="86"/>
        <v>398</v>
      </c>
      <c r="H70" s="127">
        <f t="shared" si="87"/>
        <v>56.02209944751381</v>
      </c>
      <c r="I70" s="300">
        <f t="shared" si="88"/>
        <v>551</v>
      </c>
      <c r="J70" s="18">
        <f t="shared" si="89"/>
        <v>331</v>
      </c>
      <c r="K70" s="67">
        <f t="shared" si="90"/>
        <v>0</v>
      </c>
      <c r="L70" s="67">
        <f t="shared" si="91"/>
        <v>220</v>
      </c>
      <c r="M70" s="127">
        <f t="shared" si="92"/>
        <v>60.072595281306718</v>
      </c>
      <c r="N70" s="300">
        <v>164</v>
      </c>
      <c r="O70" s="18">
        <v>93</v>
      </c>
      <c r="P70" s="67">
        <v>0</v>
      </c>
      <c r="Q70" s="18">
        <f t="shared" si="93"/>
        <v>71</v>
      </c>
      <c r="R70" s="127">
        <f t="shared" si="94"/>
        <v>56.707317073170728</v>
      </c>
      <c r="S70" s="112">
        <v>387</v>
      </c>
      <c r="T70" s="18">
        <v>238</v>
      </c>
      <c r="U70" s="18">
        <v>0</v>
      </c>
      <c r="V70" s="18">
        <f t="shared" si="95"/>
        <v>149</v>
      </c>
      <c r="W70" s="127">
        <f t="shared" si="96"/>
        <v>61.498708010335911</v>
      </c>
      <c r="X70" s="112">
        <v>354</v>
      </c>
      <c r="Y70" s="18">
        <v>176</v>
      </c>
      <c r="Z70" s="18">
        <v>0</v>
      </c>
      <c r="AA70" s="67">
        <f t="shared" si="97"/>
        <v>178</v>
      </c>
      <c r="AB70" s="127">
        <f t="shared" si="98"/>
        <v>49.717514124293785</v>
      </c>
      <c r="AC70" s="300">
        <v>340</v>
      </c>
      <c r="AD70" s="112">
        <v>167</v>
      </c>
      <c r="AE70" s="112">
        <v>0</v>
      </c>
      <c r="AF70" s="18">
        <f t="shared" si="99"/>
        <v>173</v>
      </c>
      <c r="AG70" s="4">
        <f t="shared" si="100"/>
        <v>49.117647058823529</v>
      </c>
      <c r="AH70" s="300">
        <f t="shared" si="101"/>
        <v>178</v>
      </c>
      <c r="AI70" s="112">
        <f t="shared" si="102"/>
        <v>102</v>
      </c>
      <c r="AJ70" s="112">
        <f t="shared" si="103"/>
        <v>0</v>
      </c>
      <c r="AK70" s="18">
        <f t="shared" si="81"/>
        <v>76</v>
      </c>
      <c r="AL70" s="4">
        <f t="shared" si="82"/>
        <v>57.303370786516851</v>
      </c>
    </row>
    <row r="71" spans="1:47" ht="15" customHeight="1" x14ac:dyDescent="0.15">
      <c r="B71" s="202" t="s">
        <v>92</v>
      </c>
      <c r="C71" s="55"/>
      <c r="D71" s="18">
        <f t="shared" si="83"/>
        <v>723</v>
      </c>
      <c r="E71" s="18">
        <f t="shared" si="84"/>
        <v>380</v>
      </c>
      <c r="F71" s="18">
        <f t="shared" si="85"/>
        <v>0</v>
      </c>
      <c r="G71" s="67">
        <f t="shared" si="86"/>
        <v>343</v>
      </c>
      <c r="H71" s="127">
        <f t="shared" si="87"/>
        <v>52.558782849239286</v>
      </c>
      <c r="I71" s="300">
        <f t="shared" si="88"/>
        <v>387</v>
      </c>
      <c r="J71" s="18">
        <f t="shared" si="89"/>
        <v>238</v>
      </c>
      <c r="K71" s="67">
        <f t="shared" si="90"/>
        <v>0</v>
      </c>
      <c r="L71" s="67">
        <f t="shared" si="91"/>
        <v>149</v>
      </c>
      <c r="M71" s="127">
        <f t="shared" si="92"/>
        <v>61.498708010335911</v>
      </c>
      <c r="N71" s="300">
        <v>125</v>
      </c>
      <c r="O71" s="18">
        <v>76</v>
      </c>
      <c r="P71" s="67">
        <v>0</v>
      </c>
      <c r="Q71" s="18">
        <f t="shared" si="93"/>
        <v>49</v>
      </c>
      <c r="R71" s="127">
        <f t="shared" si="94"/>
        <v>60.8</v>
      </c>
      <c r="S71" s="112">
        <v>262</v>
      </c>
      <c r="T71" s="18">
        <v>162</v>
      </c>
      <c r="U71" s="18">
        <v>0</v>
      </c>
      <c r="V71" s="18">
        <f t="shared" si="95"/>
        <v>100</v>
      </c>
      <c r="W71" s="127">
        <f t="shared" si="96"/>
        <v>61.832061068702295</v>
      </c>
      <c r="X71" s="112">
        <v>336</v>
      </c>
      <c r="Y71" s="18">
        <v>142</v>
      </c>
      <c r="Z71" s="18">
        <v>0</v>
      </c>
      <c r="AA71" s="67">
        <f t="shared" si="97"/>
        <v>194</v>
      </c>
      <c r="AB71" s="127">
        <f t="shared" si="98"/>
        <v>42.261904761904759</v>
      </c>
      <c r="AC71" s="300">
        <v>319</v>
      </c>
      <c r="AD71" s="112">
        <v>133</v>
      </c>
      <c r="AE71" s="112">
        <v>0</v>
      </c>
      <c r="AF71" s="18">
        <f t="shared" si="99"/>
        <v>186</v>
      </c>
      <c r="AG71" s="4">
        <f t="shared" si="100"/>
        <v>41.692789968652036</v>
      </c>
      <c r="AH71" s="300">
        <f t="shared" si="101"/>
        <v>142</v>
      </c>
      <c r="AI71" s="112">
        <f t="shared" si="102"/>
        <v>85</v>
      </c>
      <c r="AJ71" s="112">
        <f t="shared" si="103"/>
        <v>0</v>
      </c>
      <c r="AK71" s="18">
        <f t="shared" si="81"/>
        <v>57</v>
      </c>
      <c r="AL71" s="4">
        <f t="shared" si="82"/>
        <v>59.859154929577464</v>
      </c>
    </row>
    <row r="72" spans="1:47" ht="15" customHeight="1" x14ac:dyDescent="0.15">
      <c r="B72" s="202" t="s">
        <v>93</v>
      </c>
      <c r="C72" s="55"/>
      <c r="D72" s="18">
        <f t="shared" si="83"/>
        <v>655</v>
      </c>
      <c r="E72" s="18">
        <f t="shared" si="84"/>
        <v>333</v>
      </c>
      <c r="F72" s="18">
        <f t="shared" si="85"/>
        <v>3</v>
      </c>
      <c r="G72" s="67">
        <f t="shared" si="86"/>
        <v>319</v>
      </c>
      <c r="H72" s="127">
        <f t="shared" si="87"/>
        <v>50.839694656488554</v>
      </c>
      <c r="I72" s="300">
        <f t="shared" si="88"/>
        <v>322</v>
      </c>
      <c r="J72" s="18">
        <f t="shared" si="89"/>
        <v>231</v>
      </c>
      <c r="K72" s="67">
        <f t="shared" si="90"/>
        <v>2</v>
      </c>
      <c r="L72" s="67">
        <f t="shared" si="91"/>
        <v>89</v>
      </c>
      <c r="M72" s="127">
        <f t="shared" si="92"/>
        <v>71.739130434782609</v>
      </c>
      <c r="N72" s="300">
        <v>137</v>
      </c>
      <c r="O72" s="18">
        <v>104</v>
      </c>
      <c r="P72" s="67">
        <v>1</v>
      </c>
      <c r="Q72" s="18">
        <f t="shared" si="93"/>
        <v>32</v>
      </c>
      <c r="R72" s="127">
        <f t="shared" si="94"/>
        <v>75.912408759124077</v>
      </c>
      <c r="S72" s="112">
        <v>185</v>
      </c>
      <c r="T72" s="18">
        <v>127</v>
      </c>
      <c r="U72" s="18">
        <v>1</v>
      </c>
      <c r="V72" s="18">
        <f t="shared" si="95"/>
        <v>57</v>
      </c>
      <c r="W72" s="127">
        <f t="shared" si="96"/>
        <v>68.648648648648646</v>
      </c>
      <c r="X72" s="112">
        <v>333</v>
      </c>
      <c r="Y72" s="18">
        <v>102</v>
      </c>
      <c r="Z72" s="18">
        <v>1</v>
      </c>
      <c r="AA72" s="67">
        <f t="shared" si="97"/>
        <v>230</v>
      </c>
      <c r="AB72" s="127">
        <f t="shared" si="98"/>
        <v>30.630630630630627</v>
      </c>
      <c r="AC72" s="300">
        <v>313</v>
      </c>
      <c r="AD72" s="112">
        <v>88</v>
      </c>
      <c r="AE72" s="112">
        <v>1</v>
      </c>
      <c r="AF72" s="18">
        <f t="shared" si="99"/>
        <v>224</v>
      </c>
      <c r="AG72" s="4">
        <f t="shared" si="100"/>
        <v>28.115015974440894</v>
      </c>
      <c r="AH72" s="300">
        <f t="shared" si="101"/>
        <v>157</v>
      </c>
      <c r="AI72" s="112">
        <f t="shared" si="102"/>
        <v>118</v>
      </c>
      <c r="AJ72" s="112">
        <f t="shared" si="103"/>
        <v>1</v>
      </c>
      <c r="AK72" s="18">
        <f t="shared" si="81"/>
        <v>38</v>
      </c>
      <c r="AL72" s="4">
        <f t="shared" si="82"/>
        <v>75.159235668789819</v>
      </c>
    </row>
    <row r="73" spans="1:47" ht="15" customHeight="1" x14ac:dyDescent="0.15">
      <c r="B73" s="202" t="s">
        <v>141</v>
      </c>
      <c r="C73" s="55"/>
      <c r="D73" s="18">
        <f t="shared" si="83"/>
        <v>710</v>
      </c>
      <c r="E73" s="18">
        <f t="shared" si="84"/>
        <v>355</v>
      </c>
      <c r="F73" s="18">
        <f t="shared" si="85"/>
        <v>14</v>
      </c>
      <c r="G73" s="67">
        <f t="shared" si="86"/>
        <v>341</v>
      </c>
      <c r="H73" s="127">
        <f t="shared" si="87"/>
        <v>50</v>
      </c>
      <c r="I73" s="300">
        <f t="shared" si="88"/>
        <v>344</v>
      </c>
      <c r="J73" s="18">
        <f t="shared" si="89"/>
        <v>242</v>
      </c>
      <c r="K73" s="67">
        <f t="shared" si="90"/>
        <v>12</v>
      </c>
      <c r="L73" s="67">
        <f t="shared" si="91"/>
        <v>90</v>
      </c>
      <c r="M73" s="127">
        <f t="shared" si="92"/>
        <v>70.348837209302332</v>
      </c>
      <c r="N73" s="300">
        <v>147</v>
      </c>
      <c r="O73" s="18">
        <v>120</v>
      </c>
      <c r="P73" s="67">
        <v>2</v>
      </c>
      <c r="Q73" s="18">
        <f t="shared" si="93"/>
        <v>25</v>
      </c>
      <c r="R73" s="127">
        <f t="shared" si="94"/>
        <v>81.632653061224488</v>
      </c>
      <c r="S73" s="112">
        <v>197</v>
      </c>
      <c r="T73" s="18">
        <v>122</v>
      </c>
      <c r="U73" s="18">
        <v>10</v>
      </c>
      <c r="V73" s="18">
        <f t="shared" si="95"/>
        <v>65</v>
      </c>
      <c r="W73" s="127">
        <f t="shared" si="96"/>
        <v>61.928934010152282</v>
      </c>
      <c r="X73" s="112">
        <v>366</v>
      </c>
      <c r="Y73" s="18">
        <v>113</v>
      </c>
      <c r="Z73" s="18">
        <v>2</v>
      </c>
      <c r="AA73" s="67">
        <f t="shared" si="97"/>
        <v>251</v>
      </c>
      <c r="AB73" s="127">
        <f t="shared" si="98"/>
        <v>30.874316939890711</v>
      </c>
      <c r="AC73" s="300">
        <v>346</v>
      </c>
      <c r="AD73" s="112">
        <v>104</v>
      </c>
      <c r="AE73" s="112">
        <v>2</v>
      </c>
      <c r="AF73" s="18">
        <f t="shared" si="99"/>
        <v>240</v>
      </c>
      <c r="AG73" s="4">
        <f t="shared" si="100"/>
        <v>30.057803468208093</v>
      </c>
      <c r="AH73" s="300">
        <f t="shared" si="101"/>
        <v>167</v>
      </c>
      <c r="AI73" s="112">
        <f t="shared" si="102"/>
        <v>129</v>
      </c>
      <c r="AJ73" s="112">
        <f t="shared" si="103"/>
        <v>2</v>
      </c>
      <c r="AK73" s="18">
        <f t="shared" si="81"/>
        <v>36</v>
      </c>
      <c r="AL73" s="4">
        <f t="shared" si="82"/>
        <v>77.245508982035929</v>
      </c>
    </row>
    <row r="74" spans="1:47" ht="15" customHeight="1" x14ac:dyDescent="0.15">
      <c r="B74" s="202" t="s">
        <v>94</v>
      </c>
      <c r="C74" s="55"/>
      <c r="D74" s="18">
        <f t="shared" si="83"/>
        <v>268</v>
      </c>
      <c r="E74" s="18">
        <f t="shared" si="84"/>
        <v>108</v>
      </c>
      <c r="F74" s="18">
        <f t="shared" si="85"/>
        <v>1</v>
      </c>
      <c r="G74" s="67">
        <f t="shared" si="86"/>
        <v>159</v>
      </c>
      <c r="H74" s="127">
        <f t="shared" si="87"/>
        <v>40.298507462686565</v>
      </c>
      <c r="I74" s="300">
        <f t="shared" si="88"/>
        <v>94</v>
      </c>
      <c r="J74" s="18">
        <f t="shared" si="89"/>
        <v>66</v>
      </c>
      <c r="K74" s="67">
        <f t="shared" si="90"/>
        <v>0</v>
      </c>
      <c r="L74" s="67">
        <f t="shared" si="91"/>
        <v>28</v>
      </c>
      <c r="M74" s="127">
        <f t="shared" si="92"/>
        <v>70.212765957446805</v>
      </c>
      <c r="N74" s="300">
        <v>34</v>
      </c>
      <c r="O74" s="18">
        <v>28</v>
      </c>
      <c r="P74" s="67">
        <v>0</v>
      </c>
      <c r="Q74" s="18">
        <f t="shared" si="93"/>
        <v>6</v>
      </c>
      <c r="R74" s="127">
        <f t="shared" si="94"/>
        <v>82.35294117647058</v>
      </c>
      <c r="S74" s="112">
        <v>60</v>
      </c>
      <c r="T74" s="18">
        <v>38</v>
      </c>
      <c r="U74" s="18">
        <v>0</v>
      </c>
      <c r="V74" s="18">
        <f t="shared" si="95"/>
        <v>22</v>
      </c>
      <c r="W74" s="127">
        <f t="shared" si="96"/>
        <v>63.333333333333329</v>
      </c>
      <c r="X74" s="112">
        <v>174</v>
      </c>
      <c r="Y74" s="18">
        <v>42</v>
      </c>
      <c r="Z74" s="18">
        <v>1</v>
      </c>
      <c r="AA74" s="67">
        <f t="shared" si="97"/>
        <v>131</v>
      </c>
      <c r="AB74" s="127">
        <f t="shared" si="98"/>
        <v>24.137931034482758</v>
      </c>
      <c r="AC74" s="300">
        <v>165</v>
      </c>
      <c r="AD74" s="112">
        <v>41</v>
      </c>
      <c r="AE74" s="112">
        <v>1</v>
      </c>
      <c r="AF74" s="18">
        <f t="shared" si="99"/>
        <v>123</v>
      </c>
      <c r="AG74" s="4">
        <f t="shared" si="100"/>
        <v>24.848484848484848</v>
      </c>
      <c r="AH74" s="300">
        <f t="shared" si="101"/>
        <v>43</v>
      </c>
      <c r="AI74" s="112">
        <f t="shared" si="102"/>
        <v>29</v>
      </c>
      <c r="AJ74" s="112">
        <f t="shared" si="103"/>
        <v>0</v>
      </c>
      <c r="AK74" s="18">
        <f t="shared" si="81"/>
        <v>14</v>
      </c>
      <c r="AL74" s="4">
        <f t="shared" si="82"/>
        <v>67.441860465116278</v>
      </c>
    </row>
    <row r="75" spans="1:47" ht="15" customHeight="1" x14ac:dyDescent="0.15">
      <c r="B75" s="202" t="s">
        <v>95</v>
      </c>
      <c r="C75" s="55"/>
      <c r="D75" s="18">
        <f t="shared" si="83"/>
        <v>302</v>
      </c>
      <c r="E75" s="18">
        <f t="shared" si="84"/>
        <v>120</v>
      </c>
      <c r="F75" s="18">
        <f t="shared" si="85"/>
        <v>2</v>
      </c>
      <c r="G75" s="67">
        <f t="shared" si="86"/>
        <v>180</v>
      </c>
      <c r="H75" s="127">
        <f t="shared" si="87"/>
        <v>39.735099337748345</v>
      </c>
      <c r="I75" s="300">
        <f t="shared" si="88"/>
        <v>118</v>
      </c>
      <c r="J75" s="18">
        <f t="shared" si="89"/>
        <v>78</v>
      </c>
      <c r="K75" s="67">
        <f t="shared" si="90"/>
        <v>1</v>
      </c>
      <c r="L75" s="67">
        <f t="shared" si="91"/>
        <v>39</v>
      </c>
      <c r="M75" s="127">
        <f t="shared" si="92"/>
        <v>66.101694915254242</v>
      </c>
      <c r="N75" s="300">
        <v>41</v>
      </c>
      <c r="O75" s="18">
        <v>31</v>
      </c>
      <c r="P75" s="67">
        <v>0</v>
      </c>
      <c r="Q75" s="18">
        <f t="shared" si="93"/>
        <v>10</v>
      </c>
      <c r="R75" s="127">
        <f t="shared" si="94"/>
        <v>75.609756097560975</v>
      </c>
      <c r="S75" s="112">
        <v>77</v>
      </c>
      <c r="T75" s="18">
        <v>47</v>
      </c>
      <c r="U75" s="18">
        <v>1</v>
      </c>
      <c r="V75" s="18">
        <f t="shared" si="95"/>
        <v>29</v>
      </c>
      <c r="W75" s="127">
        <f t="shared" si="96"/>
        <v>61.038961038961034</v>
      </c>
      <c r="X75" s="112">
        <v>184</v>
      </c>
      <c r="Y75" s="18">
        <v>42</v>
      </c>
      <c r="Z75" s="18">
        <v>1</v>
      </c>
      <c r="AA75" s="67">
        <f t="shared" si="97"/>
        <v>141</v>
      </c>
      <c r="AB75" s="127">
        <f t="shared" si="98"/>
        <v>22.826086956521738</v>
      </c>
      <c r="AC75" s="300">
        <v>177</v>
      </c>
      <c r="AD75" s="112">
        <v>41</v>
      </c>
      <c r="AE75" s="112">
        <v>1</v>
      </c>
      <c r="AF75" s="18">
        <f t="shared" si="99"/>
        <v>135</v>
      </c>
      <c r="AG75" s="4">
        <f t="shared" si="100"/>
        <v>23.163841807909606</v>
      </c>
      <c r="AH75" s="300">
        <f t="shared" si="101"/>
        <v>48</v>
      </c>
      <c r="AI75" s="112">
        <f t="shared" si="102"/>
        <v>32</v>
      </c>
      <c r="AJ75" s="112">
        <f t="shared" si="103"/>
        <v>0</v>
      </c>
      <c r="AK75" s="18">
        <f t="shared" si="81"/>
        <v>16</v>
      </c>
      <c r="AL75" s="4">
        <f t="shared" si="82"/>
        <v>66.666666666666657</v>
      </c>
    </row>
    <row r="76" spans="1:47" ht="15" customHeight="1" x14ac:dyDescent="0.15">
      <c r="B76" s="203" t="s">
        <v>0</v>
      </c>
      <c r="C76" s="52"/>
      <c r="D76" s="19">
        <f t="shared" si="83"/>
        <v>1611</v>
      </c>
      <c r="E76" s="19">
        <f t="shared" si="84"/>
        <v>71</v>
      </c>
      <c r="F76" s="19">
        <f t="shared" si="85"/>
        <v>0</v>
      </c>
      <c r="G76" s="72">
        <f t="shared" si="86"/>
        <v>1540</v>
      </c>
      <c r="H76" s="302">
        <f t="shared" si="87"/>
        <v>4.4072004965859719</v>
      </c>
      <c r="I76" s="301">
        <f t="shared" si="88"/>
        <v>1438</v>
      </c>
      <c r="J76" s="19">
        <f t="shared" si="89"/>
        <v>44</v>
      </c>
      <c r="K76" s="72">
        <f t="shared" si="90"/>
        <v>0</v>
      </c>
      <c r="L76" s="72">
        <f t="shared" si="91"/>
        <v>1394</v>
      </c>
      <c r="M76" s="302">
        <f t="shared" si="92"/>
        <v>3.05980528511822</v>
      </c>
      <c r="N76" s="301">
        <v>305</v>
      </c>
      <c r="O76" s="19">
        <v>13</v>
      </c>
      <c r="P76" s="72">
        <v>0</v>
      </c>
      <c r="Q76" s="19">
        <f t="shared" si="93"/>
        <v>292</v>
      </c>
      <c r="R76" s="302">
        <f t="shared" si="94"/>
        <v>4.2622950819672125</v>
      </c>
      <c r="S76" s="194">
        <v>1133</v>
      </c>
      <c r="T76" s="19">
        <v>31</v>
      </c>
      <c r="U76" s="19">
        <v>0</v>
      </c>
      <c r="V76" s="19">
        <f t="shared" si="95"/>
        <v>1102</v>
      </c>
      <c r="W76" s="302">
        <f t="shared" si="96"/>
        <v>2.7360988526037069</v>
      </c>
      <c r="X76" s="194">
        <v>173</v>
      </c>
      <c r="Y76" s="19">
        <v>27</v>
      </c>
      <c r="Z76" s="19">
        <v>0</v>
      </c>
      <c r="AA76" s="72">
        <f t="shared" si="97"/>
        <v>146</v>
      </c>
      <c r="AB76" s="302">
        <f t="shared" si="98"/>
        <v>15.606936416184972</v>
      </c>
      <c r="AC76" s="301">
        <v>165</v>
      </c>
      <c r="AD76" s="194">
        <v>26</v>
      </c>
      <c r="AE76" s="194">
        <v>0</v>
      </c>
      <c r="AF76" s="19">
        <f t="shared" si="99"/>
        <v>139</v>
      </c>
      <c r="AG76" s="5">
        <f t="shared" si="100"/>
        <v>15.757575757575756</v>
      </c>
      <c r="AH76" s="301">
        <f t="shared" si="101"/>
        <v>313</v>
      </c>
      <c r="AI76" s="194">
        <f t="shared" si="102"/>
        <v>14</v>
      </c>
      <c r="AJ76" s="194">
        <f t="shared" si="103"/>
        <v>0</v>
      </c>
      <c r="AK76" s="19">
        <f t="shared" si="81"/>
        <v>299</v>
      </c>
      <c r="AL76" s="5">
        <f t="shared" si="82"/>
        <v>4.4728434504792327</v>
      </c>
    </row>
    <row r="77" spans="1:47" ht="15" customHeight="1" x14ac:dyDescent="0.15">
      <c r="B77" s="62"/>
      <c r="C77" s="45"/>
      <c r="D77" s="45"/>
      <c r="E77" s="54"/>
      <c r="F77" s="54"/>
      <c r="G77" s="54"/>
      <c r="H77" s="54"/>
      <c r="I77" s="198"/>
      <c r="J77" s="54"/>
      <c r="K77" s="54"/>
      <c r="L77" s="54"/>
      <c r="M77" s="54"/>
      <c r="N77" s="173"/>
      <c r="O77" s="54"/>
      <c r="P77" s="54"/>
      <c r="Q77" s="54"/>
      <c r="R77" s="54"/>
      <c r="T77" s="54"/>
      <c r="U77" s="54"/>
      <c r="V77" s="54"/>
      <c r="W77" s="54"/>
      <c r="Y77" s="54"/>
      <c r="Z77" s="54"/>
      <c r="AA77" s="54"/>
      <c r="AB77" s="54"/>
      <c r="AD77" s="54"/>
      <c r="AE77" s="54"/>
      <c r="AF77" s="54"/>
      <c r="AG77" s="54"/>
      <c r="AI77" s="54"/>
      <c r="AJ77" s="54"/>
      <c r="AK77" s="54"/>
      <c r="AL77" s="54"/>
    </row>
    <row r="78" spans="1:47" ht="15" customHeight="1" x14ac:dyDescent="0.15">
      <c r="A78" s="1" t="s">
        <v>445</v>
      </c>
      <c r="B78" s="22"/>
      <c r="C78" s="7"/>
      <c r="D78" s="7"/>
      <c r="E78" s="54"/>
      <c r="F78" s="54"/>
      <c r="G78" s="54"/>
      <c r="H78" s="54"/>
      <c r="J78" s="54"/>
      <c r="K78" s="54"/>
      <c r="L78" s="54"/>
      <c r="M78" s="54"/>
      <c r="O78" s="54"/>
      <c r="P78" s="54"/>
      <c r="Q78" s="54"/>
      <c r="R78" s="54"/>
      <c r="T78" s="54"/>
      <c r="U78" s="54"/>
      <c r="V78" s="54"/>
      <c r="W78" s="54"/>
      <c r="Y78" s="54"/>
      <c r="Z78" s="54"/>
      <c r="AA78" s="54"/>
      <c r="AB78" s="54"/>
      <c r="AD78" s="54"/>
      <c r="AE78" s="54"/>
      <c r="AF78" s="54"/>
      <c r="AG78" s="54"/>
      <c r="AI78" s="54"/>
      <c r="AJ78" s="54"/>
      <c r="AK78" s="54"/>
      <c r="AL78" s="54"/>
    </row>
    <row r="79" spans="1:47" ht="15" customHeight="1" x14ac:dyDescent="0.15">
      <c r="B79" s="32"/>
      <c r="C79" s="74"/>
      <c r="D79" s="386"/>
      <c r="E79" s="387"/>
      <c r="F79" s="86" t="s">
        <v>2</v>
      </c>
      <c r="G79" s="86"/>
      <c r="H79" s="387"/>
      <c r="I79" s="387"/>
      <c r="J79" s="388"/>
      <c r="K79" s="387"/>
      <c r="L79" s="86" t="s">
        <v>3</v>
      </c>
      <c r="M79" s="86"/>
      <c r="N79" s="387"/>
      <c r="O79" s="389"/>
      <c r="AN79" s="32"/>
      <c r="AO79" s="74"/>
      <c r="AP79" s="225"/>
      <c r="AQ79" s="124" t="s">
        <v>2</v>
      </c>
      <c r="AR79" s="226"/>
      <c r="AS79" s="275"/>
      <c r="AT79" s="124" t="s">
        <v>3</v>
      </c>
      <c r="AU79" s="227"/>
    </row>
    <row r="80" spans="1:47" ht="28.8" x14ac:dyDescent="0.15">
      <c r="B80" s="34"/>
      <c r="C80" s="75"/>
      <c r="D80" s="94" t="s">
        <v>442</v>
      </c>
      <c r="E80" s="294" t="s">
        <v>194</v>
      </c>
      <c r="F80" s="294" t="s">
        <v>195</v>
      </c>
      <c r="G80" s="94" t="s">
        <v>443</v>
      </c>
      <c r="H80" s="100" t="s">
        <v>197</v>
      </c>
      <c r="I80" s="94" t="s">
        <v>1127</v>
      </c>
      <c r="J80" s="103" t="s">
        <v>442</v>
      </c>
      <c r="K80" s="294" t="s">
        <v>194</v>
      </c>
      <c r="L80" s="294" t="s">
        <v>195</v>
      </c>
      <c r="M80" s="94" t="s">
        <v>443</v>
      </c>
      <c r="N80" s="94" t="s">
        <v>197</v>
      </c>
      <c r="O80" s="94" t="s">
        <v>1127</v>
      </c>
      <c r="AN80" s="34"/>
      <c r="AO80" s="75"/>
      <c r="AP80" s="340" t="s">
        <v>936</v>
      </c>
      <c r="AQ80" s="294" t="s">
        <v>195</v>
      </c>
      <c r="AR80" s="100" t="s">
        <v>197</v>
      </c>
      <c r="AS80" s="341" t="s">
        <v>936</v>
      </c>
      <c r="AT80" s="294" t="s">
        <v>195</v>
      </c>
      <c r="AU80" s="94" t="s">
        <v>197</v>
      </c>
    </row>
    <row r="81" spans="1:47" ht="12" customHeight="1" x14ac:dyDescent="0.15">
      <c r="B81" s="35"/>
      <c r="C81" s="76"/>
      <c r="D81" s="37"/>
      <c r="E81" s="37"/>
      <c r="F81" s="37"/>
      <c r="G81" s="37"/>
      <c r="H81" s="66"/>
      <c r="I81" s="37"/>
      <c r="J81" s="105">
        <f t="shared" ref="J81:O81" si="104">D90</f>
        <v>2146</v>
      </c>
      <c r="K81" s="2">
        <f t="shared" si="104"/>
        <v>1105</v>
      </c>
      <c r="L81" s="2">
        <f t="shared" si="104"/>
        <v>1041</v>
      </c>
      <c r="M81" s="2">
        <f t="shared" si="104"/>
        <v>1184</v>
      </c>
      <c r="N81" s="2">
        <f t="shared" si="104"/>
        <v>1077</v>
      </c>
      <c r="O81" s="2">
        <f t="shared" si="104"/>
        <v>1212</v>
      </c>
      <c r="AN81" s="35"/>
      <c r="AO81" s="76"/>
      <c r="AP81" s="37"/>
      <c r="AQ81" s="37"/>
      <c r="AR81" s="66"/>
      <c r="AS81" s="105">
        <f>AP90</f>
        <v>1212</v>
      </c>
      <c r="AT81" s="2">
        <f>AQ90</f>
        <v>1041</v>
      </c>
      <c r="AU81" s="2">
        <f>AR90</f>
        <v>1077</v>
      </c>
    </row>
    <row r="82" spans="1:47" ht="15" customHeight="1" x14ac:dyDescent="0.15">
      <c r="B82" s="34" t="s">
        <v>178</v>
      </c>
      <c r="C82" s="7"/>
      <c r="D82" s="17">
        <v>148</v>
      </c>
      <c r="E82" s="17">
        <v>139</v>
      </c>
      <c r="F82" s="17">
        <v>9</v>
      </c>
      <c r="G82" s="17">
        <v>56</v>
      </c>
      <c r="H82" s="101">
        <v>47</v>
      </c>
      <c r="I82" s="17">
        <v>148</v>
      </c>
      <c r="J82" s="106">
        <f t="shared" ref="J82:O89" si="105">D82/J$81*100</f>
        <v>6.8965517241379306</v>
      </c>
      <c r="K82" s="3">
        <f t="shared" si="105"/>
        <v>12.579185520361991</v>
      </c>
      <c r="L82" s="3">
        <f t="shared" si="105"/>
        <v>0.86455331412103753</v>
      </c>
      <c r="M82" s="3">
        <f t="shared" si="105"/>
        <v>4.7297297297297298</v>
      </c>
      <c r="N82" s="3">
        <f t="shared" si="105"/>
        <v>4.3639740018570103</v>
      </c>
      <c r="O82" s="3">
        <f t="shared" si="105"/>
        <v>12.211221122112212</v>
      </c>
      <c r="AN82" s="34" t="s">
        <v>178</v>
      </c>
      <c r="AO82" s="7"/>
      <c r="AP82" s="17">
        <f t="shared" ref="AP82:AP89" si="106">SUM(E82,G82-H82)</f>
        <v>148</v>
      </c>
      <c r="AQ82" s="17">
        <f t="shared" ref="AQ82:AQ89" si="107">F82</f>
        <v>9</v>
      </c>
      <c r="AR82" s="101">
        <f t="shared" ref="AR82:AR89" si="108">H82</f>
        <v>47</v>
      </c>
      <c r="AS82" s="106">
        <f t="shared" ref="AS82:AU89" si="109">AP82/AS$81*100</f>
        <v>12.211221122112212</v>
      </c>
      <c r="AT82" s="3">
        <f t="shared" si="109"/>
        <v>0.86455331412103753</v>
      </c>
      <c r="AU82" s="3">
        <f t="shared" si="109"/>
        <v>4.3639740018570103</v>
      </c>
    </row>
    <row r="83" spans="1:47" ht="15" customHeight="1" x14ac:dyDescent="0.15">
      <c r="B83" s="34" t="s">
        <v>179</v>
      </c>
      <c r="C83" s="7"/>
      <c r="D83" s="18">
        <v>187</v>
      </c>
      <c r="E83" s="18">
        <v>140</v>
      </c>
      <c r="F83" s="18">
        <v>47</v>
      </c>
      <c r="G83" s="18">
        <v>80</v>
      </c>
      <c r="H83" s="67">
        <v>66</v>
      </c>
      <c r="I83" s="18">
        <v>154</v>
      </c>
      <c r="J83" s="107">
        <f t="shared" si="105"/>
        <v>8.7138863000931952</v>
      </c>
      <c r="K83" s="4">
        <f t="shared" si="105"/>
        <v>12.669683257918551</v>
      </c>
      <c r="L83" s="4">
        <f t="shared" si="105"/>
        <v>4.5148895292987508</v>
      </c>
      <c r="M83" s="4">
        <f t="shared" si="105"/>
        <v>6.756756756756757</v>
      </c>
      <c r="N83" s="4">
        <f t="shared" si="105"/>
        <v>6.1281337047353759</v>
      </c>
      <c r="O83" s="4">
        <f t="shared" si="105"/>
        <v>12.706270627062707</v>
      </c>
      <c r="AN83" s="34" t="s">
        <v>179</v>
      </c>
      <c r="AO83" s="7"/>
      <c r="AP83" s="18">
        <f t="shared" si="106"/>
        <v>154</v>
      </c>
      <c r="AQ83" s="18">
        <f t="shared" si="107"/>
        <v>47</v>
      </c>
      <c r="AR83" s="67">
        <f t="shared" si="108"/>
        <v>66</v>
      </c>
      <c r="AS83" s="107">
        <f t="shared" si="109"/>
        <v>12.706270627062707</v>
      </c>
      <c r="AT83" s="4">
        <f t="shared" si="109"/>
        <v>4.5148895292987508</v>
      </c>
      <c r="AU83" s="4">
        <f t="shared" si="109"/>
        <v>6.1281337047353759</v>
      </c>
    </row>
    <row r="84" spans="1:47" ht="15" customHeight="1" x14ac:dyDescent="0.15">
      <c r="B84" s="34" t="s">
        <v>180</v>
      </c>
      <c r="C84" s="7"/>
      <c r="D84" s="18">
        <v>190</v>
      </c>
      <c r="E84" s="18">
        <v>135</v>
      </c>
      <c r="F84" s="18">
        <v>55</v>
      </c>
      <c r="G84" s="18">
        <v>89</v>
      </c>
      <c r="H84" s="67">
        <v>79</v>
      </c>
      <c r="I84" s="18">
        <v>145</v>
      </c>
      <c r="J84" s="107">
        <f t="shared" si="105"/>
        <v>8.8536812674743715</v>
      </c>
      <c r="K84" s="4">
        <f t="shared" si="105"/>
        <v>12.217194570135746</v>
      </c>
      <c r="L84" s="4">
        <f t="shared" si="105"/>
        <v>5.2833813640730067</v>
      </c>
      <c r="M84" s="4">
        <f t="shared" si="105"/>
        <v>7.5168918918918912</v>
      </c>
      <c r="N84" s="4">
        <f t="shared" si="105"/>
        <v>7.3351903435468895</v>
      </c>
      <c r="O84" s="4">
        <f t="shared" si="105"/>
        <v>11.963696369636963</v>
      </c>
      <c r="AN84" s="34" t="s">
        <v>180</v>
      </c>
      <c r="AO84" s="7"/>
      <c r="AP84" s="18">
        <f t="shared" si="106"/>
        <v>145</v>
      </c>
      <c r="AQ84" s="18">
        <f t="shared" si="107"/>
        <v>55</v>
      </c>
      <c r="AR84" s="67">
        <f t="shared" si="108"/>
        <v>79</v>
      </c>
      <c r="AS84" s="107">
        <f t="shared" si="109"/>
        <v>11.963696369636963</v>
      </c>
      <c r="AT84" s="4">
        <f t="shared" si="109"/>
        <v>5.2833813640730067</v>
      </c>
      <c r="AU84" s="4">
        <f t="shared" si="109"/>
        <v>7.3351903435468895</v>
      </c>
    </row>
    <row r="85" spans="1:47" ht="15" customHeight="1" x14ac:dyDescent="0.15">
      <c r="B85" s="34" t="s">
        <v>181</v>
      </c>
      <c r="C85" s="7"/>
      <c r="D85" s="18">
        <v>110</v>
      </c>
      <c r="E85" s="18">
        <v>80</v>
      </c>
      <c r="F85" s="18">
        <v>30</v>
      </c>
      <c r="G85" s="18">
        <v>63</v>
      </c>
      <c r="H85" s="67">
        <v>59</v>
      </c>
      <c r="I85" s="18">
        <v>84</v>
      </c>
      <c r="J85" s="107">
        <f t="shared" si="105"/>
        <v>5.1258154706430563</v>
      </c>
      <c r="K85" s="4">
        <f t="shared" si="105"/>
        <v>7.2398190045248878</v>
      </c>
      <c r="L85" s="4">
        <f t="shared" si="105"/>
        <v>2.8818443804034581</v>
      </c>
      <c r="M85" s="4">
        <f t="shared" si="105"/>
        <v>5.3209459459459456</v>
      </c>
      <c r="N85" s="4">
        <f t="shared" si="105"/>
        <v>5.4781801299907151</v>
      </c>
      <c r="O85" s="4">
        <f t="shared" si="105"/>
        <v>6.9306930693069315</v>
      </c>
      <c r="AN85" s="34" t="s">
        <v>181</v>
      </c>
      <c r="AO85" s="7"/>
      <c r="AP85" s="18">
        <f t="shared" si="106"/>
        <v>84</v>
      </c>
      <c r="AQ85" s="18">
        <f t="shared" si="107"/>
        <v>30</v>
      </c>
      <c r="AR85" s="67">
        <f t="shared" si="108"/>
        <v>59</v>
      </c>
      <c r="AS85" s="107">
        <f t="shared" si="109"/>
        <v>6.9306930693069315</v>
      </c>
      <c r="AT85" s="4">
        <f t="shared" si="109"/>
        <v>2.8818443804034581</v>
      </c>
      <c r="AU85" s="4">
        <f t="shared" si="109"/>
        <v>5.4781801299907151</v>
      </c>
    </row>
    <row r="86" spans="1:47" ht="15" customHeight="1" x14ac:dyDescent="0.15">
      <c r="B86" s="34" t="s">
        <v>182</v>
      </c>
      <c r="C86" s="7"/>
      <c r="D86" s="18">
        <v>216</v>
      </c>
      <c r="E86" s="18">
        <v>124</v>
      </c>
      <c r="F86" s="18">
        <v>92</v>
      </c>
      <c r="G86" s="18">
        <v>146</v>
      </c>
      <c r="H86" s="67">
        <v>138</v>
      </c>
      <c r="I86" s="18">
        <v>132</v>
      </c>
      <c r="J86" s="107">
        <f t="shared" si="105"/>
        <v>10.065237651444548</v>
      </c>
      <c r="K86" s="4">
        <f t="shared" si="105"/>
        <v>11.221719457013576</v>
      </c>
      <c r="L86" s="4">
        <f t="shared" si="105"/>
        <v>8.8376560999039384</v>
      </c>
      <c r="M86" s="4">
        <f t="shared" si="105"/>
        <v>12.331081081081081</v>
      </c>
      <c r="N86" s="4">
        <f t="shared" si="105"/>
        <v>12.813370473537605</v>
      </c>
      <c r="O86" s="4">
        <f t="shared" si="105"/>
        <v>10.891089108910892</v>
      </c>
      <c r="AN86" s="34" t="s">
        <v>182</v>
      </c>
      <c r="AO86" s="7"/>
      <c r="AP86" s="18">
        <f t="shared" si="106"/>
        <v>132</v>
      </c>
      <c r="AQ86" s="18">
        <f t="shared" si="107"/>
        <v>92</v>
      </c>
      <c r="AR86" s="67">
        <f t="shared" si="108"/>
        <v>138</v>
      </c>
      <c r="AS86" s="107">
        <f t="shared" si="109"/>
        <v>10.891089108910892</v>
      </c>
      <c r="AT86" s="4">
        <f t="shared" si="109"/>
        <v>8.8376560999039384</v>
      </c>
      <c r="AU86" s="4">
        <f t="shared" si="109"/>
        <v>12.813370473537605</v>
      </c>
    </row>
    <row r="87" spans="1:47" ht="15" customHeight="1" x14ac:dyDescent="0.15">
      <c r="B87" s="34" t="s">
        <v>183</v>
      </c>
      <c r="C87" s="7"/>
      <c r="D87" s="18">
        <v>221</v>
      </c>
      <c r="E87" s="18">
        <v>123</v>
      </c>
      <c r="F87" s="18">
        <v>98</v>
      </c>
      <c r="G87" s="18">
        <v>142</v>
      </c>
      <c r="H87" s="67">
        <v>128</v>
      </c>
      <c r="I87" s="18">
        <v>137</v>
      </c>
      <c r="J87" s="107">
        <f t="shared" si="105"/>
        <v>10.298229263746506</v>
      </c>
      <c r="K87" s="4">
        <f t="shared" si="105"/>
        <v>11.131221719457013</v>
      </c>
      <c r="L87" s="4">
        <f t="shared" si="105"/>
        <v>9.4140249759846313</v>
      </c>
      <c r="M87" s="4">
        <f t="shared" si="105"/>
        <v>11.993243243243242</v>
      </c>
      <c r="N87" s="4">
        <f t="shared" si="105"/>
        <v>11.884865366759517</v>
      </c>
      <c r="O87" s="4">
        <f t="shared" si="105"/>
        <v>11.303630363036303</v>
      </c>
      <c r="AN87" s="34" t="s">
        <v>183</v>
      </c>
      <c r="AO87" s="7"/>
      <c r="AP87" s="18">
        <f t="shared" si="106"/>
        <v>137</v>
      </c>
      <c r="AQ87" s="18">
        <f t="shared" si="107"/>
        <v>98</v>
      </c>
      <c r="AR87" s="67">
        <f t="shared" si="108"/>
        <v>128</v>
      </c>
      <c r="AS87" s="107">
        <f t="shared" si="109"/>
        <v>11.303630363036303</v>
      </c>
      <c r="AT87" s="4">
        <f t="shared" si="109"/>
        <v>9.4140249759846313</v>
      </c>
      <c r="AU87" s="4">
        <f t="shared" si="109"/>
        <v>11.884865366759517</v>
      </c>
    </row>
    <row r="88" spans="1:47" ht="15" customHeight="1" x14ac:dyDescent="0.15">
      <c r="B88" s="34" t="s">
        <v>191</v>
      </c>
      <c r="C88" s="7"/>
      <c r="D88" s="18">
        <v>262</v>
      </c>
      <c r="E88" s="18">
        <v>112</v>
      </c>
      <c r="F88" s="18">
        <v>150</v>
      </c>
      <c r="G88" s="18">
        <v>184</v>
      </c>
      <c r="H88" s="67">
        <v>173</v>
      </c>
      <c r="I88" s="18">
        <v>123</v>
      </c>
      <c r="J88" s="107">
        <f t="shared" si="105"/>
        <v>12.208760484622553</v>
      </c>
      <c r="K88" s="4">
        <f t="shared" si="105"/>
        <v>10.135746606334841</v>
      </c>
      <c r="L88" s="4">
        <f t="shared" si="105"/>
        <v>14.409221902017292</v>
      </c>
      <c r="M88" s="4">
        <f t="shared" si="105"/>
        <v>15.54054054054054</v>
      </c>
      <c r="N88" s="4">
        <f t="shared" si="105"/>
        <v>16.06313834726091</v>
      </c>
      <c r="O88" s="4">
        <f t="shared" si="105"/>
        <v>10.14851485148515</v>
      </c>
      <c r="AN88" s="34" t="s">
        <v>191</v>
      </c>
      <c r="AO88" s="7"/>
      <c r="AP88" s="18">
        <f t="shared" si="106"/>
        <v>123</v>
      </c>
      <c r="AQ88" s="18">
        <f t="shared" si="107"/>
        <v>150</v>
      </c>
      <c r="AR88" s="67">
        <f t="shared" si="108"/>
        <v>173</v>
      </c>
      <c r="AS88" s="107">
        <f t="shared" si="109"/>
        <v>10.14851485148515</v>
      </c>
      <c r="AT88" s="4">
        <f t="shared" si="109"/>
        <v>14.409221902017292</v>
      </c>
      <c r="AU88" s="4">
        <f t="shared" si="109"/>
        <v>16.06313834726091</v>
      </c>
    </row>
    <row r="89" spans="1:47" ht="15" customHeight="1" x14ac:dyDescent="0.15">
      <c r="B89" s="34" t="s">
        <v>51</v>
      </c>
      <c r="C89" s="7"/>
      <c r="D89" s="18">
        <v>812</v>
      </c>
      <c r="E89" s="18">
        <v>252</v>
      </c>
      <c r="F89" s="18">
        <v>560</v>
      </c>
      <c r="G89" s="18">
        <v>424</v>
      </c>
      <c r="H89" s="67">
        <v>387</v>
      </c>
      <c r="I89" s="18">
        <v>289</v>
      </c>
      <c r="J89" s="107">
        <f t="shared" si="105"/>
        <v>37.837837837837839</v>
      </c>
      <c r="K89" s="4">
        <f t="shared" si="105"/>
        <v>22.805429864253394</v>
      </c>
      <c r="L89" s="4">
        <f t="shared" si="105"/>
        <v>53.794428434197883</v>
      </c>
      <c r="M89" s="4">
        <f t="shared" si="105"/>
        <v>35.810810810810814</v>
      </c>
      <c r="N89" s="4">
        <f t="shared" si="105"/>
        <v>35.933147632311979</v>
      </c>
      <c r="O89" s="4">
        <f t="shared" si="105"/>
        <v>23.844884488448844</v>
      </c>
      <c r="AN89" s="34" t="s">
        <v>51</v>
      </c>
      <c r="AO89" s="7"/>
      <c r="AP89" s="18">
        <f t="shared" si="106"/>
        <v>289</v>
      </c>
      <c r="AQ89" s="18">
        <f t="shared" si="107"/>
        <v>560</v>
      </c>
      <c r="AR89" s="67">
        <f t="shared" si="108"/>
        <v>387</v>
      </c>
      <c r="AS89" s="107">
        <f t="shared" si="109"/>
        <v>23.844884488448844</v>
      </c>
      <c r="AT89" s="4">
        <f t="shared" si="109"/>
        <v>53.794428434197883</v>
      </c>
      <c r="AU89" s="4">
        <f t="shared" si="109"/>
        <v>35.933147632311979</v>
      </c>
    </row>
    <row r="90" spans="1:47" ht="15" customHeight="1" x14ac:dyDescent="0.15">
      <c r="B90" s="38" t="s">
        <v>1</v>
      </c>
      <c r="C90" s="29"/>
      <c r="D90" s="39">
        <f t="shared" ref="D90:H90" si="110">SUM(D82:D89)</f>
        <v>2146</v>
      </c>
      <c r="E90" s="39">
        <f t="shared" si="110"/>
        <v>1105</v>
      </c>
      <c r="F90" s="39">
        <f t="shared" si="110"/>
        <v>1041</v>
      </c>
      <c r="G90" s="39">
        <f t="shared" si="110"/>
        <v>1184</v>
      </c>
      <c r="H90" s="68">
        <f t="shared" si="110"/>
        <v>1077</v>
      </c>
      <c r="I90" s="39">
        <v>1212</v>
      </c>
      <c r="J90" s="108">
        <f t="shared" ref="J90:O90" si="111">SUM(J82:J89)</f>
        <v>100</v>
      </c>
      <c r="K90" s="6">
        <f t="shared" si="111"/>
        <v>100</v>
      </c>
      <c r="L90" s="6">
        <f t="shared" si="111"/>
        <v>100</v>
      </c>
      <c r="M90" s="6">
        <f t="shared" si="111"/>
        <v>100</v>
      </c>
      <c r="N90" s="6">
        <f t="shared" si="111"/>
        <v>100</v>
      </c>
      <c r="O90" s="6">
        <f t="shared" si="111"/>
        <v>100</v>
      </c>
      <c r="AN90" s="38" t="s">
        <v>1</v>
      </c>
      <c r="AO90" s="29"/>
      <c r="AP90" s="39">
        <f t="shared" ref="AP90:AU90" si="112">SUM(AP82:AP89)</f>
        <v>1212</v>
      </c>
      <c r="AQ90" s="39">
        <f t="shared" si="112"/>
        <v>1041</v>
      </c>
      <c r="AR90" s="68">
        <f t="shared" si="112"/>
        <v>1077</v>
      </c>
      <c r="AS90" s="108">
        <f t="shared" si="112"/>
        <v>100</v>
      </c>
      <c r="AT90" s="6">
        <f t="shared" si="112"/>
        <v>100</v>
      </c>
      <c r="AU90" s="6">
        <f t="shared" si="112"/>
        <v>100</v>
      </c>
    </row>
    <row r="91" spans="1:47" ht="15" customHeight="1" x14ac:dyDescent="0.15">
      <c r="D91" s="173"/>
      <c r="G91" s="173"/>
    </row>
    <row r="92" spans="1:47" ht="15" customHeight="1" x14ac:dyDescent="0.15">
      <c r="A92" s="1" t="s">
        <v>184</v>
      </c>
      <c r="B92" s="22"/>
      <c r="C92" s="7"/>
      <c r="D92" s="7"/>
      <c r="E92" s="7"/>
      <c r="F92" s="7"/>
      <c r="H92" s="7"/>
      <c r="J92" s="7"/>
      <c r="K92" s="7"/>
    </row>
    <row r="93" spans="1:47" ht="15" customHeight="1" x14ac:dyDescent="0.15">
      <c r="B93" s="32"/>
      <c r="C93" s="74"/>
      <c r="D93" s="386"/>
      <c r="E93" s="387"/>
      <c r="F93" s="86" t="s">
        <v>2</v>
      </c>
      <c r="G93" s="86"/>
      <c r="H93" s="387"/>
      <c r="I93" s="387"/>
      <c r="J93" s="388"/>
      <c r="K93" s="387"/>
      <c r="L93" s="86" t="s">
        <v>3</v>
      </c>
      <c r="M93" s="86"/>
      <c r="N93" s="387"/>
      <c r="O93" s="389"/>
      <c r="AN93" s="32"/>
      <c r="AO93" s="74"/>
      <c r="AP93" s="225"/>
      <c r="AQ93" s="124" t="s">
        <v>2</v>
      </c>
      <c r="AR93" s="226"/>
      <c r="AS93" s="275"/>
      <c r="AT93" s="124" t="s">
        <v>3</v>
      </c>
      <c r="AU93" s="227"/>
    </row>
    <row r="94" spans="1:47" ht="28.8" x14ac:dyDescent="0.15">
      <c r="B94" s="34"/>
      <c r="C94" s="75"/>
      <c r="D94" s="94" t="s">
        <v>442</v>
      </c>
      <c r="E94" s="294" t="s">
        <v>194</v>
      </c>
      <c r="F94" s="294" t="s">
        <v>195</v>
      </c>
      <c r="G94" s="94" t="s">
        <v>443</v>
      </c>
      <c r="H94" s="100" t="s">
        <v>197</v>
      </c>
      <c r="I94" s="94" t="s">
        <v>1127</v>
      </c>
      <c r="J94" s="103" t="s">
        <v>442</v>
      </c>
      <c r="K94" s="294" t="s">
        <v>194</v>
      </c>
      <c r="L94" s="294" t="s">
        <v>195</v>
      </c>
      <c r="M94" s="94" t="s">
        <v>443</v>
      </c>
      <c r="N94" s="94" t="s">
        <v>197</v>
      </c>
      <c r="O94" s="94" t="s">
        <v>1127</v>
      </c>
      <c r="AN94" s="34"/>
      <c r="AO94" s="75"/>
      <c r="AP94" s="340" t="s">
        <v>936</v>
      </c>
      <c r="AQ94" s="294" t="s">
        <v>195</v>
      </c>
      <c r="AR94" s="100" t="s">
        <v>197</v>
      </c>
      <c r="AS94" s="341" t="s">
        <v>936</v>
      </c>
      <c r="AT94" s="294" t="s">
        <v>195</v>
      </c>
      <c r="AU94" s="94" t="s">
        <v>197</v>
      </c>
    </row>
    <row r="95" spans="1:47" ht="12" customHeight="1" x14ac:dyDescent="0.15">
      <c r="B95" s="35"/>
      <c r="C95" s="76"/>
      <c r="D95" s="37"/>
      <c r="E95" s="37"/>
      <c r="F95" s="37"/>
      <c r="G95" s="37"/>
      <c r="H95" s="66"/>
      <c r="I95" s="37"/>
      <c r="J95" s="105">
        <f t="shared" ref="J95:O95" si="113">D100</f>
        <v>2146</v>
      </c>
      <c r="K95" s="2">
        <f t="shared" si="113"/>
        <v>1105</v>
      </c>
      <c r="L95" s="2">
        <f t="shared" si="113"/>
        <v>1041</v>
      </c>
      <c r="M95" s="2">
        <f t="shared" si="113"/>
        <v>1184</v>
      </c>
      <c r="N95" s="2">
        <f t="shared" si="113"/>
        <v>1077</v>
      </c>
      <c r="O95" s="2">
        <f t="shared" si="113"/>
        <v>1212</v>
      </c>
      <c r="AN95" s="35"/>
      <c r="AO95" s="76"/>
      <c r="AP95" s="37"/>
      <c r="AQ95" s="37"/>
      <c r="AR95" s="66"/>
      <c r="AS95" s="105">
        <f>AP100</f>
        <v>1212</v>
      </c>
      <c r="AT95" s="2">
        <f>AQ100</f>
        <v>1041</v>
      </c>
      <c r="AU95" s="2">
        <f>AR100</f>
        <v>1077</v>
      </c>
    </row>
    <row r="96" spans="1:47" ht="15" customHeight="1" x14ac:dyDescent="0.15">
      <c r="B96" s="61" t="s">
        <v>518</v>
      </c>
      <c r="C96" s="7"/>
      <c r="D96" s="17">
        <v>685</v>
      </c>
      <c r="E96" s="17">
        <v>482</v>
      </c>
      <c r="F96" s="17">
        <v>203</v>
      </c>
      <c r="G96" s="17">
        <v>323</v>
      </c>
      <c r="H96" s="101">
        <v>289</v>
      </c>
      <c r="I96" s="17">
        <v>516</v>
      </c>
      <c r="J96" s="106">
        <f t="shared" ref="J96:O99" si="114">D96/J$95*100</f>
        <v>31.919850885368128</v>
      </c>
      <c r="K96" s="3">
        <f t="shared" si="114"/>
        <v>43.619909502262445</v>
      </c>
      <c r="L96" s="3">
        <f t="shared" si="114"/>
        <v>19.500480307396735</v>
      </c>
      <c r="M96" s="3">
        <f t="shared" si="114"/>
        <v>27.280405405405407</v>
      </c>
      <c r="N96" s="3">
        <f t="shared" si="114"/>
        <v>26.833797585886721</v>
      </c>
      <c r="O96" s="3">
        <f t="shared" si="114"/>
        <v>42.574257425742573</v>
      </c>
      <c r="AN96" s="34" t="s">
        <v>518</v>
      </c>
      <c r="AO96" s="7"/>
      <c r="AP96" s="17">
        <f>SUM(E96,G96-H96)</f>
        <v>516</v>
      </c>
      <c r="AQ96" s="17">
        <f>F96</f>
        <v>203</v>
      </c>
      <c r="AR96" s="101">
        <f>H96</f>
        <v>289</v>
      </c>
      <c r="AS96" s="106">
        <f t="shared" ref="AS96:AU99" si="115">AP96/AS$95*100</f>
        <v>42.574257425742573</v>
      </c>
      <c r="AT96" s="3">
        <f t="shared" si="115"/>
        <v>19.500480307396735</v>
      </c>
      <c r="AU96" s="3">
        <f t="shared" si="115"/>
        <v>26.833797585886721</v>
      </c>
    </row>
    <row r="97" spans="2:47" ht="15" customHeight="1" x14ac:dyDescent="0.15">
      <c r="B97" s="34" t="s">
        <v>519</v>
      </c>
      <c r="C97" s="7"/>
      <c r="D97" s="18">
        <v>448</v>
      </c>
      <c r="E97" s="18">
        <v>186</v>
      </c>
      <c r="F97" s="18">
        <v>262</v>
      </c>
      <c r="G97" s="18">
        <v>272</v>
      </c>
      <c r="H97" s="67">
        <v>253</v>
      </c>
      <c r="I97" s="18">
        <v>205</v>
      </c>
      <c r="J97" s="107">
        <f t="shared" si="114"/>
        <v>20.876048462255358</v>
      </c>
      <c r="K97" s="4">
        <f t="shared" si="114"/>
        <v>16.832579185520363</v>
      </c>
      <c r="L97" s="4">
        <f t="shared" si="114"/>
        <v>25.16810758885687</v>
      </c>
      <c r="M97" s="4">
        <f t="shared" si="114"/>
        <v>22.972972972972975</v>
      </c>
      <c r="N97" s="4">
        <f t="shared" si="114"/>
        <v>23.491179201485608</v>
      </c>
      <c r="O97" s="4">
        <f t="shared" si="114"/>
        <v>16.914191419141915</v>
      </c>
      <c r="AN97" s="34" t="s">
        <v>519</v>
      </c>
      <c r="AO97" s="7"/>
      <c r="AP97" s="18">
        <f>SUM(E97,G97-H97)</f>
        <v>205</v>
      </c>
      <c r="AQ97" s="18">
        <f>F97</f>
        <v>262</v>
      </c>
      <c r="AR97" s="67">
        <f>H97</f>
        <v>253</v>
      </c>
      <c r="AS97" s="107">
        <f t="shared" si="115"/>
        <v>16.914191419141915</v>
      </c>
      <c r="AT97" s="4">
        <f t="shared" si="115"/>
        <v>25.16810758885687</v>
      </c>
      <c r="AU97" s="4">
        <f t="shared" si="115"/>
        <v>23.491179201485608</v>
      </c>
    </row>
    <row r="98" spans="2:47" ht="15" customHeight="1" x14ac:dyDescent="0.15">
      <c r="B98" s="34" t="s">
        <v>520</v>
      </c>
      <c r="C98" s="7"/>
      <c r="D98" s="18">
        <v>92</v>
      </c>
      <c r="E98" s="18">
        <v>43</v>
      </c>
      <c r="F98" s="18">
        <v>49</v>
      </c>
      <c r="G98" s="18">
        <v>43</v>
      </c>
      <c r="H98" s="67">
        <v>39</v>
      </c>
      <c r="I98" s="18">
        <v>47</v>
      </c>
      <c r="J98" s="107">
        <f t="shared" si="114"/>
        <v>4.2870456663560113</v>
      </c>
      <c r="K98" s="4">
        <f t="shared" si="114"/>
        <v>3.8914027149321266</v>
      </c>
      <c r="L98" s="4">
        <f t="shared" si="114"/>
        <v>4.7070124879923156</v>
      </c>
      <c r="M98" s="4">
        <f t="shared" si="114"/>
        <v>3.6317567567567566</v>
      </c>
      <c r="N98" s="4">
        <f t="shared" si="114"/>
        <v>3.6211699164345403</v>
      </c>
      <c r="O98" s="4">
        <f t="shared" si="114"/>
        <v>3.8778877887788776</v>
      </c>
      <c r="AN98" s="34" t="s">
        <v>520</v>
      </c>
      <c r="AO98" s="7"/>
      <c r="AP98" s="18">
        <f>SUM(E98,G98-H98)</f>
        <v>47</v>
      </c>
      <c r="AQ98" s="18">
        <f>F98</f>
        <v>49</v>
      </c>
      <c r="AR98" s="67">
        <f>H98</f>
        <v>39</v>
      </c>
      <c r="AS98" s="107">
        <f t="shared" si="115"/>
        <v>3.8778877887788776</v>
      </c>
      <c r="AT98" s="4">
        <f t="shared" si="115"/>
        <v>4.7070124879923156</v>
      </c>
      <c r="AU98" s="4">
        <f t="shared" si="115"/>
        <v>3.6211699164345403</v>
      </c>
    </row>
    <row r="99" spans="2:47" ht="15" customHeight="1" x14ac:dyDescent="0.15">
      <c r="B99" s="34" t="s">
        <v>338</v>
      </c>
      <c r="C99" s="7"/>
      <c r="D99" s="18">
        <v>921</v>
      </c>
      <c r="E99" s="18">
        <v>394</v>
      </c>
      <c r="F99" s="18">
        <v>527</v>
      </c>
      <c r="G99" s="18">
        <v>546</v>
      </c>
      <c r="H99" s="67">
        <v>496</v>
      </c>
      <c r="I99" s="18">
        <v>444</v>
      </c>
      <c r="J99" s="107">
        <f t="shared" si="114"/>
        <v>42.917054986020503</v>
      </c>
      <c r="K99" s="4">
        <f t="shared" si="114"/>
        <v>35.656108597285069</v>
      </c>
      <c r="L99" s="4">
        <f t="shared" si="114"/>
        <v>50.624399615754079</v>
      </c>
      <c r="M99" s="4">
        <f t="shared" si="114"/>
        <v>46.114864864864863</v>
      </c>
      <c r="N99" s="4">
        <f t="shared" si="114"/>
        <v>46.053853296193132</v>
      </c>
      <c r="O99" s="4">
        <f t="shared" si="114"/>
        <v>36.633663366336634</v>
      </c>
      <c r="AN99" s="34" t="s">
        <v>338</v>
      </c>
      <c r="AO99" s="7"/>
      <c r="AP99" s="18">
        <f>SUM(E99,G99-H99)</f>
        <v>444</v>
      </c>
      <c r="AQ99" s="18">
        <f>F99</f>
        <v>527</v>
      </c>
      <c r="AR99" s="67">
        <f>H99</f>
        <v>496</v>
      </c>
      <c r="AS99" s="107">
        <f t="shared" si="115"/>
        <v>36.633663366336634</v>
      </c>
      <c r="AT99" s="4">
        <f t="shared" si="115"/>
        <v>50.624399615754079</v>
      </c>
      <c r="AU99" s="4">
        <f t="shared" si="115"/>
        <v>46.053853296193132</v>
      </c>
    </row>
    <row r="100" spans="2:47" ht="15" customHeight="1" x14ac:dyDescent="0.15">
      <c r="B100" s="38" t="s">
        <v>1</v>
      </c>
      <c r="C100" s="29"/>
      <c r="D100" s="39">
        <f>SUM(D96:D99)</f>
        <v>2146</v>
      </c>
      <c r="E100" s="39">
        <f>SUM(E96:E99)</f>
        <v>1105</v>
      </c>
      <c r="F100" s="39">
        <f>SUM(F96:F99)</f>
        <v>1041</v>
      </c>
      <c r="G100" s="39">
        <f>SUM(G96:G99)</f>
        <v>1184</v>
      </c>
      <c r="H100" s="68">
        <f>SUM(H96:H99)</f>
        <v>1077</v>
      </c>
      <c r="I100" s="39">
        <v>1212</v>
      </c>
      <c r="J100" s="108">
        <f t="shared" ref="J100:O100" si="116">IF(SUM(J96:J99)&gt;100,"－",SUM(J96:J99))</f>
        <v>100</v>
      </c>
      <c r="K100" s="6">
        <f t="shared" si="116"/>
        <v>100</v>
      </c>
      <c r="L100" s="6">
        <f t="shared" si="116"/>
        <v>100</v>
      </c>
      <c r="M100" s="6">
        <f t="shared" si="116"/>
        <v>100</v>
      </c>
      <c r="N100" s="6">
        <f t="shared" si="116"/>
        <v>100</v>
      </c>
      <c r="O100" s="6">
        <f t="shared" si="116"/>
        <v>100</v>
      </c>
      <c r="AN100" s="38" t="s">
        <v>1</v>
      </c>
      <c r="AO100" s="29"/>
      <c r="AP100" s="39">
        <f>SUM(AP96:AP99)</f>
        <v>1212</v>
      </c>
      <c r="AQ100" s="39">
        <f>SUM(AQ96:AQ99)</f>
        <v>1041</v>
      </c>
      <c r="AR100" s="68">
        <f>SUM(AR96:AR99)</f>
        <v>1077</v>
      </c>
      <c r="AS100" s="108">
        <f>IF(SUM(AS96:AS99)&gt;100,"－",SUM(AS96:AS99))</f>
        <v>100</v>
      </c>
      <c r="AT100" s="6">
        <f>IF(SUM(AT96:AT99)&gt;100,"－",SUM(AT96:AT99))</f>
        <v>100</v>
      </c>
      <c r="AU100" s="6">
        <f>IF(SUM(AU96:AU99)&gt;100,"－",SUM(AU96:AU99))</f>
        <v>100</v>
      </c>
    </row>
    <row r="102" spans="2:47" ht="15" customHeight="1" x14ac:dyDescent="0.15">
      <c r="F102" s="173"/>
    </row>
  </sheetData>
  <phoneticPr fontId="1"/>
  <pageMargins left="0.19685039370078741" right="0.19685039370078741" top="0.70866141732283472" bottom="0.31496062992125984" header="0.31496062992125984" footer="0.27559055118110237"/>
  <pageSetup paperSize="9" scale="59" orientation="landscape" r:id="rId1"/>
  <headerFooter scaleWithDoc="0" alignWithMargins="0">
    <oddHeader>&amp;C【2021年度　厚生労働省　老人保健事業推進費等補助金事業】
高齢者向け住まいに関するアンケート調査&amp;R&amp;"+,標準"&amp;A</oddHeader>
    <oddFooter>&amp;L&amp;"ＭＳ Ｐゴシック,標準"&amp;8&amp;F&amp;R&amp;"+,標準"&amp;P/&amp;N</oddFooter>
  </headerFooter>
  <rowBreaks count="1" manualBreakCount="1">
    <brk id="52" max="38" man="1"/>
  </rowBreaks>
  <ignoredErrors>
    <ignoredError sqref="AB51 W51 H51 M51 R51 AG5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D76C-99CE-497D-A5F8-3D25A226E89D}">
  <dimension ref="A1:K167"/>
  <sheetViews>
    <sheetView showGridLines="0" topLeftCell="A146" zoomScaleNormal="100" zoomScaleSheetLayoutView="70" workbookViewId="0">
      <selection activeCell="B171" sqref="B171"/>
    </sheetView>
  </sheetViews>
  <sheetFormatPr defaultColWidth="9.109375" defaultRowHeight="15" customHeight="1" x14ac:dyDescent="0.15"/>
  <cols>
    <col min="1" max="1" width="2.77734375" style="405" customWidth="1"/>
    <col min="2" max="2" width="19.88671875" style="405" customWidth="1"/>
    <col min="3" max="11" width="8.21875" style="405" customWidth="1"/>
    <col min="12" max="16384" width="9.109375" style="405"/>
  </cols>
  <sheetData>
    <row r="1" spans="1:11" ht="15" customHeight="1" x14ac:dyDescent="0.15">
      <c r="A1" s="405" t="s">
        <v>1136</v>
      </c>
    </row>
    <row r="2" spans="1:11" ht="15" customHeight="1" x14ac:dyDescent="0.15">
      <c r="B2" s="406"/>
      <c r="C2" s="407"/>
      <c r="D2" s="408" t="s">
        <v>1137</v>
      </c>
      <c r="E2" s="409"/>
      <c r="F2" s="410"/>
      <c r="G2" s="411" t="s">
        <v>1138</v>
      </c>
      <c r="H2" s="409"/>
      <c r="I2" s="410"/>
      <c r="J2" s="411" t="s">
        <v>1139</v>
      </c>
      <c r="K2" s="412"/>
    </row>
    <row r="3" spans="1:11" ht="15" customHeight="1" x14ac:dyDescent="0.15">
      <c r="B3" s="413"/>
      <c r="C3" s="414" t="s">
        <v>1140</v>
      </c>
      <c r="D3" s="415" t="s">
        <v>1141</v>
      </c>
      <c r="E3" s="416" t="s">
        <v>1142</v>
      </c>
      <c r="F3" s="414" t="s">
        <v>1143</v>
      </c>
      <c r="G3" s="415" t="s">
        <v>1144</v>
      </c>
      <c r="H3" s="416" t="s">
        <v>1145</v>
      </c>
      <c r="I3" s="414" t="s">
        <v>1143</v>
      </c>
      <c r="J3" s="415" t="s">
        <v>1144</v>
      </c>
      <c r="K3" s="416" t="s">
        <v>1145</v>
      </c>
    </row>
    <row r="4" spans="1:11" ht="15" customHeight="1" x14ac:dyDescent="0.15">
      <c r="B4" s="417"/>
      <c r="C4" s="418">
        <f>C$11</f>
        <v>99</v>
      </c>
      <c r="D4" s="419">
        <f t="shared" ref="D4:K4" si="0">D$11</f>
        <v>99</v>
      </c>
      <c r="E4" s="420">
        <f t="shared" si="0"/>
        <v>99</v>
      </c>
      <c r="F4" s="418">
        <f t="shared" si="0"/>
        <v>49</v>
      </c>
      <c r="G4" s="419">
        <f t="shared" si="0"/>
        <v>49</v>
      </c>
      <c r="H4" s="420">
        <f t="shared" si="0"/>
        <v>49</v>
      </c>
      <c r="I4" s="418">
        <f t="shared" si="0"/>
        <v>58</v>
      </c>
      <c r="J4" s="419">
        <f t="shared" si="0"/>
        <v>58</v>
      </c>
      <c r="K4" s="420">
        <f t="shared" si="0"/>
        <v>58</v>
      </c>
    </row>
    <row r="5" spans="1:11" ht="15" customHeight="1" x14ac:dyDescent="0.15">
      <c r="B5" s="421" t="s">
        <v>168</v>
      </c>
      <c r="C5" s="422">
        <v>0</v>
      </c>
      <c r="D5" s="423">
        <v>0</v>
      </c>
      <c r="E5" s="424">
        <v>0</v>
      </c>
      <c r="F5" s="422">
        <v>2</v>
      </c>
      <c r="G5" s="423">
        <v>1</v>
      </c>
      <c r="H5" s="424">
        <v>1</v>
      </c>
      <c r="I5" s="422">
        <v>0</v>
      </c>
      <c r="J5" s="423">
        <v>0</v>
      </c>
      <c r="K5" s="424">
        <v>0</v>
      </c>
    </row>
    <row r="6" spans="1:11" ht="15" customHeight="1" x14ac:dyDescent="0.15">
      <c r="B6" s="421" t="s">
        <v>169</v>
      </c>
      <c r="C6" s="422">
        <v>3</v>
      </c>
      <c r="D6" s="423">
        <v>3</v>
      </c>
      <c r="E6" s="424">
        <v>3</v>
      </c>
      <c r="F6" s="422">
        <v>2</v>
      </c>
      <c r="G6" s="423">
        <v>4</v>
      </c>
      <c r="H6" s="424">
        <v>2</v>
      </c>
      <c r="I6" s="422">
        <v>0</v>
      </c>
      <c r="J6" s="423">
        <v>1</v>
      </c>
      <c r="K6" s="424">
        <v>1</v>
      </c>
    </row>
    <row r="7" spans="1:11" ht="15" customHeight="1" x14ac:dyDescent="0.15">
      <c r="B7" s="421" t="s">
        <v>332</v>
      </c>
      <c r="C7" s="422">
        <v>17</v>
      </c>
      <c r="D7" s="423">
        <v>17</v>
      </c>
      <c r="E7" s="424">
        <v>38</v>
      </c>
      <c r="F7" s="422">
        <v>12</v>
      </c>
      <c r="G7" s="423">
        <v>11</v>
      </c>
      <c r="H7" s="424">
        <v>13</v>
      </c>
      <c r="I7" s="422">
        <v>9</v>
      </c>
      <c r="J7" s="423">
        <v>12</v>
      </c>
      <c r="K7" s="424">
        <v>13</v>
      </c>
    </row>
    <row r="8" spans="1:11" ht="15" customHeight="1" x14ac:dyDescent="0.15">
      <c r="B8" s="421" t="s">
        <v>153</v>
      </c>
      <c r="C8" s="422">
        <v>56</v>
      </c>
      <c r="D8" s="423">
        <v>59</v>
      </c>
      <c r="E8" s="424">
        <v>40</v>
      </c>
      <c r="F8" s="422">
        <v>9</v>
      </c>
      <c r="G8" s="423">
        <v>10</v>
      </c>
      <c r="H8" s="424">
        <v>13</v>
      </c>
      <c r="I8" s="422">
        <v>25</v>
      </c>
      <c r="J8" s="423">
        <v>24</v>
      </c>
      <c r="K8" s="424">
        <v>24</v>
      </c>
    </row>
    <row r="9" spans="1:11" ht="15" customHeight="1" x14ac:dyDescent="0.15">
      <c r="B9" s="421" t="s">
        <v>237</v>
      </c>
      <c r="C9" s="422">
        <v>23</v>
      </c>
      <c r="D9" s="423">
        <v>19</v>
      </c>
      <c r="E9" s="424">
        <v>18</v>
      </c>
      <c r="F9" s="422">
        <v>23</v>
      </c>
      <c r="G9" s="423">
        <v>23</v>
      </c>
      <c r="H9" s="424">
        <v>18</v>
      </c>
      <c r="I9" s="422">
        <v>24</v>
      </c>
      <c r="J9" s="423">
        <v>21</v>
      </c>
      <c r="K9" s="424">
        <v>20</v>
      </c>
    </row>
    <row r="10" spans="1:11" ht="15" customHeight="1" x14ac:dyDescent="0.15">
      <c r="B10" s="421" t="s">
        <v>150</v>
      </c>
      <c r="C10" s="422">
        <v>0</v>
      </c>
      <c r="D10" s="423">
        <v>1</v>
      </c>
      <c r="E10" s="424">
        <v>0</v>
      </c>
      <c r="F10" s="422">
        <v>1</v>
      </c>
      <c r="G10" s="423">
        <v>0</v>
      </c>
      <c r="H10" s="424">
        <v>2</v>
      </c>
      <c r="I10" s="422">
        <v>0</v>
      </c>
      <c r="J10" s="423">
        <v>0</v>
      </c>
      <c r="K10" s="424">
        <v>0</v>
      </c>
    </row>
    <row r="11" spans="1:11" ht="15" customHeight="1" x14ac:dyDescent="0.15">
      <c r="B11" s="425" t="s">
        <v>1146</v>
      </c>
      <c r="C11" s="426">
        <f>SUM(C5:C10)</f>
        <v>99</v>
      </c>
      <c r="D11" s="427">
        <f t="shared" ref="D11:K11" si="1">SUM(D5:D10)</f>
        <v>99</v>
      </c>
      <c r="E11" s="428">
        <f t="shared" si="1"/>
        <v>99</v>
      </c>
      <c r="F11" s="426">
        <f t="shared" si="1"/>
        <v>49</v>
      </c>
      <c r="G11" s="427">
        <f t="shared" si="1"/>
        <v>49</v>
      </c>
      <c r="H11" s="428">
        <f t="shared" si="1"/>
        <v>49</v>
      </c>
      <c r="I11" s="426">
        <f t="shared" si="1"/>
        <v>58</v>
      </c>
      <c r="J11" s="427">
        <f t="shared" si="1"/>
        <v>58</v>
      </c>
      <c r="K11" s="428">
        <f t="shared" si="1"/>
        <v>58</v>
      </c>
    </row>
    <row r="12" spans="1:11" ht="15" customHeight="1" x14ac:dyDescent="0.15">
      <c r="B12" s="421" t="s">
        <v>168</v>
      </c>
      <c r="C12" s="429">
        <f>C5/C$11*100</f>
        <v>0</v>
      </c>
      <c r="D12" s="430">
        <f t="shared" ref="D12:K12" si="2">D5/D$11*100</f>
        <v>0</v>
      </c>
      <c r="E12" s="431">
        <f t="shared" si="2"/>
        <v>0</v>
      </c>
      <c r="F12" s="429">
        <f t="shared" si="2"/>
        <v>4.0816326530612246</v>
      </c>
      <c r="G12" s="430">
        <f t="shared" si="2"/>
        <v>2.0408163265306123</v>
      </c>
      <c r="H12" s="431">
        <f t="shared" si="2"/>
        <v>2.0408163265306123</v>
      </c>
      <c r="I12" s="429">
        <f t="shared" si="2"/>
        <v>0</v>
      </c>
      <c r="J12" s="430">
        <f t="shared" si="2"/>
        <v>0</v>
      </c>
      <c r="K12" s="431">
        <f t="shared" si="2"/>
        <v>0</v>
      </c>
    </row>
    <row r="13" spans="1:11" ht="15" customHeight="1" x14ac:dyDescent="0.15">
      <c r="B13" s="421" t="s">
        <v>169</v>
      </c>
      <c r="C13" s="432">
        <f t="shared" ref="C13:K17" si="3">C6/C$11*100</f>
        <v>3.0303030303030303</v>
      </c>
      <c r="D13" s="433">
        <f t="shared" si="3"/>
        <v>3.0303030303030303</v>
      </c>
      <c r="E13" s="434">
        <f t="shared" si="3"/>
        <v>3.0303030303030303</v>
      </c>
      <c r="F13" s="432">
        <f t="shared" si="3"/>
        <v>4.0816326530612246</v>
      </c>
      <c r="G13" s="433">
        <f t="shared" si="3"/>
        <v>8.1632653061224492</v>
      </c>
      <c r="H13" s="434">
        <f t="shared" si="3"/>
        <v>4.0816326530612246</v>
      </c>
      <c r="I13" s="432">
        <f t="shared" si="3"/>
        <v>0</v>
      </c>
      <c r="J13" s="433">
        <f t="shared" si="3"/>
        <v>1.7241379310344827</v>
      </c>
      <c r="K13" s="434">
        <f t="shared" si="3"/>
        <v>1.7241379310344827</v>
      </c>
    </row>
    <row r="14" spans="1:11" ht="15" customHeight="1" x14ac:dyDescent="0.15">
      <c r="B14" s="421" t="s">
        <v>332</v>
      </c>
      <c r="C14" s="432">
        <f t="shared" si="3"/>
        <v>17.171717171717169</v>
      </c>
      <c r="D14" s="433">
        <f t="shared" si="3"/>
        <v>17.171717171717169</v>
      </c>
      <c r="E14" s="434">
        <f t="shared" si="3"/>
        <v>38.383838383838381</v>
      </c>
      <c r="F14" s="432">
        <f t="shared" si="3"/>
        <v>24.489795918367346</v>
      </c>
      <c r="G14" s="433">
        <f t="shared" si="3"/>
        <v>22.448979591836736</v>
      </c>
      <c r="H14" s="434">
        <f t="shared" si="3"/>
        <v>26.530612244897959</v>
      </c>
      <c r="I14" s="432">
        <f t="shared" si="3"/>
        <v>15.517241379310345</v>
      </c>
      <c r="J14" s="433">
        <f t="shared" si="3"/>
        <v>20.689655172413794</v>
      </c>
      <c r="K14" s="434">
        <f t="shared" si="3"/>
        <v>22.413793103448278</v>
      </c>
    </row>
    <row r="15" spans="1:11" ht="15" customHeight="1" x14ac:dyDescent="0.15">
      <c r="B15" s="421" t="s">
        <v>153</v>
      </c>
      <c r="C15" s="432">
        <f t="shared" si="3"/>
        <v>56.56565656565656</v>
      </c>
      <c r="D15" s="433">
        <f t="shared" si="3"/>
        <v>59.595959595959592</v>
      </c>
      <c r="E15" s="434">
        <f t="shared" si="3"/>
        <v>40.404040404040401</v>
      </c>
      <c r="F15" s="432">
        <f t="shared" si="3"/>
        <v>18.367346938775512</v>
      </c>
      <c r="G15" s="433">
        <f t="shared" si="3"/>
        <v>20.408163265306122</v>
      </c>
      <c r="H15" s="434">
        <f t="shared" si="3"/>
        <v>26.530612244897959</v>
      </c>
      <c r="I15" s="432">
        <f t="shared" si="3"/>
        <v>43.103448275862064</v>
      </c>
      <c r="J15" s="433">
        <f t="shared" si="3"/>
        <v>41.379310344827587</v>
      </c>
      <c r="K15" s="434">
        <f t="shared" si="3"/>
        <v>41.379310344827587</v>
      </c>
    </row>
    <row r="16" spans="1:11" ht="15" customHeight="1" x14ac:dyDescent="0.15">
      <c r="B16" s="421" t="s">
        <v>237</v>
      </c>
      <c r="C16" s="432">
        <f t="shared" si="3"/>
        <v>23.232323232323232</v>
      </c>
      <c r="D16" s="433">
        <f t="shared" si="3"/>
        <v>19.19191919191919</v>
      </c>
      <c r="E16" s="434">
        <f t="shared" si="3"/>
        <v>18.181818181818183</v>
      </c>
      <c r="F16" s="432">
        <f t="shared" si="3"/>
        <v>46.938775510204081</v>
      </c>
      <c r="G16" s="433">
        <f t="shared" si="3"/>
        <v>46.938775510204081</v>
      </c>
      <c r="H16" s="434">
        <f t="shared" si="3"/>
        <v>36.734693877551024</v>
      </c>
      <c r="I16" s="432">
        <f t="shared" si="3"/>
        <v>41.379310344827587</v>
      </c>
      <c r="J16" s="433">
        <f t="shared" si="3"/>
        <v>36.206896551724135</v>
      </c>
      <c r="K16" s="434">
        <f t="shared" si="3"/>
        <v>34.482758620689658</v>
      </c>
    </row>
    <row r="17" spans="1:11" ht="15" customHeight="1" x14ac:dyDescent="0.15">
      <c r="B17" s="421" t="s">
        <v>150</v>
      </c>
      <c r="C17" s="432">
        <f t="shared" si="3"/>
        <v>0</v>
      </c>
      <c r="D17" s="433">
        <f t="shared" si="3"/>
        <v>1.0101010101010102</v>
      </c>
      <c r="E17" s="434">
        <f t="shared" si="3"/>
        <v>0</v>
      </c>
      <c r="F17" s="432">
        <f t="shared" si="3"/>
        <v>2.0408163265306123</v>
      </c>
      <c r="G17" s="433">
        <f t="shared" si="3"/>
        <v>0</v>
      </c>
      <c r="H17" s="434">
        <f t="shared" si="3"/>
        <v>4.0816326530612246</v>
      </c>
      <c r="I17" s="432">
        <f t="shared" si="3"/>
        <v>0</v>
      </c>
      <c r="J17" s="433">
        <f t="shared" si="3"/>
        <v>0</v>
      </c>
      <c r="K17" s="434">
        <f t="shared" si="3"/>
        <v>0</v>
      </c>
    </row>
    <row r="18" spans="1:11" ht="15" customHeight="1" x14ac:dyDescent="0.15">
      <c r="B18" s="425" t="s">
        <v>1146</v>
      </c>
      <c r="C18" s="435">
        <f>SUM(C12:C17)</f>
        <v>100</v>
      </c>
      <c r="D18" s="436">
        <f t="shared" ref="D18:K18" si="4">SUM(D12:D17)</f>
        <v>100</v>
      </c>
      <c r="E18" s="437">
        <f t="shared" si="4"/>
        <v>100</v>
      </c>
      <c r="F18" s="435">
        <f t="shared" si="4"/>
        <v>100.00000000000001</v>
      </c>
      <c r="G18" s="436">
        <f t="shared" si="4"/>
        <v>100</v>
      </c>
      <c r="H18" s="437">
        <f t="shared" si="4"/>
        <v>100</v>
      </c>
      <c r="I18" s="435">
        <f t="shared" si="4"/>
        <v>100</v>
      </c>
      <c r="J18" s="436">
        <f t="shared" si="4"/>
        <v>100</v>
      </c>
      <c r="K18" s="437">
        <f t="shared" si="4"/>
        <v>100</v>
      </c>
    </row>
    <row r="19" spans="1:11" ht="15" customHeight="1" x14ac:dyDescent="0.15">
      <c r="B19" s="425" t="s">
        <v>1147</v>
      </c>
      <c r="C19" s="438">
        <v>92.937816824059183</v>
      </c>
      <c r="D19" s="439">
        <v>92.739432404337592</v>
      </c>
      <c r="E19" s="440">
        <v>89.812717762662174</v>
      </c>
      <c r="F19" s="438">
        <v>90.622029245465413</v>
      </c>
      <c r="G19" s="439">
        <v>90.659760820531744</v>
      </c>
      <c r="H19" s="440">
        <v>89.910726749149518</v>
      </c>
      <c r="I19" s="438">
        <v>94.950543839877028</v>
      </c>
      <c r="J19" s="439">
        <v>93.83199089794482</v>
      </c>
      <c r="K19" s="440">
        <v>93.480190840395238</v>
      </c>
    </row>
    <row r="21" spans="1:11" ht="15" customHeight="1" x14ac:dyDescent="0.15">
      <c r="A21" s="405" t="s">
        <v>1148</v>
      </c>
    </row>
    <row r="22" spans="1:11" ht="15" customHeight="1" x14ac:dyDescent="0.15">
      <c r="B22" s="406"/>
      <c r="C22" s="407"/>
      <c r="D22" s="408" t="s">
        <v>1137</v>
      </c>
      <c r="E22" s="409"/>
      <c r="F22" s="410"/>
      <c r="G22" s="411" t="s">
        <v>1138</v>
      </c>
      <c r="H22" s="409"/>
      <c r="I22" s="410"/>
      <c r="J22" s="411" t="s">
        <v>1139</v>
      </c>
      <c r="K22" s="412"/>
    </row>
    <row r="23" spans="1:11" ht="15" customHeight="1" x14ac:dyDescent="0.15">
      <c r="B23" s="413"/>
      <c r="C23" s="414" t="s">
        <v>1140</v>
      </c>
      <c r="D23" s="415" t="s">
        <v>1141</v>
      </c>
      <c r="E23" s="416" t="s">
        <v>1142</v>
      </c>
      <c r="F23" s="414" t="s">
        <v>1143</v>
      </c>
      <c r="G23" s="415" t="s">
        <v>1144</v>
      </c>
      <c r="H23" s="416" t="s">
        <v>1145</v>
      </c>
      <c r="I23" s="414" t="s">
        <v>1143</v>
      </c>
      <c r="J23" s="415" t="s">
        <v>1144</v>
      </c>
      <c r="K23" s="416" t="s">
        <v>1145</v>
      </c>
    </row>
    <row r="24" spans="1:11" ht="15" customHeight="1" x14ac:dyDescent="0.15">
      <c r="B24" s="441"/>
      <c r="C24" s="418">
        <f>C$11</f>
        <v>99</v>
      </c>
      <c r="D24" s="419">
        <f t="shared" ref="D24:K24" si="5">D$11</f>
        <v>99</v>
      </c>
      <c r="E24" s="420">
        <f t="shared" si="5"/>
        <v>99</v>
      </c>
      <c r="F24" s="418">
        <f t="shared" si="5"/>
        <v>49</v>
      </c>
      <c r="G24" s="419">
        <f t="shared" si="5"/>
        <v>49</v>
      </c>
      <c r="H24" s="420">
        <f t="shared" si="5"/>
        <v>49</v>
      </c>
      <c r="I24" s="418">
        <f t="shared" si="5"/>
        <v>58</v>
      </c>
      <c r="J24" s="419">
        <f t="shared" si="5"/>
        <v>58</v>
      </c>
      <c r="K24" s="420">
        <f t="shared" si="5"/>
        <v>58</v>
      </c>
    </row>
    <row r="25" spans="1:11" ht="15" customHeight="1" x14ac:dyDescent="0.15">
      <c r="B25" s="421" t="s">
        <v>1149</v>
      </c>
      <c r="C25" s="442">
        <v>4</v>
      </c>
      <c r="D25" s="443">
        <v>4</v>
      </c>
      <c r="E25" s="444">
        <v>5</v>
      </c>
      <c r="F25" s="442">
        <v>4</v>
      </c>
      <c r="G25" s="443">
        <v>3</v>
      </c>
      <c r="H25" s="444">
        <v>3</v>
      </c>
      <c r="I25" s="442">
        <v>1</v>
      </c>
      <c r="J25" s="443">
        <v>4</v>
      </c>
      <c r="K25" s="444">
        <v>2</v>
      </c>
    </row>
    <row r="26" spans="1:11" ht="15" customHeight="1" x14ac:dyDescent="0.15">
      <c r="B26" s="421" t="s">
        <v>1150</v>
      </c>
      <c r="C26" s="422">
        <v>9</v>
      </c>
      <c r="D26" s="423">
        <v>6</v>
      </c>
      <c r="E26" s="424">
        <v>16</v>
      </c>
      <c r="F26" s="422">
        <v>2</v>
      </c>
      <c r="G26" s="423">
        <v>4</v>
      </c>
      <c r="H26" s="424">
        <v>4</v>
      </c>
      <c r="I26" s="422">
        <v>5</v>
      </c>
      <c r="J26" s="423">
        <v>1</v>
      </c>
      <c r="K26" s="424">
        <v>4</v>
      </c>
    </row>
    <row r="27" spans="1:11" ht="15" customHeight="1" x14ac:dyDescent="0.15">
      <c r="B27" s="421" t="s">
        <v>1151</v>
      </c>
      <c r="C27" s="422">
        <v>12</v>
      </c>
      <c r="D27" s="423">
        <v>8</v>
      </c>
      <c r="E27" s="424">
        <v>23</v>
      </c>
      <c r="F27" s="422">
        <v>12</v>
      </c>
      <c r="G27" s="423">
        <v>8</v>
      </c>
      <c r="H27" s="424">
        <v>9</v>
      </c>
      <c r="I27" s="422">
        <v>7</v>
      </c>
      <c r="J27" s="423">
        <v>5</v>
      </c>
      <c r="K27" s="424">
        <v>14</v>
      </c>
    </row>
    <row r="28" spans="1:11" ht="15" customHeight="1" x14ac:dyDescent="0.15">
      <c r="B28" s="421" t="s">
        <v>1152</v>
      </c>
      <c r="C28" s="422">
        <v>25</v>
      </c>
      <c r="D28" s="423">
        <v>32</v>
      </c>
      <c r="E28" s="424">
        <v>17</v>
      </c>
      <c r="F28" s="422">
        <v>7</v>
      </c>
      <c r="G28" s="423">
        <v>8</v>
      </c>
      <c r="H28" s="424">
        <v>7</v>
      </c>
      <c r="I28" s="422">
        <v>14</v>
      </c>
      <c r="J28" s="423">
        <v>16</v>
      </c>
      <c r="K28" s="424">
        <v>10</v>
      </c>
    </row>
    <row r="29" spans="1:11" ht="15" customHeight="1" x14ac:dyDescent="0.15">
      <c r="B29" s="421" t="s">
        <v>1153</v>
      </c>
      <c r="C29" s="422">
        <v>23</v>
      </c>
      <c r="D29" s="423">
        <v>20</v>
      </c>
      <c r="E29" s="424">
        <v>21</v>
      </c>
      <c r="F29" s="422">
        <v>3</v>
      </c>
      <c r="G29" s="423">
        <v>1</v>
      </c>
      <c r="H29" s="424">
        <v>5</v>
      </c>
      <c r="I29" s="422">
        <v>11</v>
      </c>
      <c r="J29" s="423">
        <v>7</v>
      </c>
      <c r="K29" s="424">
        <v>12</v>
      </c>
    </row>
    <row r="30" spans="1:11" ht="15" customHeight="1" x14ac:dyDescent="0.15">
      <c r="B30" s="421" t="s">
        <v>1154</v>
      </c>
      <c r="C30" s="422">
        <v>26</v>
      </c>
      <c r="D30" s="423">
        <v>21</v>
      </c>
      <c r="E30" s="424">
        <v>17</v>
      </c>
      <c r="F30" s="422">
        <v>20</v>
      </c>
      <c r="G30" s="423">
        <v>22</v>
      </c>
      <c r="H30" s="424">
        <v>21</v>
      </c>
      <c r="I30" s="422">
        <v>17</v>
      </c>
      <c r="J30" s="423">
        <v>18</v>
      </c>
      <c r="K30" s="424">
        <v>14</v>
      </c>
    </row>
    <row r="31" spans="1:11" ht="15" customHeight="1" x14ac:dyDescent="0.15">
      <c r="B31" s="421" t="s">
        <v>1155</v>
      </c>
      <c r="C31" s="422">
        <v>0</v>
      </c>
      <c r="D31" s="423">
        <v>8</v>
      </c>
      <c r="E31" s="424">
        <v>0</v>
      </c>
      <c r="F31" s="422">
        <v>1</v>
      </c>
      <c r="G31" s="423">
        <v>3</v>
      </c>
      <c r="H31" s="424">
        <v>0</v>
      </c>
      <c r="I31" s="422">
        <v>3</v>
      </c>
      <c r="J31" s="423">
        <v>7</v>
      </c>
      <c r="K31" s="424">
        <v>2</v>
      </c>
    </row>
    <row r="32" spans="1:11" ht="15" customHeight="1" x14ac:dyDescent="0.15">
      <c r="B32" s="425" t="s">
        <v>1146</v>
      </c>
      <c r="C32" s="426">
        <f>SUM(C25:C31)</f>
        <v>99</v>
      </c>
      <c r="D32" s="427">
        <f t="shared" ref="D32:K32" si="6">SUM(D25:D31)</f>
        <v>99</v>
      </c>
      <c r="E32" s="428">
        <f t="shared" si="6"/>
        <v>99</v>
      </c>
      <c r="F32" s="426">
        <f t="shared" si="6"/>
        <v>49</v>
      </c>
      <c r="G32" s="427">
        <f t="shared" si="6"/>
        <v>49</v>
      </c>
      <c r="H32" s="428">
        <f t="shared" si="6"/>
        <v>49</v>
      </c>
      <c r="I32" s="426">
        <f t="shared" si="6"/>
        <v>58</v>
      </c>
      <c r="J32" s="427">
        <f t="shared" si="6"/>
        <v>58</v>
      </c>
      <c r="K32" s="428">
        <f t="shared" si="6"/>
        <v>58</v>
      </c>
    </row>
    <row r="33" spans="1:11" ht="15" customHeight="1" x14ac:dyDescent="0.15">
      <c r="B33" s="421" t="s">
        <v>1149</v>
      </c>
      <c r="C33" s="429">
        <f>C25/C$11*100</f>
        <v>4.0404040404040407</v>
      </c>
      <c r="D33" s="430">
        <f t="shared" ref="D33:K33" si="7">D25/D$11*100</f>
        <v>4.0404040404040407</v>
      </c>
      <c r="E33" s="431">
        <f t="shared" si="7"/>
        <v>5.0505050505050502</v>
      </c>
      <c r="F33" s="429">
        <f t="shared" si="7"/>
        <v>8.1632653061224492</v>
      </c>
      <c r="G33" s="430">
        <f t="shared" si="7"/>
        <v>6.1224489795918364</v>
      </c>
      <c r="H33" s="431">
        <f t="shared" si="7"/>
        <v>6.1224489795918364</v>
      </c>
      <c r="I33" s="429">
        <f t="shared" si="7"/>
        <v>1.7241379310344827</v>
      </c>
      <c r="J33" s="430">
        <f t="shared" si="7"/>
        <v>6.8965517241379306</v>
      </c>
      <c r="K33" s="431">
        <f t="shared" si="7"/>
        <v>3.4482758620689653</v>
      </c>
    </row>
    <row r="34" spans="1:11" ht="15" customHeight="1" x14ac:dyDescent="0.15">
      <c r="B34" s="421" t="s">
        <v>1150</v>
      </c>
      <c r="C34" s="432">
        <f t="shared" ref="C34:K39" si="8">C26/C$11*100</f>
        <v>9.0909090909090917</v>
      </c>
      <c r="D34" s="433">
        <f t="shared" si="8"/>
        <v>6.0606060606060606</v>
      </c>
      <c r="E34" s="434">
        <f t="shared" si="8"/>
        <v>16.161616161616163</v>
      </c>
      <c r="F34" s="432">
        <f t="shared" si="8"/>
        <v>4.0816326530612246</v>
      </c>
      <c r="G34" s="433">
        <f t="shared" si="8"/>
        <v>8.1632653061224492</v>
      </c>
      <c r="H34" s="434">
        <f t="shared" si="8"/>
        <v>8.1632653061224492</v>
      </c>
      <c r="I34" s="432">
        <f t="shared" si="8"/>
        <v>8.6206896551724146</v>
      </c>
      <c r="J34" s="433">
        <f t="shared" si="8"/>
        <v>1.7241379310344827</v>
      </c>
      <c r="K34" s="434">
        <f t="shared" si="8"/>
        <v>6.8965517241379306</v>
      </c>
    </row>
    <row r="35" spans="1:11" ht="15" customHeight="1" x14ac:dyDescent="0.15">
      <c r="B35" s="421" t="s">
        <v>1151</v>
      </c>
      <c r="C35" s="432">
        <f t="shared" si="8"/>
        <v>12.121212121212121</v>
      </c>
      <c r="D35" s="433">
        <f t="shared" si="8"/>
        <v>8.0808080808080813</v>
      </c>
      <c r="E35" s="434">
        <f t="shared" si="8"/>
        <v>23.232323232323232</v>
      </c>
      <c r="F35" s="432">
        <f t="shared" si="8"/>
        <v>24.489795918367346</v>
      </c>
      <c r="G35" s="433">
        <f t="shared" si="8"/>
        <v>16.326530612244898</v>
      </c>
      <c r="H35" s="434">
        <f t="shared" si="8"/>
        <v>18.367346938775512</v>
      </c>
      <c r="I35" s="432">
        <f t="shared" si="8"/>
        <v>12.068965517241379</v>
      </c>
      <c r="J35" s="433">
        <f t="shared" si="8"/>
        <v>8.6206896551724146</v>
      </c>
      <c r="K35" s="434">
        <f t="shared" si="8"/>
        <v>24.137931034482758</v>
      </c>
    </row>
    <row r="36" spans="1:11" ht="15" customHeight="1" x14ac:dyDescent="0.15">
      <c r="B36" s="421" t="s">
        <v>1152</v>
      </c>
      <c r="C36" s="432">
        <f t="shared" si="8"/>
        <v>25.252525252525253</v>
      </c>
      <c r="D36" s="433">
        <f t="shared" si="8"/>
        <v>32.323232323232325</v>
      </c>
      <c r="E36" s="434">
        <f t="shared" si="8"/>
        <v>17.171717171717169</v>
      </c>
      <c r="F36" s="432">
        <f t="shared" si="8"/>
        <v>14.285714285714285</v>
      </c>
      <c r="G36" s="433">
        <f t="shared" si="8"/>
        <v>16.326530612244898</v>
      </c>
      <c r="H36" s="434">
        <f t="shared" si="8"/>
        <v>14.285714285714285</v>
      </c>
      <c r="I36" s="432">
        <f t="shared" si="8"/>
        <v>24.137931034482758</v>
      </c>
      <c r="J36" s="433">
        <f t="shared" si="8"/>
        <v>27.586206896551722</v>
      </c>
      <c r="K36" s="434">
        <f t="shared" si="8"/>
        <v>17.241379310344829</v>
      </c>
    </row>
    <row r="37" spans="1:11" ht="15" customHeight="1" x14ac:dyDescent="0.15">
      <c r="B37" s="421" t="s">
        <v>1153</v>
      </c>
      <c r="C37" s="432">
        <f t="shared" si="8"/>
        <v>23.232323232323232</v>
      </c>
      <c r="D37" s="433">
        <f t="shared" si="8"/>
        <v>20.202020202020201</v>
      </c>
      <c r="E37" s="434">
        <f t="shared" si="8"/>
        <v>21.212121212121211</v>
      </c>
      <c r="F37" s="432">
        <f t="shared" si="8"/>
        <v>6.1224489795918364</v>
      </c>
      <c r="G37" s="433">
        <f t="shared" si="8"/>
        <v>2.0408163265306123</v>
      </c>
      <c r="H37" s="434">
        <f t="shared" si="8"/>
        <v>10.204081632653061</v>
      </c>
      <c r="I37" s="432">
        <f t="shared" si="8"/>
        <v>18.96551724137931</v>
      </c>
      <c r="J37" s="433">
        <f t="shared" si="8"/>
        <v>12.068965517241379</v>
      </c>
      <c r="K37" s="434">
        <f t="shared" si="8"/>
        <v>20.689655172413794</v>
      </c>
    </row>
    <row r="38" spans="1:11" ht="15" customHeight="1" x14ac:dyDescent="0.15">
      <c r="B38" s="421" t="s">
        <v>162</v>
      </c>
      <c r="C38" s="432">
        <f t="shared" si="8"/>
        <v>26.262626262626267</v>
      </c>
      <c r="D38" s="433">
        <f t="shared" si="8"/>
        <v>21.212121212121211</v>
      </c>
      <c r="E38" s="434">
        <f t="shared" si="8"/>
        <v>17.171717171717169</v>
      </c>
      <c r="F38" s="432">
        <f t="shared" si="8"/>
        <v>40.816326530612244</v>
      </c>
      <c r="G38" s="433">
        <f t="shared" si="8"/>
        <v>44.897959183673471</v>
      </c>
      <c r="H38" s="434">
        <f t="shared" si="8"/>
        <v>42.857142857142854</v>
      </c>
      <c r="I38" s="432">
        <f t="shared" si="8"/>
        <v>29.310344827586203</v>
      </c>
      <c r="J38" s="433">
        <f t="shared" si="8"/>
        <v>31.03448275862069</v>
      </c>
      <c r="K38" s="434">
        <f t="shared" si="8"/>
        <v>24.137931034482758</v>
      </c>
    </row>
    <row r="39" spans="1:11" ht="15" customHeight="1" x14ac:dyDescent="0.15">
      <c r="B39" s="421" t="s">
        <v>1155</v>
      </c>
      <c r="C39" s="432">
        <f t="shared" si="8"/>
        <v>0</v>
      </c>
      <c r="D39" s="433">
        <f t="shared" si="8"/>
        <v>8.0808080808080813</v>
      </c>
      <c r="E39" s="434">
        <f t="shared" si="8"/>
        <v>0</v>
      </c>
      <c r="F39" s="432">
        <f t="shared" si="8"/>
        <v>2.0408163265306123</v>
      </c>
      <c r="G39" s="433">
        <f t="shared" si="8"/>
        <v>6.1224489795918364</v>
      </c>
      <c r="H39" s="434">
        <f t="shared" si="8"/>
        <v>0</v>
      </c>
      <c r="I39" s="432">
        <f t="shared" si="8"/>
        <v>5.1724137931034484</v>
      </c>
      <c r="J39" s="433">
        <f t="shared" si="8"/>
        <v>12.068965517241379</v>
      </c>
      <c r="K39" s="434">
        <f t="shared" si="8"/>
        <v>3.4482758620689653</v>
      </c>
    </row>
    <row r="40" spans="1:11" ht="15" customHeight="1" x14ac:dyDescent="0.15">
      <c r="B40" s="425" t="s">
        <v>1146</v>
      </c>
      <c r="C40" s="435">
        <f>SUM(C33:C39)</f>
        <v>100</v>
      </c>
      <c r="D40" s="436">
        <f t="shared" ref="D40:K40" si="9">SUM(D33:D39)</f>
        <v>100</v>
      </c>
      <c r="E40" s="437">
        <f t="shared" si="9"/>
        <v>100</v>
      </c>
      <c r="F40" s="435">
        <f t="shared" si="9"/>
        <v>100.00000000000001</v>
      </c>
      <c r="G40" s="436">
        <f t="shared" si="9"/>
        <v>100</v>
      </c>
      <c r="H40" s="437">
        <f t="shared" si="9"/>
        <v>100</v>
      </c>
      <c r="I40" s="435">
        <f t="shared" si="9"/>
        <v>100</v>
      </c>
      <c r="J40" s="436">
        <f t="shared" si="9"/>
        <v>100</v>
      </c>
      <c r="K40" s="437">
        <f t="shared" si="9"/>
        <v>100</v>
      </c>
    </row>
    <row r="41" spans="1:11" ht="15" customHeight="1" x14ac:dyDescent="0.15">
      <c r="B41" s="425" t="s">
        <v>1147</v>
      </c>
      <c r="C41" s="438">
        <v>91.853639202072301</v>
      </c>
      <c r="D41" s="439">
        <v>92.058706043439571</v>
      </c>
      <c r="E41" s="440">
        <v>88.704837731718328</v>
      </c>
      <c r="F41" s="438">
        <v>89.655746617923612</v>
      </c>
      <c r="G41" s="439">
        <v>90.340703180910026</v>
      </c>
      <c r="H41" s="440">
        <v>89.967538021150659</v>
      </c>
      <c r="I41" s="438">
        <v>92.643339721174513</v>
      </c>
      <c r="J41" s="439">
        <v>92.130499857874526</v>
      </c>
      <c r="K41" s="440">
        <v>90.757589570346155</v>
      </c>
    </row>
    <row r="43" spans="1:11" ht="15" customHeight="1" x14ac:dyDescent="0.15">
      <c r="A43" s="405" t="s">
        <v>1187</v>
      </c>
    </row>
    <row r="44" spans="1:11" ht="15" customHeight="1" x14ac:dyDescent="0.15">
      <c r="B44" s="406"/>
      <c r="C44" s="407"/>
      <c r="D44" s="408" t="s">
        <v>1137</v>
      </c>
      <c r="E44" s="409"/>
      <c r="F44" s="410"/>
      <c r="G44" s="411" t="s">
        <v>1138</v>
      </c>
      <c r="H44" s="409"/>
      <c r="I44" s="410"/>
      <c r="J44" s="411" t="s">
        <v>1139</v>
      </c>
      <c r="K44" s="412"/>
    </row>
    <row r="45" spans="1:11" ht="15" customHeight="1" x14ac:dyDescent="0.15">
      <c r="B45" s="413"/>
      <c r="C45" s="414" t="s">
        <v>1140</v>
      </c>
      <c r="D45" s="415" t="s">
        <v>1141</v>
      </c>
      <c r="E45" s="416" t="s">
        <v>1142</v>
      </c>
      <c r="F45" s="414" t="s">
        <v>1143</v>
      </c>
      <c r="G45" s="415" t="s">
        <v>1144</v>
      </c>
      <c r="H45" s="416" t="s">
        <v>1145</v>
      </c>
      <c r="I45" s="414" t="s">
        <v>1143</v>
      </c>
      <c r="J45" s="415" t="s">
        <v>1144</v>
      </c>
      <c r="K45" s="416" t="s">
        <v>1145</v>
      </c>
    </row>
    <row r="46" spans="1:11" ht="15" customHeight="1" x14ac:dyDescent="0.15">
      <c r="B46" s="417"/>
      <c r="C46" s="445">
        <f>C54</f>
        <v>5368</v>
      </c>
      <c r="D46" s="446">
        <f t="shared" ref="D46:K46" si="10">D54</f>
        <v>5047</v>
      </c>
      <c r="E46" s="447">
        <f t="shared" si="10"/>
        <v>5208</v>
      </c>
      <c r="F46" s="445">
        <f t="shared" si="10"/>
        <v>910</v>
      </c>
      <c r="G46" s="446">
        <f t="shared" si="10"/>
        <v>881</v>
      </c>
      <c r="H46" s="447">
        <f t="shared" si="10"/>
        <v>752</v>
      </c>
      <c r="I46" s="445">
        <f t="shared" si="10"/>
        <v>2118</v>
      </c>
      <c r="J46" s="446">
        <f t="shared" si="10"/>
        <v>1903</v>
      </c>
      <c r="K46" s="447">
        <f t="shared" si="10"/>
        <v>2027</v>
      </c>
    </row>
    <row r="47" spans="1:11" ht="15" customHeight="1" x14ac:dyDescent="0.15">
      <c r="B47" s="421" t="s">
        <v>1188</v>
      </c>
      <c r="C47" s="422">
        <v>28</v>
      </c>
      <c r="D47" s="423">
        <v>28</v>
      </c>
      <c r="E47" s="424">
        <v>25</v>
      </c>
      <c r="F47" s="422">
        <v>37</v>
      </c>
      <c r="G47" s="423">
        <v>30</v>
      </c>
      <c r="H47" s="424">
        <v>9</v>
      </c>
      <c r="I47" s="422">
        <v>33</v>
      </c>
      <c r="J47" s="423">
        <v>24</v>
      </c>
      <c r="K47" s="424">
        <v>32</v>
      </c>
    </row>
    <row r="48" spans="1:11" ht="15" customHeight="1" x14ac:dyDescent="0.15">
      <c r="B48" s="421" t="s">
        <v>1189</v>
      </c>
      <c r="C48" s="422">
        <v>176</v>
      </c>
      <c r="D48" s="423">
        <v>159</v>
      </c>
      <c r="E48" s="424">
        <v>170</v>
      </c>
      <c r="F48" s="422">
        <v>75</v>
      </c>
      <c r="G48" s="423">
        <v>76</v>
      </c>
      <c r="H48" s="424">
        <v>46</v>
      </c>
      <c r="I48" s="422">
        <v>187</v>
      </c>
      <c r="J48" s="423">
        <v>159</v>
      </c>
      <c r="K48" s="424">
        <v>174</v>
      </c>
    </row>
    <row r="49" spans="1:11" ht="15" customHeight="1" x14ac:dyDescent="0.15">
      <c r="B49" s="421" t="s">
        <v>1190</v>
      </c>
      <c r="C49" s="422">
        <v>319</v>
      </c>
      <c r="D49" s="423">
        <v>327</v>
      </c>
      <c r="E49" s="424">
        <v>296</v>
      </c>
      <c r="F49" s="422">
        <v>105</v>
      </c>
      <c r="G49" s="423">
        <v>96</v>
      </c>
      <c r="H49" s="424">
        <v>66</v>
      </c>
      <c r="I49" s="422">
        <v>200</v>
      </c>
      <c r="J49" s="423">
        <v>197</v>
      </c>
      <c r="K49" s="424">
        <v>208</v>
      </c>
    </row>
    <row r="50" spans="1:11" ht="15" customHeight="1" x14ac:dyDescent="0.15">
      <c r="B50" s="421" t="s">
        <v>1191</v>
      </c>
      <c r="C50" s="422">
        <v>785</v>
      </c>
      <c r="D50" s="423">
        <v>670</v>
      </c>
      <c r="E50" s="424">
        <v>630</v>
      </c>
      <c r="F50" s="422">
        <v>158</v>
      </c>
      <c r="G50" s="423">
        <v>131</v>
      </c>
      <c r="H50" s="424">
        <v>119</v>
      </c>
      <c r="I50" s="422">
        <v>417</v>
      </c>
      <c r="J50" s="423">
        <v>352</v>
      </c>
      <c r="K50" s="424">
        <v>335</v>
      </c>
    </row>
    <row r="51" spans="1:11" ht="15" customHeight="1" x14ac:dyDescent="0.15">
      <c r="B51" s="421" t="s">
        <v>1192</v>
      </c>
      <c r="C51" s="422">
        <v>1663</v>
      </c>
      <c r="D51" s="423">
        <v>1525</v>
      </c>
      <c r="E51" s="424">
        <v>1550</v>
      </c>
      <c r="F51" s="422">
        <v>247</v>
      </c>
      <c r="G51" s="423">
        <v>244</v>
      </c>
      <c r="H51" s="424">
        <v>247</v>
      </c>
      <c r="I51" s="422">
        <v>634</v>
      </c>
      <c r="J51" s="423">
        <v>553</v>
      </c>
      <c r="K51" s="424">
        <v>598</v>
      </c>
    </row>
    <row r="52" spans="1:11" ht="15" customHeight="1" x14ac:dyDescent="0.15">
      <c r="B52" s="421" t="s">
        <v>1193</v>
      </c>
      <c r="C52" s="422">
        <v>2341</v>
      </c>
      <c r="D52" s="423">
        <v>2259</v>
      </c>
      <c r="E52" s="424">
        <v>2500</v>
      </c>
      <c r="F52" s="422">
        <v>285</v>
      </c>
      <c r="G52" s="423">
        <v>273</v>
      </c>
      <c r="H52" s="424">
        <v>264</v>
      </c>
      <c r="I52" s="422">
        <v>631</v>
      </c>
      <c r="J52" s="423">
        <v>585</v>
      </c>
      <c r="K52" s="424">
        <v>668</v>
      </c>
    </row>
    <row r="53" spans="1:11" ht="15" customHeight="1" x14ac:dyDescent="0.15">
      <c r="B53" s="421" t="s">
        <v>1194</v>
      </c>
      <c r="C53" s="422">
        <v>56</v>
      </c>
      <c r="D53" s="423">
        <v>79</v>
      </c>
      <c r="E53" s="424">
        <v>37</v>
      </c>
      <c r="F53" s="422">
        <v>3</v>
      </c>
      <c r="G53" s="423">
        <v>31</v>
      </c>
      <c r="H53" s="424">
        <v>1</v>
      </c>
      <c r="I53" s="422">
        <v>16</v>
      </c>
      <c r="J53" s="423">
        <v>33</v>
      </c>
      <c r="K53" s="424">
        <v>12</v>
      </c>
    </row>
    <row r="54" spans="1:11" ht="15" customHeight="1" x14ac:dyDescent="0.15">
      <c r="B54" s="425" t="s">
        <v>1146</v>
      </c>
      <c r="C54" s="426">
        <f t="shared" ref="C54:K54" si="11">SUM(C47:C53)</f>
        <v>5368</v>
      </c>
      <c r="D54" s="427">
        <f t="shared" si="11"/>
        <v>5047</v>
      </c>
      <c r="E54" s="428">
        <f t="shared" si="11"/>
        <v>5208</v>
      </c>
      <c r="F54" s="426">
        <f t="shared" si="11"/>
        <v>910</v>
      </c>
      <c r="G54" s="427">
        <f t="shared" si="11"/>
        <v>881</v>
      </c>
      <c r="H54" s="428">
        <f t="shared" si="11"/>
        <v>752</v>
      </c>
      <c r="I54" s="426">
        <f t="shared" si="11"/>
        <v>2118</v>
      </c>
      <c r="J54" s="427">
        <f t="shared" si="11"/>
        <v>1903</v>
      </c>
      <c r="K54" s="428">
        <f t="shared" si="11"/>
        <v>2027</v>
      </c>
    </row>
    <row r="55" spans="1:11" ht="15" customHeight="1" x14ac:dyDescent="0.15">
      <c r="B55" s="421" t="s">
        <v>1188</v>
      </c>
      <c r="C55" s="429">
        <f>C47/C$46*100</f>
        <v>0.52160953800298071</v>
      </c>
      <c r="D55" s="430">
        <f t="shared" ref="D55:K55" si="12">D47/D$46*100</f>
        <v>0.55478502080443826</v>
      </c>
      <c r="E55" s="431">
        <f t="shared" si="12"/>
        <v>0.48003072196620589</v>
      </c>
      <c r="F55" s="429">
        <f t="shared" si="12"/>
        <v>4.0659340659340657</v>
      </c>
      <c r="G55" s="430">
        <f t="shared" si="12"/>
        <v>3.4052213393870598</v>
      </c>
      <c r="H55" s="431">
        <f t="shared" si="12"/>
        <v>1.196808510638298</v>
      </c>
      <c r="I55" s="429">
        <f t="shared" si="12"/>
        <v>1.5580736543909348</v>
      </c>
      <c r="J55" s="430">
        <f t="shared" si="12"/>
        <v>1.2611665790856543</v>
      </c>
      <c r="K55" s="431">
        <f t="shared" si="12"/>
        <v>1.5786877158362114</v>
      </c>
    </row>
    <row r="56" spans="1:11" ht="15" customHeight="1" x14ac:dyDescent="0.15">
      <c r="B56" s="421" t="s">
        <v>1189</v>
      </c>
      <c r="C56" s="432">
        <f t="shared" ref="C56:K56" si="13">C48/C$46*100</f>
        <v>3.278688524590164</v>
      </c>
      <c r="D56" s="433">
        <f t="shared" si="13"/>
        <v>3.1503863681394884</v>
      </c>
      <c r="E56" s="434">
        <f t="shared" si="13"/>
        <v>3.2642089093701996</v>
      </c>
      <c r="F56" s="432">
        <f t="shared" si="13"/>
        <v>8.2417582417582409</v>
      </c>
      <c r="G56" s="433">
        <f t="shared" si="13"/>
        <v>8.6265607264472184</v>
      </c>
      <c r="H56" s="434">
        <f t="shared" si="13"/>
        <v>6.1170212765957448</v>
      </c>
      <c r="I56" s="432">
        <f t="shared" si="13"/>
        <v>8.8290840415486311</v>
      </c>
      <c r="J56" s="433">
        <f t="shared" si="13"/>
        <v>8.3552285864424594</v>
      </c>
      <c r="K56" s="434">
        <f t="shared" si="13"/>
        <v>8.5841144548593977</v>
      </c>
    </row>
    <row r="57" spans="1:11" ht="15" customHeight="1" x14ac:dyDescent="0.15">
      <c r="B57" s="421" t="s">
        <v>1190</v>
      </c>
      <c r="C57" s="432">
        <f t="shared" ref="C57:K57" si="14">C49/C$46*100</f>
        <v>5.942622950819672</v>
      </c>
      <c r="D57" s="433">
        <f t="shared" si="14"/>
        <v>6.4790964929661188</v>
      </c>
      <c r="E57" s="434">
        <f t="shared" si="14"/>
        <v>5.6835637480798766</v>
      </c>
      <c r="F57" s="432">
        <f t="shared" si="14"/>
        <v>11.538461538461538</v>
      </c>
      <c r="G57" s="433">
        <f t="shared" si="14"/>
        <v>10.896708286038592</v>
      </c>
      <c r="H57" s="434">
        <f t="shared" si="14"/>
        <v>8.7765957446808507</v>
      </c>
      <c r="I57" s="432">
        <f t="shared" si="14"/>
        <v>9.4428706326723333</v>
      </c>
      <c r="J57" s="433">
        <f t="shared" si="14"/>
        <v>10.352075669994745</v>
      </c>
      <c r="K57" s="434">
        <f t="shared" si="14"/>
        <v>10.261470152935374</v>
      </c>
    </row>
    <row r="58" spans="1:11" ht="15" customHeight="1" x14ac:dyDescent="0.15">
      <c r="B58" s="421" t="s">
        <v>1191</v>
      </c>
      <c r="C58" s="432">
        <f t="shared" ref="C58:K58" si="15">C50/C$46*100</f>
        <v>14.623695976154993</v>
      </c>
      <c r="D58" s="433">
        <f t="shared" si="15"/>
        <v>13.275212997820487</v>
      </c>
      <c r="E58" s="434">
        <f t="shared" si="15"/>
        <v>12.096774193548388</v>
      </c>
      <c r="F58" s="432">
        <f t="shared" si="15"/>
        <v>17.362637362637361</v>
      </c>
      <c r="G58" s="433">
        <f t="shared" si="15"/>
        <v>14.869466515323495</v>
      </c>
      <c r="H58" s="434">
        <f t="shared" si="15"/>
        <v>15.824468085106384</v>
      </c>
      <c r="I58" s="432">
        <f t="shared" si="15"/>
        <v>19.688385269121813</v>
      </c>
      <c r="J58" s="433">
        <f t="shared" si="15"/>
        <v>18.497109826589593</v>
      </c>
      <c r="K58" s="434">
        <f t="shared" si="15"/>
        <v>16.526887025160335</v>
      </c>
    </row>
    <row r="59" spans="1:11" ht="15" customHeight="1" x14ac:dyDescent="0.15">
      <c r="B59" s="421" t="s">
        <v>1192</v>
      </c>
      <c r="C59" s="432">
        <f t="shared" ref="C59:K59" si="16">C51/C$46*100</f>
        <v>30.979880774962744</v>
      </c>
      <c r="D59" s="433">
        <f t="shared" si="16"/>
        <v>30.215969883098872</v>
      </c>
      <c r="E59" s="434">
        <f t="shared" si="16"/>
        <v>29.761904761904763</v>
      </c>
      <c r="F59" s="432">
        <f t="shared" si="16"/>
        <v>27.142857142857142</v>
      </c>
      <c r="G59" s="433">
        <f t="shared" si="16"/>
        <v>27.695800227014754</v>
      </c>
      <c r="H59" s="434">
        <f t="shared" si="16"/>
        <v>32.845744680851062</v>
      </c>
      <c r="I59" s="432">
        <f t="shared" si="16"/>
        <v>29.933899905571295</v>
      </c>
      <c r="J59" s="433">
        <f t="shared" si="16"/>
        <v>29.059379926431951</v>
      </c>
      <c r="K59" s="434">
        <f t="shared" si="16"/>
        <v>29.501726689689196</v>
      </c>
    </row>
    <row r="60" spans="1:11" ht="15" customHeight="1" x14ac:dyDescent="0.15">
      <c r="B60" s="421" t="s">
        <v>1193</v>
      </c>
      <c r="C60" s="432">
        <f t="shared" ref="C60:K60" si="17">C52/C$46*100</f>
        <v>43.610283159463485</v>
      </c>
      <c r="D60" s="433">
        <f t="shared" si="17"/>
        <v>44.75926292847236</v>
      </c>
      <c r="E60" s="434">
        <f t="shared" si="17"/>
        <v>48.003072196620586</v>
      </c>
      <c r="F60" s="432">
        <f t="shared" si="17"/>
        <v>31.318681318681318</v>
      </c>
      <c r="G60" s="433">
        <f t="shared" si="17"/>
        <v>30.987514188422249</v>
      </c>
      <c r="H60" s="434">
        <f t="shared" si="17"/>
        <v>35.106382978723403</v>
      </c>
      <c r="I60" s="432">
        <f t="shared" si="17"/>
        <v>29.792256846081212</v>
      </c>
      <c r="J60" s="433">
        <f t="shared" si="17"/>
        <v>30.740935365212824</v>
      </c>
      <c r="K60" s="434">
        <f t="shared" si="17"/>
        <v>32.955106068080909</v>
      </c>
    </row>
    <row r="61" spans="1:11" ht="15" customHeight="1" x14ac:dyDescent="0.15">
      <c r="B61" s="421" t="s">
        <v>1194</v>
      </c>
      <c r="C61" s="432">
        <f t="shared" ref="C61:K61" si="18">C53/C$46*100</f>
        <v>1.0432190760059614</v>
      </c>
      <c r="D61" s="433">
        <f t="shared" si="18"/>
        <v>1.5652863086982365</v>
      </c>
      <c r="E61" s="434">
        <f t="shared" si="18"/>
        <v>0.71044546850998458</v>
      </c>
      <c r="F61" s="432">
        <f t="shared" si="18"/>
        <v>0.32967032967032966</v>
      </c>
      <c r="G61" s="433">
        <f t="shared" si="18"/>
        <v>3.5187287173666286</v>
      </c>
      <c r="H61" s="434">
        <f t="shared" si="18"/>
        <v>0.13297872340425532</v>
      </c>
      <c r="I61" s="432">
        <f t="shared" si="18"/>
        <v>0.75542965061378664</v>
      </c>
      <c r="J61" s="433">
        <f t="shared" si="18"/>
        <v>1.7341040462427744</v>
      </c>
      <c r="K61" s="434">
        <f t="shared" si="18"/>
        <v>0.59200789343857918</v>
      </c>
    </row>
    <row r="62" spans="1:11" ht="15" customHeight="1" x14ac:dyDescent="0.15">
      <c r="B62" s="425" t="s">
        <v>1146</v>
      </c>
      <c r="C62" s="435">
        <f t="shared" ref="C62:K62" si="19">SUM(C55:C61)</f>
        <v>100.00000000000001</v>
      </c>
      <c r="D62" s="436">
        <f t="shared" si="19"/>
        <v>100</v>
      </c>
      <c r="E62" s="437">
        <f t="shared" si="19"/>
        <v>100</v>
      </c>
      <c r="F62" s="435">
        <f t="shared" si="19"/>
        <v>100</v>
      </c>
      <c r="G62" s="436">
        <f t="shared" si="19"/>
        <v>100</v>
      </c>
      <c r="H62" s="437">
        <f t="shared" si="19"/>
        <v>99.999999999999986</v>
      </c>
      <c r="I62" s="435">
        <f t="shared" si="19"/>
        <v>100.00000000000001</v>
      </c>
      <c r="J62" s="436">
        <f t="shared" si="19"/>
        <v>100</v>
      </c>
      <c r="K62" s="437">
        <f t="shared" si="19"/>
        <v>100</v>
      </c>
    </row>
    <row r="64" spans="1:11" ht="15" customHeight="1" x14ac:dyDescent="0.15">
      <c r="A64" s="405" t="s">
        <v>1156</v>
      </c>
    </row>
    <row r="65" spans="2:11" ht="15" customHeight="1" x14ac:dyDescent="0.15">
      <c r="B65" s="406"/>
      <c r="C65" s="407"/>
      <c r="D65" s="408" t="s">
        <v>1137</v>
      </c>
      <c r="E65" s="409"/>
      <c r="F65" s="410"/>
      <c r="G65" s="411" t="s">
        <v>1138</v>
      </c>
      <c r="H65" s="409"/>
      <c r="I65" s="410"/>
      <c r="J65" s="411" t="s">
        <v>1139</v>
      </c>
      <c r="K65" s="412"/>
    </row>
    <row r="66" spans="2:11" ht="15" customHeight="1" x14ac:dyDescent="0.15">
      <c r="B66" s="413"/>
      <c r="C66" s="414" t="s">
        <v>1140</v>
      </c>
      <c r="D66" s="415" t="s">
        <v>1141</v>
      </c>
      <c r="E66" s="416" t="s">
        <v>1142</v>
      </c>
      <c r="F66" s="414" t="s">
        <v>1143</v>
      </c>
      <c r="G66" s="415" t="s">
        <v>1144</v>
      </c>
      <c r="H66" s="416" t="s">
        <v>1145</v>
      </c>
      <c r="I66" s="414" t="s">
        <v>1143</v>
      </c>
      <c r="J66" s="415" t="s">
        <v>1144</v>
      </c>
      <c r="K66" s="416" t="s">
        <v>1145</v>
      </c>
    </row>
    <row r="67" spans="2:11" ht="15" customHeight="1" x14ac:dyDescent="0.15">
      <c r="B67" s="417"/>
      <c r="C67" s="445">
        <f>C77</f>
        <v>5447</v>
      </c>
      <c r="D67" s="446">
        <f t="shared" ref="D67:K67" si="20">D77</f>
        <v>4813</v>
      </c>
      <c r="E67" s="447">
        <f t="shared" si="20"/>
        <v>5249</v>
      </c>
      <c r="F67" s="445">
        <f t="shared" si="20"/>
        <v>910</v>
      </c>
      <c r="G67" s="446">
        <f t="shared" si="20"/>
        <v>915</v>
      </c>
      <c r="H67" s="447">
        <f t="shared" si="20"/>
        <v>902</v>
      </c>
      <c r="I67" s="445">
        <f t="shared" si="20"/>
        <v>2118</v>
      </c>
      <c r="J67" s="446">
        <f t="shared" si="20"/>
        <v>1970</v>
      </c>
      <c r="K67" s="447">
        <f t="shared" si="20"/>
        <v>1946</v>
      </c>
    </row>
    <row r="68" spans="2:11" ht="15" customHeight="1" x14ac:dyDescent="0.15">
      <c r="B68" s="421" t="s">
        <v>1157</v>
      </c>
      <c r="C68" s="422">
        <v>249</v>
      </c>
      <c r="D68" s="423">
        <v>250</v>
      </c>
      <c r="E68" s="424">
        <v>238</v>
      </c>
      <c r="F68" s="422">
        <v>36</v>
      </c>
      <c r="G68" s="423">
        <v>24</v>
      </c>
      <c r="H68" s="424">
        <v>26</v>
      </c>
      <c r="I68" s="422">
        <v>364</v>
      </c>
      <c r="J68" s="423">
        <v>288</v>
      </c>
      <c r="K68" s="424">
        <v>353</v>
      </c>
    </row>
    <row r="69" spans="2:11" ht="15" customHeight="1" x14ac:dyDescent="0.15">
      <c r="B69" s="421" t="s">
        <v>1158</v>
      </c>
      <c r="C69" s="422">
        <v>415</v>
      </c>
      <c r="D69" s="423">
        <v>368</v>
      </c>
      <c r="E69" s="424">
        <v>431</v>
      </c>
      <c r="F69" s="422">
        <v>20</v>
      </c>
      <c r="G69" s="423">
        <v>21</v>
      </c>
      <c r="H69" s="424">
        <v>17</v>
      </c>
      <c r="I69" s="422">
        <v>174</v>
      </c>
      <c r="J69" s="423">
        <v>156</v>
      </c>
      <c r="K69" s="424">
        <v>131</v>
      </c>
    </row>
    <row r="70" spans="2:11" ht="15" customHeight="1" x14ac:dyDescent="0.15">
      <c r="B70" s="421" t="s">
        <v>1159</v>
      </c>
      <c r="C70" s="422">
        <v>367</v>
      </c>
      <c r="D70" s="423">
        <v>309</v>
      </c>
      <c r="E70" s="424">
        <v>310</v>
      </c>
      <c r="F70" s="422">
        <v>33</v>
      </c>
      <c r="G70" s="423">
        <v>31</v>
      </c>
      <c r="H70" s="424">
        <v>30</v>
      </c>
      <c r="I70" s="422">
        <v>166</v>
      </c>
      <c r="J70" s="423">
        <v>175</v>
      </c>
      <c r="K70" s="424">
        <v>158</v>
      </c>
    </row>
    <row r="71" spans="2:11" ht="15" customHeight="1" x14ac:dyDescent="0.15">
      <c r="B71" s="421" t="s">
        <v>1160</v>
      </c>
      <c r="C71" s="422">
        <v>1189</v>
      </c>
      <c r="D71" s="423">
        <v>1068</v>
      </c>
      <c r="E71" s="424">
        <v>1177</v>
      </c>
      <c r="F71" s="422">
        <v>175</v>
      </c>
      <c r="G71" s="423">
        <v>158</v>
      </c>
      <c r="H71" s="424">
        <v>168</v>
      </c>
      <c r="I71" s="422">
        <v>485</v>
      </c>
      <c r="J71" s="423">
        <v>441</v>
      </c>
      <c r="K71" s="424">
        <v>438</v>
      </c>
    </row>
    <row r="72" spans="2:11" ht="15" customHeight="1" x14ac:dyDescent="0.15">
      <c r="B72" s="421" t="s">
        <v>1161</v>
      </c>
      <c r="C72" s="422">
        <v>957</v>
      </c>
      <c r="D72" s="423">
        <v>816</v>
      </c>
      <c r="E72" s="424">
        <v>908</v>
      </c>
      <c r="F72" s="422">
        <v>190</v>
      </c>
      <c r="G72" s="423">
        <v>190</v>
      </c>
      <c r="H72" s="424">
        <v>203</v>
      </c>
      <c r="I72" s="422">
        <v>411</v>
      </c>
      <c r="J72" s="423">
        <v>389</v>
      </c>
      <c r="K72" s="424">
        <v>366</v>
      </c>
    </row>
    <row r="73" spans="2:11" ht="15" customHeight="1" x14ac:dyDescent="0.15">
      <c r="B73" s="421" t="s">
        <v>1162</v>
      </c>
      <c r="C73" s="422">
        <v>823</v>
      </c>
      <c r="D73" s="423">
        <v>689</v>
      </c>
      <c r="E73" s="424">
        <v>766</v>
      </c>
      <c r="F73" s="422">
        <v>156</v>
      </c>
      <c r="G73" s="423">
        <v>168</v>
      </c>
      <c r="H73" s="424">
        <v>192</v>
      </c>
      <c r="I73" s="422">
        <v>253</v>
      </c>
      <c r="J73" s="423">
        <v>228</v>
      </c>
      <c r="K73" s="424">
        <v>237</v>
      </c>
    </row>
    <row r="74" spans="2:11" ht="15" customHeight="1" x14ac:dyDescent="0.15">
      <c r="B74" s="421" t="s">
        <v>1163</v>
      </c>
      <c r="C74" s="422">
        <v>846</v>
      </c>
      <c r="D74" s="423">
        <v>810</v>
      </c>
      <c r="E74" s="424">
        <v>842</v>
      </c>
      <c r="F74" s="422">
        <v>161</v>
      </c>
      <c r="G74" s="423">
        <v>157</v>
      </c>
      <c r="H74" s="424">
        <v>138</v>
      </c>
      <c r="I74" s="422">
        <v>152</v>
      </c>
      <c r="J74" s="423">
        <v>165</v>
      </c>
      <c r="K74" s="424">
        <v>172</v>
      </c>
    </row>
    <row r="75" spans="2:11" ht="15" customHeight="1" x14ac:dyDescent="0.15">
      <c r="B75" s="421" t="s">
        <v>1164</v>
      </c>
      <c r="C75" s="422">
        <v>560</v>
      </c>
      <c r="D75" s="423">
        <v>487</v>
      </c>
      <c r="E75" s="424">
        <v>540</v>
      </c>
      <c r="F75" s="422">
        <v>124</v>
      </c>
      <c r="G75" s="423">
        <v>134</v>
      </c>
      <c r="H75" s="424">
        <v>122</v>
      </c>
      <c r="I75" s="422">
        <v>104</v>
      </c>
      <c r="J75" s="423">
        <v>89</v>
      </c>
      <c r="K75" s="424">
        <v>85</v>
      </c>
    </row>
    <row r="76" spans="2:11" ht="15" customHeight="1" x14ac:dyDescent="0.15">
      <c r="B76" s="421" t="s">
        <v>1165</v>
      </c>
      <c r="C76" s="422">
        <v>41</v>
      </c>
      <c r="D76" s="423">
        <v>16</v>
      </c>
      <c r="E76" s="424">
        <v>37</v>
      </c>
      <c r="F76" s="422">
        <v>15</v>
      </c>
      <c r="G76" s="423">
        <v>32</v>
      </c>
      <c r="H76" s="424">
        <v>6</v>
      </c>
      <c r="I76" s="422">
        <v>9</v>
      </c>
      <c r="J76" s="423">
        <v>39</v>
      </c>
      <c r="K76" s="424">
        <v>6</v>
      </c>
    </row>
    <row r="77" spans="2:11" ht="15" customHeight="1" x14ac:dyDescent="0.15">
      <c r="B77" s="425" t="s">
        <v>1146</v>
      </c>
      <c r="C77" s="426">
        <f>SUM(C68:C76)</f>
        <v>5447</v>
      </c>
      <c r="D77" s="427">
        <f t="shared" ref="D77:K77" si="21">SUM(D68:D76)</f>
        <v>4813</v>
      </c>
      <c r="E77" s="428">
        <f t="shared" si="21"/>
        <v>5249</v>
      </c>
      <c r="F77" s="426">
        <f t="shared" si="21"/>
        <v>910</v>
      </c>
      <c r="G77" s="427">
        <f t="shared" si="21"/>
        <v>915</v>
      </c>
      <c r="H77" s="428">
        <f t="shared" si="21"/>
        <v>902</v>
      </c>
      <c r="I77" s="426">
        <f t="shared" si="21"/>
        <v>2118</v>
      </c>
      <c r="J77" s="427">
        <f t="shared" si="21"/>
        <v>1970</v>
      </c>
      <c r="K77" s="428">
        <f t="shared" si="21"/>
        <v>1946</v>
      </c>
    </row>
    <row r="78" spans="2:11" ht="15" customHeight="1" x14ac:dyDescent="0.15">
      <c r="B78" s="421" t="s">
        <v>1157</v>
      </c>
      <c r="C78" s="429">
        <f>C68/C$67*100</f>
        <v>4.5713236644024233</v>
      </c>
      <c r="D78" s="430">
        <f t="shared" ref="D78:K78" si="22">D68/D$67*100</f>
        <v>5.1942655308539374</v>
      </c>
      <c r="E78" s="431">
        <f t="shared" si="22"/>
        <v>4.5341969899028385</v>
      </c>
      <c r="F78" s="429">
        <f t="shared" si="22"/>
        <v>3.9560439560439558</v>
      </c>
      <c r="G78" s="430">
        <f t="shared" si="22"/>
        <v>2.622950819672131</v>
      </c>
      <c r="H78" s="431">
        <f t="shared" si="22"/>
        <v>2.8824833702882482</v>
      </c>
      <c r="I78" s="429">
        <f t="shared" si="22"/>
        <v>17.186024551463642</v>
      </c>
      <c r="J78" s="430">
        <f t="shared" si="22"/>
        <v>14.619289340101524</v>
      </c>
      <c r="K78" s="431">
        <f t="shared" si="22"/>
        <v>18.139773895169579</v>
      </c>
    </row>
    <row r="79" spans="2:11" ht="15" customHeight="1" x14ac:dyDescent="0.15">
      <c r="B79" s="421" t="s">
        <v>1158</v>
      </c>
      <c r="C79" s="432">
        <f t="shared" ref="C79:K86" si="23">C69/C$67*100</f>
        <v>7.6188727740040392</v>
      </c>
      <c r="D79" s="433">
        <f t="shared" si="23"/>
        <v>7.6459588614169958</v>
      </c>
      <c r="E79" s="434">
        <f t="shared" si="23"/>
        <v>8.2110878262526192</v>
      </c>
      <c r="F79" s="432">
        <f t="shared" si="23"/>
        <v>2.197802197802198</v>
      </c>
      <c r="G79" s="433">
        <f t="shared" si="23"/>
        <v>2.2950819672131146</v>
      </c>
      <c r="H79" s="434">
        <f t="shared" si="23"/>
        <v>1.8847006651884701</v>
      </c>
      <c r="I79" s="432">
        <f t="shared" si="23"/>
        <v>8.2152974504249308</v>
      </c>
      <c r="J79" s="433">
        <f t="shared" si="23"/>
        <v>7.9187817258883246</v>
      </c>
      <c r="K79" s="434">
        <f t="shared" si="23"/>
        <v>6.7317574511819123</v>
      </c>
    </row>
    <row r="80" spans="2:11" ht="15" customHeight="1" x14ac:dyDescent="0.15">
      <c r="B80" s="421" t="s">
        <v>1159</v>
      </c>
      <c r="C80" s="432">
        <f t="shared" si="23"/>
        <v>6.7376537543601982</v>
      </c>
      <c r="D80" s="433">
        <f t="shared" si="23"/>
        <v>6.4201121961354666</v>
      </c>
      <c r="E80" s="434">
        <f t="shared" si="23"/>
        <v>5.9058868355877303</v>
      </c>
      <c r="F80" s="432">
        <f t="shared" si="23"/>
        <v>3.6263736263736268</v>
      </c>
      <c r="G80" s="433">
        <f t="shared" si="23"/>
        <v>3.3879781420765025</v>
      </c>
      <c r="H80" s="434">
        <f t="shared" si="23"/>
        <v>3.325942350332594</v>
      </c>
      <c r="I80" s="432">
        <f t="shared" si="23"/>
        <v>7.8375826251180367</v>
      </c>
      <c r="J80" s="433">
        <f t="shared" si="23"/>
        <v>8.8832487309644677</v>
      </c>
      <c r="K80" s="434">
        <f t="shared" si="23"/>
        <v>8.1192189105858166</v>
      </c>
    </row>
    <row r="81" spans="1:11" ht="15" customHeight="1" x14ac:dyDescent="0.15">
      <c r="B81" s="421" t="s">
        <v>1160</v>
      </c>
      <c r="C81" s="432">
        <f t="shared" si="23"/>
        <v>21.828529465760969</v>
      </c>
      <c r="D81" s="433">
        <f t="shared" si="23"/>
        <v>22.189902347808019</v>
      </c>
      <c r="E81" s="434">
        <f t="shared" si="23"/>
        <v>22.423318727376643</v>
      </c>
      <c r="F81" s="432">
        <f t="shared" si="23"/>
        <v>19.230769230769234</v>
      </c>
      <c r="G81" s="433">
        <f t="shared" si="23"/>
        <v>17.26775956284153</v>
      </c>
      <c r="H81" s="434">
        <f t="shared" si="23"/>
        <v>18.625277161862527</v>
      </c>
      <c r="I81" s="432">
        <f t="shared" si="23"/>
        <v>22.898961284230406</v>
      </c>
      <c r="J81" s="433">
        <f t="shared" si="23"/>
        <v>22.385786802030459</v>
      </c>
      <c r="K81" s="434">
        <f t="shared" si="23"/>
        <v>22.507708119218911</v>
      </c>
    </row>
    <row r="82" spans="1:11" ht="15" customHeight="1" x14ac:dyDescent="0.15">
      <c r="B82" s="421" t="s">
        <v>1161</v>
      </c>
      <c r="C82" s="432">
        <f t="shared" si="23"/>
        <v>17.569304204149073</v>
      </c>
      <c r="D82" s="433">
        <f t="shared" si="23"/>
        <v>16.954082692707249</v>
      </c>
      <c r="E82" s="434">
        <f t="shared" si="23"/>
        <v>17.298533053915033</v>
      </c>
      <c r="F82" s="432">
        <f t="shared" si="23"/>
        <v>20.87912087912088</v>
      </c>
      <c r="G82" s="433">
        <f t="shared" si="23"/>
        <v>20.765027322404372</v>
      </c>
      <c r="H82" s="434">
        <f t="shared" si="23"/>
        <v>22.505543237250556</v>
      </c>
      <c r="I82" s="432">
        <f t="shared" si="23"/>
        <v>19.405099150141645</v>
      </c>
      <c r="J82" s="433">
        <f t="shared" si="23"/>
        <v>19.746192893401016</v>
      </c>
      <c r="K82" s="434">
        <f t="shared" si="23"/>
        <v>18.807810894141831</v>
      </c>
    </row>
    <row r="83" spans="1:11" ht="15" customHeight="1" x14ac:dyDescent="0.15">
      <c r="B83" s="421" t="s">
        <v>1162</v>
      </c>
      <c r="C83" s="432">
        <f t="shared" si="23"/>
        <v>15.109234440976685</v>
      </c>
      <c r="D83" s="433">
        <f t="shared" si="23"/>
        <v>14.315395803033452</v>
      </c>
      <c r="E83" s="434">
        <f t="shared" si="23"/>
        <v>14.593255858258717</v>
      </c>
      <c r="F83" s="432">
        <f t="shared" si="23"/>
        <v>17.142857142857142</v>
      </c>
      <c r="G83" s="433">
        <f t="shared" si="23"/>
        <v>18.360655737704917</v>
      </c>
      <c r="H83" s="434">
        <f t="shared" si="23"/>
        <v>21.286031042128602</v>
      </c>
      <c r="I83" s="432">
        <f t="shared" si="23"/>
        <v>11.9452313503305</v>
      </c>
      <c r="J83" s="433">
        <f t="shared" si="23"/>
        <v>11.573604060913706</v>
      </c>
      <c r="K83" s="434">
        <f t="shared" si="23"/>
        <v>12.178828365878726</v>
      </c>
    </row>
    <row r="84" spans="1:11" ht="15" customHeight="1" x14ac:dyDescent="0.15">
      <c r="B84" s="421" t="s">
        <v>1163</v>
      </c>
      <c r="C84" s="432">
        <f t="shared" si="23"/>
        <v>15.53148522122269</v>
      </c>
      <c r="D84" s="433">
        <f t="shared" si="23"/>
        <v>16.829420319966758</v>
      </c>
      <c r="E84" s="434">
        <f t="shared" si="23"/>
        <v>16.041150695370547</v>
      </c>
      <c r="F84" s="432">
        <f t="shared" si="23"/>
        <v>17.692307692307693</v>
      </c>
      <c r="G84" s="433">
        <f t="shared" si="23"/>
        <v>17.158469945355193</v>
      </c>
      <c r="H84" s="434">
        <f t="shared" si="23"/>
        <v>15.299334811529933</v>
      </c>
      <c r="I84" s="432">
        <f t="shared" si="23"/>
        <v>7.1765816808309717</v>
      </c>
      <c r="J84" s="433">
        <f t="shared" si="23"/>
        <v>8.3756345177664979</v>
      </c>
      <c r="K84" s="434">
        <f t="shared" si="23"/>
        <v>8.8386433710174703</v>
      </c>
    </row>
    <row r="85" spans="1:11" ht="15" customHeight="1" x14ac:dyDescent="0.15">
      <c r="B85" s="421" t="s">
        <v>1164</v>
      </c>
      <c r="C85" s="432">
        <f t="shared" si="23"/>
        <v>10.280888562511475</v>
      </c>
      <c r="D85" s="433">
        <f t="shared" si="23"/>
        <v>10.11842925410347</v>
      </c>
      <c r="E85" s="434">
        <f t="shared" si="23"/>
        <v>10.287673842636693</v>
      </c>
      <c r="F85" s="432">
        <f t="shared" si="23"/>
        <v>13.626373626373626</v>
      </c>
      <c r="G85" s="433">
        <f t="shared" si="23"/>
        <v>14.644808743169399</v>
      </c>
      <c r="H85" s="434">
        <f t="shared" si="23"/>
        <v>13.52549889135255</v>
      </c>
      <c r="I85" s="432">
        <f t="shared" si="23"/>
        <v>4.9102927289896128</v>
      </c>
      <c r="J85" s="433">
        <f t="shared" si="23"/>
        <v>4.5177664974619285</v>
      </c>
      <c r="K85" s="434">
        <f t="shared" si="23"/>
        <v>4.367934224049332</v>
      </c>
    </row>
    <row r="86" spans="1:11" ht="15" customHeight="1" x14ac:dyDescent="0.15">
      <c r="B86" s="421" t="s">
        <v>1165</v>
      </c>
      <c r="C86" s="432">
        <f t="shared" si="23"/>
        <v>0.75270791261244718</v>
      </c>
      <c r="D86" s="433">
        <f t="shared" si="23"/>
        <v>0.33243299397465198</v>
      </c>
      <c r="E86" s="434">
        <f t="shared" si="23"/>
        <v>0.70489617069918087</v>
      </c>
      <c r="F86" s="432">
        <f t="shared" si="23"/>
        <v>1.6483516483516485</v>
      </c>
      <c r="G86" s="433">
        <f t="shared" si="23"/>
        <v>3.4972677595628414</v>
      </c>
      <c r="H86" s="434">
        <f t="shared" si="23"/>
        <v>0.66518847006651882</v>
      </c>
      <c r="I86" s="432">
        <f t="shared" si="23"/>
        <v>0.42492917847025502</v>
      </c>
      <c r="J86" s="433">
        <f t="shared" si="23"/>
        <v>1.9796954314720812</v>
      </c>
      <c r="K86" s="434">
        <f t="shared" si="23"/>
        <v>0.3083247687564234</v>
      </c>
    </row>
    <row r="87" spans="1:11" ht="15" customHeight="1" x14ac:dyDescent="0.15">
      <c r="B87" s="425" t="s">
        <v>1146</v>
      </c>
      <c r="C87" s="435">
        <f>SUM(C78:C86)</f>
        <v>100.00000000000003</v>
      </c>
      <c r="D87" s="436">
        <f t="shared" ref="D87:K87" si="24">SUM(D78:D86)</f>
        <v>100</v>
      </c>
      <c r="E87" s="437">
        <f t="shared" si="24"/>
        <v>100</v>
      </c>
      <c r="F87" s="435">
        <f t="shared" si="24"/>
        <v>100</v>
      </c>
      <c r="G87" s="436">
        <f t="shared" si="24"/>
        <v>100</v>
      </c>
      <c r="H87" s="437">
        <f t="shared" si="24"/>
        <v>100.00000000000001</v>
      </c>
      <c r="I87" s="435">
        <f t="shared" si="24"/>
        <v>100</v>
      </c>
      <c r="J87" s="436">
        <f t="shared" si="24"/>
        <v>100.00000000000001</v>
      </c>
      <c r="K87" s="437">
        <f t="shared" si="24"/>
        <v>100.00000000000001</v>
      </c>
    </row>
    <row r="89" spans="1:11" ht="15" customHeight="1" x14ac:dyDescent="0.15">
      <c r="A89" s="405" t="s">
        <v>1166</v>
      </c>
    </row>
    <row r="90" spans="1:11" ht="15" customHeight="1" x14ac:dyDescent="0.15">
      <c r="B90" s="406"/>
      <c r="C90" s="407"/>
      <c r="D90" s="408" t="s">
        <v>1137</v>
      </c>
      <c r="E90" s="409"/>
      <c r="F90" s="410"/>
      <c r="G90" s="411" t="s">
        <v>1138</v>
      </c>
      <c r="H90" s="409"/>
      <c r="I90" s="410"/>
      <c r="J90" s="411" t="s">
        <v>1139</v>
      </c>
      <c r="K90" s="412"/>
    </row>
    <row r="91" spans="1:11" ht="15" customHeight="1" x14ac:dyDescent="0.15">
      <c r="B91" s="413"/>
      <c r="C91" s="414" t="s">
        <v>1140</v>
      </c>
      <c r="D91" s="415" t="s">
        <v>1141</v>
      </c>
      <c r="E91" s="416" t="s">
        <v>1142</v>
      </c>
      <c r="F91" s="414" t="s">
        <v>1143</v>
      </c>
      <c r="G91" s="415" t="s">
        <v>1144</v>
      </c>
      <c r="H91" s="416" t="s">
        <v>1145</v>
      </c>
      <c r="I91" s="414" t="s">
        <v>1143</v>
      </c>
      <c r="J91" s="415" t="s">
        <v>1144</v>
      </c>
      <c r="K91" s="416" t="s">
        <v>1145</v>
      </c>
    </row>
    <row r="92" spans="1:11" ht="15" customHeight="1" x14ac:dyDescent="0.15">
      <c r="B92" s="441"/>
      <c r="C92" s="418">
        <f>C$11</f>
        <v>99</v>
      </c>
      <c r="D92" s="419">
        <f t="shared" ref="D92:K92" si="25">D$11</f>
        <v>99</v>
      </c>
      <c r="E92" s="420">
        <f t="shared" si="25"/>
        <v>99</v>
      </c>
      <c r="F92" s="418">
        <f t="shared" si="25"/>
        <v>49</v>
      </c>
      <c r="G92" s="419">
        <f t="shared" si="25"/>
        <v>49</v>
      </c>
      <c r="H92" s="420">
        <f t="shared" si="25"/>
        <v>49</v>
      </c>
      <c r="I92" s="418">
        <f t="shared" si="25"/>
        <v>58</v>
      </c>
      <c r="J92" s="419">
        <f t="shared" si="25"/>
        <v>58</v>
      </c>
      <c r="K92" s="420">
        <f t="shared" si="25"/>
        <v>58</v>
      </c>
    </row>
    <row r="93" spans="1:11" ht="15" customHeight="1" x14ac:dyDescent="0.15">
      <c r="B93" s="421" t="s">
        <v>1167</v>
      </c>
      <c r="C93" s="442">
        <v>0</v>
      </c>
      <c r="D93" s="443">
        <v>0</v>
      </c>
      <c r="E93" s="444">
        <v>2</v>
      </c>
      <c r="F93" s="442">
        <v>0</v>
      </c>
      <c r="G93" s="443">
        <v>2</v>
      </c>
      <c r="H93" s="444">
        <v>1</v>
      </c>
      <c r="I93" s="442">
        <v>1</v>
      </c>
      <c r="J93" s="443">
        <v>1</v>
      </c>
      <c r="K93" s="444">
        <v>0</v>
      </c>
    </row>
    <row r="94" spans="1:11" ht="15" customHeight="1" x14ac:dyDescent="0.15">
      <c r="B94" s="421" t="s">
        <v>1168</v>
      </c>
      <c r="C94" s="422">
        <v>1</v>
      </c>
      <c r="D94" s="423">
        <v>1</v>
      </c>
      <c r="E94" s="424">
        <v>0</v>
      </c>
      <c r="F94" s="422">
        <v>5</v>
      </c>
      <c r="G94" s="423">
        <v>4</v>
      </c>
      <c r="H94" s="424">
        <v>2</v>
      </c>
      <c r="I94" s="422">
        <v>4</v>
      </c>
      <c r="J94" s="423">
        <v>6</v>
      </c>
      <c r="K94" s="424">
        <v>6</v>
      </c>
    </row>
    <row r="95" spans="1:11" ht="15" customHeight="1" x14ac:dyDescent="0.15">
      <c r="B95" s="421" t="s">
        <v>1169</v>
      </c>
      <c r="C95" s="422">
        <v>3</v>
      </c>
      <c r="D95" s="423">
        <v>2</v>
      </c>
      <c r="E95" s="424">
        <v>2</v>
      </c>
      <c r="F95" s="422">
        <v>1</v>
      </c>
      <c r="G95" s="423">
        <v>1</v>
      </c>
      <c r="H95" s="424">
        <v>4</v>
      </c>
      <c r="I95" s="422">
        <v>18</v>
      </c>
      <c r="J95" s="423">
        <v>15</v>
      </c>
      <c r="K95" s="424">
        <v>18</v>
      </c>
    </row>
    <row r="96" spans="1:11" ht="15" customHeight="1" x14ac:dyDescent="0.15">
      <c r="B96" s="421" t="s">
        <v>1170</v>
      </c>
      <c r="C96" s="422">
        <v>16</v>
      </c>
      <c r="D96" s="423">
        <v>14</v>
      </c>
      <c r="E96" s="424">
        <v>10</v>
      </c>
      <c r="F96" s="422">
        <v>2</v>
      </c>
      <c r="G96" s="423">
        <v>4</v>
      </c>
      <c r="H96" s="424">
        <v>5</v>
      </c>
      <c r="I96" s="422">
        <v>15</v>
      </c>
      <c r="J96" s="423">
        <v>12</v>
      </c>
      <c r="K96" s="424">
        <v>12</v>
      </c>
    </row>
    <row r="97" spans="2:11" ht="15" customHeight="1" x14ac:dyDescent="0.15">
      <c r="B97" s="421" t="s">
        <v>1171</v>
      </c>
      <c r="C97" s="422">
        <v>42</v>
      </c>
      <c r="D97" s="423">
        <v>35</v>
      </c>
      <c r="E97" s="424">
        <v>47</v>
      </c>
      <c r="F97" s="422">
        <v>9</v>
      </c>
      <c r="G97" s="423">
        <v>4</v>
      </c>
      <c r="H97" s="424">
        <v>6</v>
      </c>
      <c r="I97" s="422">
        <v>10</v>
      </c>
      <c r="J97" s="423">
        <v>11</v>
      </c>
      <c r="K97" s="424">
        <v>7</v>
      </c>
    </row>
    <row r="98" spans="2:11" ht="15" customHeight="1" x14ac:dyDescent="0.15">
      <c r="B98" s="421" t="s">
        <v>1172</v>
      </c>
      <c r="C98" s="422">
        <v>26</v>
      </c>
      <c r="D98" s="423">
        <v>27</v>
      </c>
      <c r="E98" s="424">
        <v>27</v>
      </c>
      <c r="F98" s="422">
        <v>18</v>
      </c>
      <c r="G98" s="423">
        <v>17</v>
      </c>
      <c r="H98" s="424">
        <v>16</v>
      </c>
      <c r="I98" s="422">
        <v>3</v>
      </c>
      <c r="J98" s="423">
        <v>3</v>
      </c>
      <c r="K98" s="424">
        <v>4</v>
      </c>
    </row>
    <row r="99" spans="2:11" ht="15" customHeight="1" x14ac:dyDescent="0.15">
      <c r="B99" s="421" t="s">
        <v>1173</v>
      </c>
      <c r="C99" s="422">
        <v>9</v>
      </c>
      <c r="D99" s="423">
        <v>7</v>
      </c>
      <c r="E99" s="424">
        <v>10</v>
      </c>
      <c r="F99" s="422">
        <v>7</v>
      </c>
      <c r="G99" s="423">
        <v>9</v>
      </c>
      <c r="H99" s="424">
        <v>9</v>
      </c>
      <c r="I99" s="422">
        <v>5</v>
      </c>
      <c r="J99" s="423">
        <v>4</v>
      </c>
      <c r="K99" s="424">
        <v>5</v>
      </c>
    </row>
    <row r="100" spans="2:11" ht="15" customHeight="1" x14ac:dyDescent="0.15">
      <c r="B100" s="421" t="s">
        <v>1174</v>
      </c>
      <c r="C100" s="422">
        <v>2</v>
      </c>
      <c r="D100" s="423">
        <v>4</v>
      </c>
      <c r="E100" s="424">
        <v>0</v>
      </c>
      <c r="F100" s="422">
        <v>3</v>
      </c>
      <c r="G100" s="423">
        <v>5</v>
      </c>
      <c r="H100" s="424">
        <v>4</v>
      </c>
      <c r="I100" s="422">
        <v>1</v>
      </c>
      <c r="J100" s="423">
        <v>1</v>
      </c>
      <c r="K100" s="424">
        <v>1</v>
      </c>
    </row>
    <row r="101" spans="2:11" ht="15" customHeight="1" x14ac:dyDescent="0.15">
      <c r="B101" s="421" t="s">
        <v>1175</v>
      </c>
      <c r="C101" s="422">
        <v>0</v>
      </c>
      <c r="D101" s="423">
        <v>0</v>
      </c>
      <c r="E101" s="424">
        <v>0</v>
      </c>
      <c r="F101" s="422">
        <v>2</v>
      </c>
      <c r="G101" s="423">
        <v>1</v>
      </c>
      <c r="H101" s="424">
        <v>0</v>
      </c>
      <c r="I101" s="422">
        <v>0</v>
      </c>
      <c r="J101" s="423">
        <v>1</v>
      </c>
      <c r="K101" s="424">
        <v>1</v>
      </c>
    </row>
    <row r="102" spans="2:11" ht="15" customHeight="1" x14ac:dyDescent="0.15">
      <c r="B102" s="421" t="s">
        <v>1176</v>
      </c>
      <c r="C102" s="422">
        <v>0</v>
      </c>
      <c r="D102" s="423">
        <v>0</v>
      </c>
      <c r="E102" s="424">
        <v>0</v>
      </c>
      <c r="F102" s="422">
        <v>0</v>
      </c>
      <c r="G102" s="423">
        <v>1</v>
      </c>
      <c r="H102" s="424">
        <v>0</v>
      </c>
      <c r="I102" s="422">
        <v>0</v>
      </c>
      <c r="J102" s="423">
        <v>0</v>
      </c>
      <c r="K102" s="424">
        <v>0</v>
      </c>
    </row>
    <row r="103" spans="2:11" ht="15" customHeight="1" x14ac:dyDescent="0.15">
      <c r="B103" s="421" t="s">
        <v>1177</v>
      </c>
      <c r="C103" s="422">
        <v>0</v>
      </c>
      <c r="D103" s="423">
        <v>9</v>
      </c>
      <c r="E103" s="424">
        <v>1</v>
      </c>
      <c r="F103" s="422">
        <v>2</v>
      </c>
      <c r="G103" s="423">
        <v>1</v>
      </c>
      <c r="H103" s="424">
        <v>2</v>
      </c>
      <c r="I103" s="422">
        <v>1</v>
      </c>
      <c r="J103" s="423">
        <v>4</v>
      </c>
      <c r="K103" s="424">
        <v>4</v>
      </c>
    </row>
    <row r="104" spans="2:11" ht="15" customHeight="1" x14ac:dyDescent="0.15">
      <c r="B104" s="425" t="s">
        <v>1146</v>
      </c>
      <c r="C104" s="426">
        <f>SUM(C93:C103)</f>
        <v>99</v>
      </c>
      <c r="D104" s="427">
        <f t="shared" ref="D104:K104" si="26">SUM(D93:D103)</f>
        <v>99</v>
      </c>
      <c r="E104" s="428">
        <f t="shared" si="26"/>
        <v>99</v>
      </c>
      <c r="F104" s="426">
        <f t="shared" si="26"/>
        <v>49</v>
      </c>
      <c r="G104" s="427">
        <f t="shared" si="26"/>
        <v>49</v>
      </c>
      <c r="H104" s="428">
        <f t="shared" si="26"/>
        <v>49</v>
      </c>
      <c r="I104" s="426">
        <f t="shared" si="26"/>
        <v>58</v>
      </c>
      <c r="J104" s="427">
        <f t="shared" si="26"/>
        <v>58</v>
      </c>
      <c r="K104" s="428">
        <f t="shared" si="26"/>
        <v>58</v>
      </c>
    </row>
    <row r="105" spans="2:11" ht="15" customHeight="1" x14ac:dyDescent="0.15">
      <c r="B105" s="421" t="s">
        <v>1167</v>
      </c>
      <c r="C105" s="429">
        <f>C93/C$11*100</f>
        <v>0</v>
      </c>
      <c r="D105" s="430">
        <f t="shared" ref="D105:K105" si="27">D93/D$11*100</f>
        <v>0</v>
      </c>
      <c r="E105" s="431">
        <f t="shared" si="27"/>
        <v>2.0202020202020203</v>
      </c>
      <c r="F105" s="429">
        <f t="shared" si="27"/>
        <v>0</v>
      </c>
      <c r="G105" s="430">
        <f t="shared" si="27"/>
        <v>4.0816326530612246</v>
      </c>
      <c r="H105" s="431">
        <f t="shared" si="27"/>
        <v>2.0408163265306123</v>
      </c>
      <c r="I105" s="429">
        <f t="shared" si="27"/>
        <v>1.7241379310344827</v>
      </c>
      <c r="J105" s="430">
        <f t="shared" si="27"/>
        <v>1.7241379310344827</v>
      </c>
      <c r="K105" s="431">
        <f t="shared" si="27"/>
        <v>0</v>
      </c>
    </row>
    <row r="106" spans="2:11" ht="15" customHeight="1" x14ac:dyDescent="0.15">
      <c r="B106" s="421" t="s">
        <v>1168</v>
      </c>
      <c r="C106" s="432">
        <f t="shared" ref="C106:K115" si="28">C94/C$11*100</f>
        <v>1.0101010101010102</v>
      </c>
      <c r="D106" s="433">
        <f t="shared" si="28"/>
        <v>1.0101010101010102</v>
      </c>
      <c r="E106" s="434">
        <f t="shared" si="28"/>
        <v>0</v>
      </c>
      <c r="F106" s="432">
        <f t="shared" si="28"/>
        <v>10.204081632653061</v>
      </c>
      <c r="G106" s="433">
        <f t="shared" si="28"/>
        <v>8.1632653061224492</v>
      </c>
      <c r="H106" s="434">
        <f t="shared" si="28"/>
        <v>4.0816326530612246</v>
      </c>
      <c r="I106" s="432">
        <f t="shared" si="28"/>
        <v>6.8965517241379306</v>
      </c>
      <c r="J106" s="433">
        <f t="shared" si="28"/>
        <v>10.344827586206897</v>
      </c>
      <c r="K106" s="434">
        <f t="shared" si="28"/>
        <v>10.344827586206897</v>
      </c>
    </row>
    <row r="107" spans="2:11" ht="15" customHeight="1" x14ac:dyDescent="0.15">
      <c r="B107" s="421" t="s">
        <v>1169</v>
      </c>
      <c r="C107" s="432">
        <f t="shared" si="28"/>
        <v>3.0303030303030303</v>
      </c>
      <c r="D107" s="433">
        <f t="shared" si="28"/>
        <v>2.0202020202020203</v>
      </c>
      <c r="E107" s="434">
        <f t="shared" si="28"/>
        <v>2.0202020202020203</v>
      </c>
      <c r="F107" s="432">
        <f t="shared" si="28"/>
        <v>2.0408163265306123</v>
      </c>
      <c r="G107" s="433">
        <f t="shared" si="28"/>
        <v>2.0408163265306123</v>
      </c>
      <c r="H107" s="434">
        <f t="shared" si="28"/>
        <v>8.1632653061224492</v>
      </c>
      <c r="I107" s="432">
        <f t="shared" si="28"/>
        <v>31.03448275862069</v>
      </c>
      <c r="J107" s="433">
        <f t="shared" si="28"/>
        <v>25.862068965517242</v>
      </c>
      <c r="K107" s="434">
        <f t="shared" si="28"/>
        <v>31.03448275862069</v>
      </c>
    </row>
    <row r="108" spans="2:11" ht="15" customHeight="1" x14ac:dyDescent="0.15">
      <c r="B108" s="421" t="s">
        <v>1170</v>
      </c>
      <c r="C108" s="432">
        <f t="shared" si="28"/>
        <v>16.161616161616163</v>
      </c>
      <c r="D108" s="433">
        <f t="shared" si="28"/>
        <v>14.14141414141414</v>
      </c>
      <c r="E108" s="434">
        <f t="shared" si="28"/>
        <v>10.1010101010101</v>
      </c>
      <c r="F108" s="432">
        <f t="shared" si="28"/>
        <v>4.0816326530612246</v>
      </c>
      <c r="G108" s="433">
        <f t="shared" si="28"/>
        <v>8.1632653061224492</v>
      </c>
      <c r="H108" s="434">
        <f t="shared" si="28"/>
        <v>10.204081632653061</v>
      </c>
      <c r="I108" s="432">
        <f t="shared" si="28"/>
        <v>25.862068965517242</v>
      </c>
      <c r="J108" s="433">
        <f t="shared" si="28"/>
        <v>20.689655172413794</v>
      </c>
      <c r="K108" s="434">
        <f t="shared" si="28"/>
        <v>20.689655172413794</v>
      </c>
    </row>
    <row r="109" spans="2:11" ht="15" customHeight="1" x14ac:dyDescent="0.15">
      <c r="B109" s="421" t="s">
        <v>1171</v>
      </c>
      <c r="C109" s="432">
        <f t="shared" si="28"/>
        <v>42.424242424242422</v>
      </c>
      <c r="D109" s="433">
        <f t="shared" si="28"/>
        <v>35.353535353535356</v>
      </c>
      <c r="E109" s="434">
        <f t="shared" si="28"/>
        <v>47.474747474747474</v>
      </c>
      <c r="F109" s="432">
        <f t="shared" si="28"/>
        <v>18.367346938775512</v>
      </c>
      <c r="G109" s="433">
        <f t="shared" si="28"/>
        <v>8.1632653061224492</v>
      </c>
      <c r="H109" s="434">
        <f t="shared" si="28"/>
        <v>12.244897959183673</v>
      </c>
      <c r="I109" s="432">
        <f t="shared" si="28"/>
        <v>17.241379310344829</v>
      </c>
      <c r="J109" s="433">
        <f t="shared" si="28"/>
        <v>18.96551724137931</v>
      </c>
      <c r="K109" s="434">
        <f t="shared" si="28"/>
        <v>12.068965517241379</v>
      </c>
    </row>
    <row r="110" spans="2:11" ht="15" customHeight="1" x14ac:dyDescent="0.15">
      <c r="B110" s="421" t="s">
        <v>1172</v>
      </c>
      <c r="C110" s="432">
        <f t="shared" si="28"/>
        <v>26.262626262626267</v>
      </c>
      <c r="D110" s="433">
        <f t="shared" si="28"/>
        <v>27.27272727272727</v>
      </c>
      <c r="E110" s="434">
        <f t="shared" si="28"/>
        <v>27.27272727272727</v>
      </c>
      <c r="F110" s="432">
        <f t="shared" si="28"/>
        <v>36.734693877551024</v>
      </c>
      <c r="G110" s="433">
        <f t="shared" si="28"/>
        <v>34.693877551020407</v>
      </c>
      <c r="H110" s="434">
        <f t="shared" si="28"/>
        <v>32.653061224489797</v>
      </c>
      <c r="I110" s="432">
        <f t="shared" si="28"/>
        <v>5.1724137931034484</v>
      </c>
      <c r="J110" s="433">
        <f t="shared" si="28"/>
        <v>5.1724137931034484</v>
      </c>
      <c r="K110" s="434">
        <f t="shared" si="28"/>
        <v>6.8965517241379306</v>
      </c>
    </row>
    <row r="111" spans="2:11" ht="15" customHeight="1" x14ac:dyDescent="0.15">
      <c r="B111" s="421" t="s">
        <v>1173</v>
      </c>
      <c r="C111" s="432">
        <f t="shared" si="28"/>
        <v>9.0909090909090917</v>
      </c>
      <c r="D111" s="433">
        <f t="shared" si="28"/>
        <v>7.0707070707070701</v>
      </c>
      <c r="E111" s="434">
        <f t="shared" si="28"/>
        <v>10.1010101010101</v>
      </c>
      <c r="F111" s="432">
        <f t="shared" si="28"/>
        <v>14.285714285714285</v>
      </c>
      <c r="G111" s="433">
        <f t="shared" si="28"/>
        <v>18.367346938775512</v>
      </c>
      <c r="H111" s="434">
        <f t="shared" si="28"/>
        <v>18.367346938775512</v>
      </c>
      <c r="I111" s="432">
        <f t="shared" si="28"/>
        <v>8.6206896551724146</v>
      </c>
      <c r="J111" s="433">
        <f t="shared" si="28"/>
        <v>6.8965517241379306</v>
      </c>
      <c r="K111" s="434">
        <f t="shared" si="28"/>
        <v>8.6206896551724146</v>
      </c>
    </row>
    <row r="112" spans="2:11" ht="15" customHeight="1" x14ac:dyDescent="0.15">
      <c r="B112" s="421" t="s">
        <v>1174</v>
      </c>
      <c r="C112" s="432">
        <f t="shared" si="28"/>
        <v>2.0202020202020203</v>
      </c>
      <c r="D112" s="433">
        <f t="shared" si="28"/>
        <v>4.0404040404040407</v>
      </c>
      <c r="E112" s="434">
        <f t="shared" si="28"/>
        <v>0</v>
      </c>
      <c r="F112" s="432">
        <f t="shared" si="28"/>
        <v>6.1224489795918364</v>
      </c>
      <c r="G112" s="433">
        <f t="shared" si="28"/>
        <v>10.204081632653061</v>
      </c>
      <c r="H112" s="434">
        <f t="shared" si="28"/>
        <v>8.1632653061224492</v>
      </c>
      <c r="I112" s="432">
        <f t="shared" si="28"/>
        <v>1.7241379310344827</v>
      </c>
      <c r="J112" s="433">
        <f t="shared" si="28"/>
        <v>1.7241379310344827</v>
      </c>
      <c r="K112" s="434">
        <f t="shared" si="28"/>
        <v>1.7241379310344827</v>
      </c>
    </row>
    <row r="113" spans="1:11" ht="15" customHeight="1" x14ac:dyDescent="0.15">
      <c r="B113" s="421" t="s">
        <v>1175</v>
      </c>
      <c r="C113" s="432">
        <f t="shared" si="28"/>
        <v>0</v>
      </c>
      <c r="D113" s="433">
        <f t="shared" si="28"/>
        <v>0</v>
      </c>
      <c r="E113" s="434">
        <f t="shared" si="28"/>
        <v>0</v>
      </c>
      <c r="F113" s="432">
        <f t="shared" si="28"/>
        <v>4.0816326530612246</v>
      </c>
      <c r="G113" s="433">
        <f t="shared" si="28"/>
        <v>2.0408163265306123</v>
      </c>
      <c r="H113" s="434">
        <f t="shared" si="28"/>
        <v>0</v>
      </c>
      <c r="I113" s="432">
        <f t="shared" si="28"/>
        <v>0</v>
      </c>
      <c r="J113" s="433">
        <f t="shared" si="28"/>
        <v>1.7241379310344827</v>
      </c>
      <c r="K113" s="434">
        <f t="shared" si="28"/>
        <v>1.7241379310344827</v>
      </c>
    </row>
    <row r="114" spans="1:11" ht="15" customHeight="1" x14ac:dyDescent="0.15">
      <c r="B114" s="421" t="s">
        <v>1176</v>
      </c>
      <c r="C114" s="432">
        <f t="shared" si="28"/>
        <v>0</v>
      </c>
      <c r="D114" s="433">
        <f t="shared" si="28"/>
        <v>0</v>
      </c>
      <c r="E114" s="434">
        <f t="shared" si="28"/>
        <v>0</v>
      </c>
      <c r="F114" s="432">
        <f t="shared" si="28"/>
        <v>0</v>
      </c>
      <c r="G114" s="433">
        <f t="shared" si="28"/>
        <v>2.0408163265306123</v>
      </c>
      <c r="H114" s="434">
        <f t="shared" si="28"/>
        <v>0</v>
      </c>
      <c r="I114" s="432">
        <f t="shared" si="28"/>
        <v>0</v>
      </c>
      <c r="J114" s="433">
        <f t="shared" si="28"/>
        <v>0</v>
      </c>
      <c r="K114" s="434">
        <f t="shared" si="28"/>
        <v>0</v>
      </c>
    </row>
    <row r="115" spans="1:11" ht="15" customHeight="1" x14ac:dyDescent="0.15">
      <c r="B115" s="421" t="s">
        <v>1177</v>
      </c>
      <c r="C115" s="432">
        <f t="shared" si="28"/>
        <v>0</v>
      </c>
      <c r="D115" s="433">
        <f t="shared" si="28"/>
        <v>9.0909090909090917</v>
      </c>
      <c r="E115" s="434">
        <f t="shared" si="28"/>
        <v>1.0101010101010102</v>
      </c>
      <c r="F115" s="432">
        <f t="shared" si="28"/>
        <v>4.0816326530612246</v>
      </c>
      <c r="G115" s="433">
        <f t="shared" si="28"/>
        <v>2.0408163265306123</v>
      </c>
      <c r="H115" s="434">
        <f t="shared" si="28"/>
        <v>4.0816326530612246</v>
      </c>
      <c r="I115" s="432">
        <f t="shared" si="28"/>
        <v>1.7241379310344827</v>
      </c>
      <c r="J115" s="433">
        <f t="shared" si="28"/>
        <v>6.8965517241379306</v>
      </c>
      <c r="K115" s="434">
        <f t="shared" si="28"/>
        <v>6.8965517241379306</v>
      </c>
    </row>
    <row r="116" spans="1:11" ht="15" customHeight="1" x14ac:dyDescent="0.15">
      <c r="B116" s="425" t="s">
        <v>1146</v>
      </c>
      <c r="C116" s="435">
        <f>SUM(C105:C115)</f>
        <v>100.00000000000001</v>
      </c>
      <c r="D116" s="436">
        <f t="shared" ref="D116:K116" si="29">SUM(D105:D115)</f>
        <v>100</v>
      </c>
      <c r="E116" s="437">
        <f t="shared" si="29"/>
        <v>100</v>
      </c>
      <c r="F116" s="435">
        <f t="shared" si="29"/>
        <v>100</v>
      </c>
      <c r="G116" s="436">
        <f t="shared" si="29"/>
        <v>100.00000000000001</v>
      </c>
      <c r="H116" s="437">
        <f t="shared" si="29"/>
        <v>100</v>
      </c>
      <c r="I116" s="435">
        <f t="shared" si="29"/>
        <v>99.999999999999986</v>
      </c>
      <c r="J116" s="436">
        <f t="shared" si="29"/>
        <v>99.999999999999986</v>
      </c>
      <c r="K116" s="437">
        <f t="shared" si="29"/>
        <v>100</v>
      </c>
    </row>
    <row r="117" spans="1:11" ht="15" customHeight="1" x14ac:dyDescent="0.15">
      <c r="B117" s="425" t="s">
        <v>1147</v>
      </c>
      <c r="C117" s="435">
        <v>2.3976634801186947</v>
      </c>
      <c r="D117" s="436">
        <v>2.4100559308207403</v>
      </c>
      <c r="E117" s="437">
        <v>2.3663636403634811</v>
      </c>
      <c r="F117" s="435">
        <v>2.4698916336562275</v>
      </c>
      <c r="G117" s="436">
        <v>2.5042031773436477</v>
      </c>
      <c r="H117" s="437">
        <v>2.4852434903115594</v>
      </c>
      <c r="I117" s="435">
        <v>1.8062206063458544</v>
      </c>
      <c r="J117" s="436">
        <v>1.7892804183210025</v>
      </c>
      <c r="K117" s="437">
        <v>1.787511616417881</v>
      </c>
    </row>
    <row r="118" spans="1:11" ht="15" customHeight="1" x14ac:dyDescent="0.15">
      <c r="A118" s="463"/>
      <c r="B118" s="463"/>
      <c r="C118" s="463"/>
      <c r="D118" s="463"/>
      <c r="E118" s="463"/>
      <c r="F118" s="463"/>
    </row>
    <row r="119" spans="1:11" ht="15" customHeight="1" x14ac:dyDescent="0.15">
      <c r="A119" s="405" t="s">
        <v>1178</v>
      </c>
    </row>
    <row r="120" spans="1:11" ht="15" customHeight="1" x14ac:dyDescent="0.15">
      <c r="B120" s="406"/>
      <c r="C120" s="407"/>
      <c r="D120" s="408" t="s">
        <v>1137</v>
      </c>
      <c r="E120" s="409"/>
      <c r="F120" s="410"/>
      <c r="G120" s="411" t="s">
        <v>1138</v>
      </c>
      <c r="H120" s="409"/>
      <c r="I120" s="410"/>
      <c r="J120" s="411" t="s">
        <v>1139</v>
      </c>
      <c r="K120" s="412"/>
    </row>
    <row r="121" spans="1:11" ht="15" customHeight="1" x14ac:dyDescent="0.15">
      <c r="B121" s="413"/>
      <c r="C121" s="414" t="s">
        <v>1140</v>
      </c>
      <c r="D121" s="415" t="s">
        <v>1141</v>
      </c>
      <c r="E121" s="416" t="s">
        <v>1142</v>
      </c>
      <c r="F121" s="414" t="s">
        <v>1143</v>
      </c>
      <c r="G121" s="415" t="s">
        <v>1144</v>
      </c>
      <c r="H121" s="416" t="s">
        <v>1145</v>
      </c>
      <c r="I121" s="414" t="s">
        <v>1143</v>
      </c>
      <c r="J121" s="415" t="s">
        <v>1144</v>
      </c>
      <c r="K121" s="416" t="s">
        <v>1145</v>
      </c>
    </row>
    <row r="122" spans="1:11" ht="15" customHeight="1" x14ac:dyDescent="0.15">
      <c r="B122" s="417"/>
      <c r="C122" s="445">
        <f>C130</f>
        <v>4718</v>
      </c>
      <c r="D122" s="446">
        <f t="shared" ref="D122:K122" si="30">D130</f>
        <v>4836</v>
      </c>
      <c r="E122" s="447">
        <f t="shared" si="30"/>
        <v>4849</v>
      </c>
      <c r="F122" s="445">
        <f t="shared" si="30"/>
        <v>679</v>
      </c>
      <c r="G122" s="446">
        <f t="shared" si="30"/>
        <v>791</v>
      </c>
      <c r="H122" s="447">
        <f t="shared" si="30"/>
        <v>621</v>
      </c>
      <c r="I122" s="445">
        <f t="shared" si="30"/>
        <v>1778</v>
      </c>
      <c r="J122" s="446">
        <f t="shared" si="30"/>
        <v>1861</v>
      </c>
      <c r="K122" s="447">
        <f t="shared" si="30"/>
        <v>1890</v>
      </c>
    </row>
    <row r="123" spans="1:11" ht="15" customHeight="1" x14ac:dyDescent="0.15">
      <c r="B123" s="421" t="s">
        <v>1179</v>
      </c>
      <c r="C123" s="422">
        <v>506</v>
      </c>
      <c r="D123" s="423">
        <v>583</v>
      </c>
      <c r="E123" s="424">
        <v>481</v>
      </c>
      <c r="F123" s="422">
        <v>128</v>
      </c>
      <c r="G123" s="423">
        <v>81</v>
      </c>
      <c r="H123" s="424">
        <v>74</v>
      </c>
      <c r="I123" s="422">
        <v>523</v>
      </c>
      <c r="J123" s="423">
        <v>539</v>
      </c>
      <c r="K123" s="424">
        <v>509</v>
      </c>
    </row>
    <row r="124" spans="1:11" ht="15" customHeight="1" x14ac:dyDescent="0.15">
      <c r="B124" s="421" t="s">
        <v>157</v>
      </c>
      <c r="C124" s="422">
        <v>701</v>
      </c>
      <c r="D124" s="423">
        <v>664</v>
      </c>
      <c r="E124" s="424">
        <v>527</v>
      </c>
      <c r="F124" s="422">
        <v>110</v>
      </c>
      <c r="G124" s="423">
        <v>74</v>
      </c>
      <c r="H124" s="424">
        <v>73</v>
      </c>
      <c r="I124" s="422">
        <v>221</v>
      </c>
      <c r="J124" s="423">
        <v>232</v>
      </c>
      <c r="K124" s="424">
        <v>209</v>
      </c>
    </row>
    <row r="125" spans="1:11" ht="15" customHeight="1" x14ac:dyDescent="0.15">
      <c r="B125" s="421" t="s">
        <v>158</v>
      </c>
      <c r="C125" s="422">
        <v>1164</v>
      </c>
      <c r="D125" s="423">
        <v>1052</v>
      </c>
      <c r="E125" s="424">
        <v>1168</v>
      </c>
      <c r="F125" s="422">
        <v>163</v>
      </c>
      <c r="G125" s="423">
        <v>173</v>
      </c>
      <c r="H125" s="424">
        <v>147</v>
      </c>
      <c r="I125" s="422">
        <v>274</v>
      </c>
      <c r="J125" s="423">
        <v>334</v>
      </c>
      <c r="K125" s="424">
        <v>275</v>
      </c>
    </row>
    <row r="126" spans="1:11" ht="15" customHeight="1" x14ac:dyDescent="0.15">
      <c r="B126" s="421" t="s">
        <v>159</v>
      </c>
      <c r="C126" s="422">
        <v>849</v>
      </c>
      <c r="D126" s="423">
        <v>1005</v>
      </c>
      <c r="E126" s="424">
        <v>889</v>
      </c>
      <c r="F126" s="422">
        <v>138</v>
      </c>
      <c r="G126" s="423">
        <v>149</v>
      </c>
      <c r="H126" s="424">
        <v>167</v>
      </c>
      <c r="I126" s="422">
        <v>133</v>
      </c>
      <c r="J126" s="423">
        <v>151</v>
      </c>
      <c r="K126" s="424">
        <v>137</v>
      </c>
    </row>
    <row r="127" spans="1:11" ht="15" customHeight="1" x14ac:dyDescent="0.15">
      <c r="B127" s="421" t="s">
        <v>160</v>
      </c>
      <c r="C127" s="422">
        <v>410</v>
      </c>
      <c r="D127" s="423">
        <v>439</v>
      </c>
      <c r="E127" s="424">
        <v>292</v>
      </c>
      <c r="F127" s="422">
        <v>44</v>
      </c>
      <c r="G127" s="423">
        <v>59</v>
      </c>
      <c r="H127" s="424">
        <v>77</v>
      </c>
      <c r="I127" s="422">
        <v>32</v>
      </c>
      <c r="J127" s="423">
        <v>50</v>
      </c>
      <c r="K127" s="424">
        <v>51</v>
      </c>
    </row>
    <row r="128" spans="1:11" ht="15" customHeight="1" x14ac:dyDescent="0.15">
      <c r="B128" s="421" t="s">
        <v>161</v>
      </c>
      <c r="C128" s="422">
        <v>202</v>
      </c>
      <c r="D128" s="423">
        <v>163</v>
      </c>
      <c r="E128" s="424">
        <v>81</v>
      </c>
      <c r="F128" s="422">
        <v>4</v>
      </c>
      <c r="G128" s="423">
        <v>19</v>
      </c>
      <c r="H128" s="424">
        <v>27</v>
      </c>
      <c r="I128" s="422">
        <v>19</v>
      </c>
      <c r="J128" s="423">
        <v>8</v>
      </c>
      <c r="K128" s="424">
        <v>11</v>
      </c>
    </row>
    <row r="129" spans="1:11" ht="15" customHeight="1" x14ac:dyDescent="0.15">
      <c r="B129" s="421" t="s">
        <v>1180</v>
      </c>
      <c r="C129" s="422">
        <v>886</v>
      </c>
      <c r="D129" s="423">
        <v>930</v>
      </c>
      <c r="E129" s="424">
        <v>1411</v>
      </c>
      <c r="F129" s="422">
        <v>92</v>
      </c>
      <c r="G129" s="423">
        <v>236</v>
      </c>
      <c r="H129" s="424">
        <v>56</v>
      </c>
      <c r="I129" s="422">
        <v>576</v>
      </c>
      <c r="J129" s="423">
        <v>547</v>
      </c>
      <c r="K129" s="424">
        <v>698</v>
      </c>
    </row>
    <row r="130" spans="1:11" ht="15" customHeight="1" x14ac:dyDescent="0.15">
      <c r="B130" s="425" t="s">
        <v>1146</v>
      </c>
      <c r="C130" s="426">
        <f t="shared" ref="C130:K130" si="31">SUM(C123:C129)</f>
        <v>4718</v>
      </c>
      <c r="D130" s="427">
        <f t="shared" si="31"/>
        <v>4836</v>
      </c>
      <c r="E130" s="428">
        <f t="shared" si="31"/>
        <v>4849</v>
      </c>
      <c r="F130" s="426">
        <f t="shared" si="31"/>
        <v>679</v>
      </c>
      <c r="G130" s="427">
        <f t="shared" si="31"/>
        <v>791</v>
      </c>
      <c r="H130" s="428">
        <f t="shared" si="31"/>
        <v>621</v>
      </c>
      <c r="I130" s="426">
        <f t="shared" si="31"/>
        <v>1778</v>
      </c>
      <c r="J130" s="427">
        <f t="shared" si="31"/>
        <v>1861</v>
      </c>
      <c r="K130" s="428">
        <f t="shared" si="31"/>
        <v>1890</v>
      </c>
    </row>
    <row r="131" spans="1:11" ht="15" customHeight="1" x14ac:dyDescent="0.15">
      <c r="B131" s="421" t="s">
        <v>1179</v>
      </c>
      <c r="C131" s="429">
        <f>C123/C$122*100</f>
        <v>10.724883425180161</v>
      </c>
      <c r="D131" s="430">
        <f t="shared" ref="D131:K131" si="32">D123/D$122*100</f>
        <v>12.055417700578991</v>
      </c>
      <c r="E131" s="431">
        <f t="shared" si="32"/>
        <v>9.9195710455764079</v>
      </c>
      <c r="F131" s="429">
        <f t="shared" si="32"/>
        <v>18.851251840942563</v>
      </c>
      <c r="G131" s="430">
        <f t="shared" si="32"/>
        <v>10.240202275600506</v>
      </c>
      <c r="H131" s="431">
        <f t="shared" si="32"/>
        <v>11.916264090177133</v>
      </c>
      <c r="I131" s="429">
        <f t="shared" si="32"/>
        <v>29.415073115860519</v>
      </c>
      <c r="J131" s="430">
        <f t="shared" si="32"/>
        <v>28.962923159591618</v>
      </c>
      <c r="K131" s="431">
        <f t="shared" si="32"/>
        <v>26.931216931216934</v>
      </c>
    </row>
    <row r="132" spans="1:11" ht="15" customHeight="1" x14ac:dyDescent="0.15">
      <c r="B132" s="421" t="s">
        <v>157</v>
      </c>
      <c r="C132" s="432">
        <f t="shared" ref="C132:K137" si="33">C124/C$122*100</f>
        <v>14.857990674014413</v>
      </c>
      <c r="D132" s="433">
        <f t="shared" si="33"/>
        <v>13.730355665839536</v>
      </c>
      <c r="E132" s="434">
        <f t="shared" si="33"/>
        <v>10.868220251598268</v>
      </c>
      <c r="F132" s="432">
        <f t="shared" si="33"/>
        <v>16.200294550810014</v>
      </c>
      <c r="G132" s="433">
        <f t="shared" si="33"/>
        <v>9.3552465233881161</v>
      </c>
      <c r="H132" s="434">
        <f t="shared" si="33"/>
        <v>11.755233494363928</v>
      </c>
      <c r="I132" s="432">
        <f t="shared" si="33"/>
        <v>12.429696287964004</v>
      </c>
      <c r="J132" s="433">
        <f t="shared" si="33"/>
        <v>12.466415905427191</v>
      </c>
      <c r="K132" s="434">
        <f t="shared" si="33"/>
        <v>11.058201058201059</v>
      </c>
    </row>
    <row r="133" spans="1:11" ht="15" customHeight="1" x14ac:dyDescent="0.15">
      <c r="B133" s="421" t="s">
        <v>158</v>
      </c>
      <c r="C133" s="432">
        <f t="shared" si="33"/>
        <v>24.671470962272149</v>
      </c>
      <c r="D133" s="433">
        <f t="shared" si="33"/>
        <v>21.7535153019024</v>
      </c>
      <c r="E133" s="434">
        <f t="shared" si="33"/>
        <v>24.087440709424623</v>
      </c>
      <c r="F133" s="432">
        <f t="shared" si="33"/>
        <v>24.005891016200295</v>
      </c>
      <c r="G133" s="433">
        <f t="shared" si="33"/>
        <v>21.871049304677623</v>
      </c>
      <c r="H133" s="434">
        <f t="shared" si="33"/>
        <v>23.671497584541061</v>
      </c>
      <c r="I133" s="432">
        <f t="shared" si="33"/>
        <v>15.410573678290213</v>
      </c>
      <c r="J133" s="433">
        <f t="shared" si="33"/>
        <v>17.947340139709834</v>
      </c>
      <c r="K133" s="434">
        <f t="shared" si="33"/>
        <v>14.550264550264549</v>
      </c>
    </row>
    <row r="134" spans="1:11" ht="15" customHeight="1" x14ac:dyDescent="0.15">
      <c r="B134" s="421" t="s">
        <v>159</v>
      </c>
      <c r="C134" s="432">
        <f t="shared" si="33"/>
        <v>17.994913098770667</v>
      </c>
      <c r="D134" s="433">
        <f t="shared" si="33"/>
        <v>20.781637717121587</v>
      </c>
      <c r="E134" s="434">
        <f t="shared" si="33"/>
        <v>18.333677046813776</v>
      </c>
      <c r="F134" s="432">
        <f t="shared" si="33"/>
        <v>20.324005891016199</v>
      </c>
      <c r="G134" s="433">
        <f t="shared" si="33"/>
        <v>18.83691529709229</v>
      </c>
      <c r="H134" s="434">
        <f t="shared" si="33"/>
        <v>26.892109500805152</v>
      </c>
      <c r="I134" s="432">
        <f t="shared" si="33"/>
        <v>7.4803149606299222</v>
      </c>
      <c r="J134" s="433">
        <f t="shared" si="33"/>
        <v>8.1139172487909725</v>
      </c>
      <c r="K134" s="434">
        <f t="shared" si="33"/>
        <v>7.2486772486772484</v>
      </c>
    </row>
    <row r="135" spans="1:11" ht="15" customHeight="1" x14ac:dyDescent="0.15">
      <c r="B135" s="421" t="s">
        <v>160</v>
      </c>
      <c r="C135" s="432">
        <f t="shared" si="33"/>
        <v>8.690122933446375</v>
      </c>
      <c r="D135" s="433">
        <f t="shared" si="33"/>
        <v>9.0777502067824649</v>
      </c>
      <c r="E135" s="434">
        <f t="shared" si="33"/>
        <v>6.0218601773561558</v>
      </c>
      <c r="F135" s="432">
        <f t="shared" si="33"/>
        <v>6.4801178203240068</v>
      </c>
      <c r="G135" s="433">
        <f t="shared" si="33"/>
        <v>7.4589127686472816</v>
      </c>
      <c r="H135" s="434">
        <f t="shared" si="33"/>
        <v>12.399355877616747</v>
      </c>
      <c r="I135" s="432">
        <f t="shared" si="33"/>
        <v>1.799775028121485</v>
      </c>
      <c r="J135" s="433">
        <f t="shared" si="33"/>
        <v>2.6867275658248255</v>
      </c>
      <c r="K135" s="434">
        <f t="shared" si="33"/>
        <v>2.6984126984126986</v>
      </c>
    </row>
    <row r="136" spans="1:11" ht="15" customHeight="1" x14ac:dyDescent="0.15">
      <c r="B136" s="421" t="s">
        <v>161</v>
      </c>
      <c r="C136" s="432">
        <f t="shared" si="33"/>
        <v>4.2814752013565069</v>
      </c>
      <c r="D136" s="433">
        <f t="shared" si="33"/>
        <v>3.3705541770057899</v>
      </c>
      <c r="E136" s="434">
        <f t="shared" si="33"/>
        <v>1.6704475149515365</v>
      </c>
      <c r="F136" s="432">
        <f t="shared" si="33"/>
        <v>0.5891016200294551</v>
      </c>
      <c r="G136" s="433">
        <f t="shared" si="33"/>
        <v>2.4020227560050569</v>
      </c>
      <c r="H136" s="434">
        <f t="shared" si="33"/>
        <v>4.3478260869565215</v>
      </c>
      <c r="I136" s="432">
        <f t="shared" si="33"/>
        <v>1.0686164229471318</v>
      </c>
      <c r="J136" s="433">
        <f t="shared" si="33"/>
        <v>0.42987641053197206</v>
      </c>
      <c r="K136" s="434">
        <f t="shared" si="33"/>
        <v>0.58201058201058198</v>
      </c>
    </row>
    <row r="137" spans="1:11" ht="15" customHeight="1" x14ac:dyDescent="0.15">
      <c r="B137" s="421" t="s">
        <v>1180</v>
      </c>
      <c r="C137" s="432">
        <f t="shared" si="33"/>
        <v>18.779143704959729</v>
      </c>
      <c r="D137" s="433">
        <f t="shared" si="33"/>
        <v>19.230769230769234</v>
      </c>
      <c r="E137" s="434">
        <f t="shared" si="33"/>
        <v>29.09878325427923</v>
      </c>
      <c r="F137" s="432">
        <f t="shared" si="33"/>
        <v>13.549337260677467</v>
      </c>
      <c r="G137" s="433">
        <f t="shared" si="33"/>
        <v>29.835651074589126</v>
      </c>
      <c r="H137" s="434">
        <f t="shared" si="33"/>
        <v>9.0177133655394517</v>
      </c>
      <c r="I137" s="432">
        <f t="shared" si="33"/>
        <v>32.395950506186729</v>
      </c>
      <c r="J137" s="433">
        <f t="shared" si="33"/>
        <v>29.392799570123589</v>
      </c>
      <c r="K137" s="434">
        <f t="shared" si="33"/>
        <v>36.93121693121693</v>
      </c>
    </row>
    <row r="138" spans="1:11" ht="15" customHeight="1" x14ac:dyDescent="0.15">
      <c r="B138" s="425" t="s">
        <v>1146</v>
      </c>
      <c r="C138" s="435">
        <f t="shared" ref="C138:K138" si="34">SUM(C131:C137)</f>
        <v>100</v>
      </c>
      <c r="D138" s="436">
        <f t="shared" si="34"/>
        <v>100</v>
      </c>
      <c r="E138" s="437">
        <f t="shared" si="34"/>
        <v>100</v>
      </c>
      <c r="F138" s="435">
        <f t="shared" si="34"/>
        <v>100</v>
      </c>
      <c r="G138" s="436">
        <f t="shared" si="34"/>
        <v>99.999999999999986</v>
      </c>
      <c r="H138" s="437">
        <f t="shared" si="34"/>
        <v>99.999999999999986</v>
      </c>
      <c r="I138" s="435">
        <f t="shared" si="34"/>
        <v>100</v>
      </c>
      <c r="J138" s="436">
        <f t="shared" si="34"/>
        <v>100</v>
      </c>
      <c r="K138" s="437">
        <f t="shared" si="34"/>
        <v>100</v>
      </c>
    </row>
    <row r="140" spans="1:11" ht="15" customHeight="1" x14ac:dyDescent="0.15">
      <c r="A140" s="405" t="s">
        <v>1181</v>
      </c>
    </row>
    <row r="141" spans="1:11" ht="15" customHeight="1" x14ac:dyDescent="0.15">
      <c r="B141" s="406"/>
      <c r="C141" s="407"/>
      <c r="D141" s="408" t="s">
        <v>1137</v>
      </c>
      <c r="E141" s="409"/>
      <c r="F141" s="410"/>
      <c r="G141" s="411" t="s">
        <v>1138</v>
      </c>
      <c r="H141" s="409"/>
      <c r="I141" s="410"/>
      <c r="J141" s="411" t="s">
        <v>1139</v>
      </c>
      <c r="K141" s="412"/>
    </row>
    <row r="142" spans="1:11" ht="15" customHeight="1" x14ac:dyDescent="0.15">
      <c r="B142" s="413"/>
      <c r="C142" s="414" t="s">
        <v>1140</v>
      </c>
      <c r="D142" s="415" t="s">
        <v>1141</v>
      </c>
      <c r="E142" s="416" t="s">
        <v>1142</v>
      </c>
      <c r="F142" s="414" t="s">
        <v>1143</v>
      </c>
      <c r="G142" s="415" t="s">
        <v>1144</v>
      </c>
      <c r="H142" s="416" t="s">
        <v>1145</v>
      </c>
      <c r="I142" s="414" t="s">
        <v>1143</v>
      </c>
      <c r="J142" s="415" t="s">
        <v>1144</v>
      </c>
      <c r="K142" s="416" t="s">
        <v>1145</v>
      </c>
    </row>
    <row r="143" spans="1:11" ht="15" customHeight="1" x14ac:dyDescent="0.15">
      <c r="B143" s="441"/>
      <c r="C143" s="418">
        <f>C$11</f>
        <v>99</v>
      </c>
      <c r="D143" s="419">
        <f t="shared" ref="D143:K143" si="35">D$11</f>
        <v>99</v>
      </c>
      <c r="E143" s="420">
        <f t="shared" si="35"/>
        <v>99</v>
      </c>
      <c r="F143" s="418">
        <f t="shared" si="35"/>
        <v>49</v>
      </c>
      <c r="G143" s="419">
        <f t="shared" si="35"/>
        <v>49</v>
      </c>
      <c r="H143" s="420">
        <f t="shared" si="35"/>
        <v>49</v>
      </c>
      <c r="I143" s="418">
        <f t="shared" si="35"/>
        <v>58</v>
      </c>
      <c r="J143" s="419">
        <f t="shared" si="35"/>
        <v>58</v>
      </c>
      <c r="K143" s="420">
        <f t="shared" si="35"/>
        <v>58</v>
      </c>
    </row>
    <row r="144" spans="1:11" ht="15" customHeight="1" x14ac:dyDescent="0.15">
      <c r="B144" s="421" t="s">
        <v>176</v>
      </c>
      <c r="C144" s="442">
        <v>71</v>
      </c>
      <c r="D144" s="443">
        <v>84</v>
      </c>
      <c r="E144" s="444">
        <v>96</v>
      </c>
      <c r="F144" s="442">
        <v>17</v>
      </c>
      <c r="G144" s="443">
        <v>19</v>
      </c>
      <c r="H144" s="444">
        <v>19</v>
      </c>
      <c r="I144" s="442">
        <v>27</v>
      </c>
      <c r="J144" s="443">
        <v>38</v>
      </c>
      <c r="K144" s="444">
        <v>33</v>
      </c>
    </row>
    <row r="145" spans="1:11" ht="15" customHeight="1" x14ac:dyDescent="0.15">
      <c r="B145" s="421" t="s">
        <v>1182</v>
      </c>
      <c r="C145" s="422">
        <v>3</v>
      </c>
      <c r="D145" s="423">
        <v>3</v>
      </c>
      <c r="E145" s="424">
        <v>3</v>
      </c>
      <c r="F145" s="422">
        <v>8</v>
      </c>
      <c r="G145" s="423">
        <v>10</v>
      </c>
      <c r="H145" s="424">
        <v>10</v>
      </c>
      <c r="I145" s="422">
        <v>6</v>
      </c>
      <c r="J145" s="423">
        <v>8</v>
      </c>
      <c r="K145" s="424">
        <v>8</v>
      </c>
    </row>
    <row r="146" spans="1:11" ht="15" customHeight="1" x14ac:dyDescent="0.15">
      <c r="B146" s="421" t="s">
        <v>1183</v>
      </c>
      <c r="C146" s="422">
        <v>1</v>
      </c>
      <c r="D146" s="423">
        <v>1</v>
      </c>
      <c r="E146" s="424">
        <v>0</v>
      </c>
      <c r="F146" s="422">
        <v>12</v>
      </c>
      <c r="G146" s="423">
        <v>9</v>
      </c>
      <c r="H146" s="424">
        <v>8</v>
      </c>
      <c r="I146" s="422">
        <v>6</v>
      </c>
      <c r="J146" s="423">
        <v>4</v>
      </c>
      <c r="K146" s="424">
        <v>3</v>
      </c>
    </row>
    <row r="147" spans="1:11" ht="15" customHeight="1" x14ac:dyDescent="0.15">
      <c r="B147" s="421" t="s">
        <v>1184</v>
      </c>
      <c r="C147" s="422">
        <v>0</v>
      </c>
      <c r="D147" s="423">
        <v>0</v>
      </c>
      <c r="E147" s="424">
        <v>0</v>
      </c>
      <c r="F147" s="422">
        <v>4</v>
      </c>
      <c r="G147" s="423">
        <v>5</v>
      </c>
      <c r="H147" s="424">
        <v>7</v>
      </c>
      <c r="I147" s="422">
        <v>2</v>
      </c>
      <c r="J147" s="423">
        <v>2</v>
      </c>
      <c r="K147" s="424">
        <v>3</v>
      </c>
    </row>
    <row r="148" spans="1:11" ht="15" customHeight="1" x14ac:dyDescent="0.15">
      <c r="B148" s="421" t="s">
        <v>1185</v>
      </c>
      <c r="C148" s="422">
        <v>0</v>
      </c>
      <c r="D148" s="423">
        <v>0</v>
      </c>
      <c r="E148" s="424">
        <v>0</v>
      </c>
      <c r="F148" s="422">
        <v>3</v>
      </c>
      <c r="G148" s="423">
        <v>3</v>
      </c>
      <c r="H148" s="424">
        <v>3</v>
      </c>
      <c r="I148" s="422">
        <v>1</v>
      </c>
      <c r="J148" s="423">
        <v>0</v>
      </c>
      <c r="K148" s="424">
        <v>0</v>
      </c>
    </row>
    <row r="149" spans="1:11" ht="15" customHeight="1" x14ac:dyDescent="0.15">
      <c r="B149" s="421" t="s">
        <v>1155</v>
      </c>
      <c r="C149" s="422">
        <v>24</v>
      </c>
      <c r="D149" s="423">
        <v>11</v>
      </c>
      <c r="E149" s="424">
        <v>0</v>
      </c>
      <c r="F149" s="422">
        <v>5</v>
      </c>
      <c r="G149" s="423">
        <v>3</v>
      </c>
      <c r="H149" s="424">
        <v>2</v>
      </c>
      <c r="I149" s="422">
        <v>16</v>
      </c>
      <c r="J149" s="423">
        <v>6</v>
      </c>
      <c r="K149" s="424">
        <v>11</v>
      </c>
    </row>
    <row r="150" spans="1:11" ht="15" customHeight="1" x14ac:dyDescent="0.15">
      <c r="B150" s="425" t="s">
        <v>1146</v>
      </c>
      <c r="C150" s="426">
        <f>SUM(C144:C149)</f>
        <v>99</v>
      </c>
      <c r="D150" s="427">
        <f t="shared" ref="D150:K150" si="36">SUM(D144:D149)</f>
        <v>99</v>
      </c>
      <c r="E150" s="428">
        <f t="shared" si="36"/>
        <v>99</v>
      </c>
      <c r="F150" s="426">
        <f t="shared" si="36"/>
        <v>49</v>
      </c>
      <c r="G150" s="427">
        <f t="shared" si="36"/>
        <v>49</v>
      </c>
      <c r="H150" s="428">
        <f t="shared" si="36"/>
        <v>49</v>
      </c>
      <c r="I150" s="426">
        <f t="shared" si="36"/>
        <v>58</v>
      </c>
      <c r="J150" s="427">
        <f t="shared" si="36"/>
        <v>58</v>
      </c>
      <c r="K150" s="428">
        <f t="shared" si="36"/>
        <v>58</v>
      </c>
    </row>
    <row r="151" spans="1:11" ht="15" customHeight="1" x14ac:dyDescent="0.15">
      <c r="B151" s="421" t="s">
        <v>176</v>
      </c>
      <c r="C151" s="429">
        <f>C144/C$11*100</f>
        <v>71.717171717171709</v>
      </c>
      <c r="D151" s="430">
        <f t="shared" ref="D151:K151" si="37">D144/D$11*100</f>
        <v>84.848484848484844</v>
      </c>
      <c r="E151" s="431">
        <f t="shared" si="37"/>
        <v>96.969696969696969</v>
      </c>
      <c r="F151" s="429">
        <f t="shared" si="37"/>
        <v>34.693877551020407</v>
      </c>
      <c r="G151" s="430">
        <f t="shared" si="37"/>
        <v>38.775510204081634</v>
      </c>
      <c r="H151" s="431">
        <f t="shared" si="37"/>
        <v>38.775510204081634</v>
      </c>
      <c r="I151" s="429">
        <f t="shared" si="37"/>
        <v>46.551724137931032</v>
      </c>
      <c r="J151" s="430">
        <f t="shared" si="37"/>
        <v>65.517241379310349</v>
      </c>
      <c r="K151" s="431">
        <f t="shared" si="37"/>
        <v>56.896551724137936</v>
      </c>
    </row>
    <row r="152" spans="1:11" ht="15" customHeight="1" x14ac:dyDescent="0.15">
      <c r="B152" s="421" t="s">
        <v>1182</v>
      </c>
      <c r="C152" s="432">
        <f t="shared" ref="C152:K156" si="38">C145/C$11*100</f>
        <v>3.0303030303030303</v>
      </c>
      <c r="D152" s="433">
        <f t="shared" si="38"/>
        <v>3.0303030303030303</v>
      </c>
      <c r="E152" s="434">
        <f t="shared" si="38"/>
        <v>3.0303030303030303</v>
      </c>
      <c r="F152" s="432">
        <f t="shared" si="38"/>
        <v>16.326530612244898</v>
      </c>
      <c r="G152" s="433">
        <f t="shared" si="38"/>
        <v>20.408163265306122</v>
      </c>
      <c r="H152" s="434">
        <f t="shared" si="38"/>
        <v>20.408163265306122</v>
      </c>
      <c r="I152" s="432">
        <f t="shared" si="38"/>
        <v>10.344827586206897</v>
      </c>
      <c r="J152" s="433">
        <f t="shared" si="38"/>
        <v>13.793103448275861</v>
      </c>
      <c r="K152" s="434">
        <f t="shared" si="38"/>
        <v>13.793103448275861</v>
      </c>
    </row>
    <row r="153" spans="1:11" ht="15" customHeight="1" x14ac:dyDescent="0.15">
      <c r="B153" s="421" t="s">
        <v>1183</v>
      </c>
      <c r="C153" s="432">
        <f t="shared" si="38"/>
        <v>1.0101010101010102</v>
      </c>
      <c r="D153" s="433">
        <f t="shared" si="38"/>
        <v>1.0101010101010102</v>
      </c>
      <c r="E153" s="434">
        <f t="shared" si="38"/>
        <v>0</v>
      </c>
      <c r="F153" s="432">
        <f t="shared" si="38"/>
        <v>24.489795918367346</v>
      </c>
      <c r="G153" s="433">
        <f t="shared" si="38"/>
        <v>18.367346938775512</v>
      </c>
      <c r="H153" s="434">
        <f t="shared" si="38"/>
        <v>16.326530612244898</v>
      </c>
      <c r="I153" s="432">
        <f t="shared" si="38"/>
        <v>10.344827586206897</v>
      </c>
      <c r="J153" s="433">
        <f t="shared" si="38"/>
        <v>6.8965517241379306</v>
      </c>
      <c r="K153" s="434">
        <f t="shared" si="38"/>
        <v>5.1724137931034484</v>
      </c>
    </row>
    <row r="154" spans="1:11" ht="15" customHeight="1" x14ac:dyDescent="0.15">
      <c r="B154" s="421" t="s">
        <v>1184</v>
      </c>
      <c r="C154" s="432">
        <f t="shared" si="38"/>
        <v>0</v>
      </c>
      <c r="D154" s="433">
        <f t="shared" si="38"/>
        <v>0</v>
      </c>
      <c r="E154" s="434">
        <f t="shared" si="38"/>
        <v>0</v>
      </c>
      <c r="F154" s="432">
        <f t="shared" si="38"/>
        <v>8.1632653061224492</v>
      </c>
      <c r="G154" s="433">
        <f t="shared" si="38"/>
        <v>10.204081632653061</v>
      </c>
      <c r="H154" s="434">
        <f t="shared" si="38"/>
        <v>14.285714285714285</v>
      </c>
      <c r="I154" s="432">
        <f t="shared" si="38"/>
        <v>3.4482758620689653</v>
      </c>
      <c r="J154" s="433">
        <f t="shared" si="38"/>
        <v>3.4482758620689653</v>
      </c>
      <c r="K154" s="434">
        <f t="shared" si="38"/>
        <v>5.1724137931034484</v>
      </c>
    </row>
    <row r="155" spans="1:11" ht="15" customHeight="1" x14ac:dyDescent="0.15">
      <c r="B155" s="421" t="s">
        <v>1185</v>
      </c>
      <c r="C155" s="432">
        <f t="shared" si="38"/>
        <v>0</v>
      </c>
      <c r="D155" s="433">
        <f t="shared" si="38"/>
        <v>0</v>
      </c>
      <c r="E155" s="434">
        <f t="shared" si="38"/>
        <v>0</v>
      </c>
      <c r="F155" s="432">
        <f t="shared" si="38"/>
        <v>6.1224489795918364</v>
      </c>
      <c r="G155" s="433">
        <f t="shared" si="38"/>
        <v>6.1224489795918364</v>
      </c>
      <c r="H155" s="434">
        <f t="shared" si="38"/>
        <v>6.1224489795918364</v>
      </c>
      <c r="I155" s="432">
        <f t="shared" si="38"/>
        <v>1.7241379310344827</v>
      </c>
      <c r="J155" s="433">
        <f t="shared" si="38"/>
        <v>0</v>
      </c>
      <c r="K155" s="434">
        <f t="shared" si="38"/>
        <v>0</v>
      </c>
    </row>
    <row r="156" spans="1:11" ht="15" customHeight="1" x14ac:dyDescent="0.15">
      <c r="B156" s="421" t="s">
        <v>1155</v>
      </c>
      <c r="C156" s="432">
        <f t="shared" si="38"/>
        <v>24.242424242424242</v>
      </c>
      <c r="D156" s="433">
        <f t="shared" si="38"/>
        <v>11.111111111111111</v>
      </c>
      <c r="E156" s="434">
        <f t="shared" si="38"/>
        <v>0</v>
      </c>
      <c r="F156" s="432">
        <f t="shared" si="38"/>
        <v>10.204081632653061</v>
      </c>
      <c r="G156" s="433">
        <f t="shared" si="38"/>
        <v>6.1224489795918364</v>
      </c>
      <c r="H156" s="434">
        <f t="shared" si="38"/>
        <v>4.0816326530612246</v>
      </c>
      <c r="I156" s="432">
        <f t="shared" si="38"/>
        <v>27.586206896551722</v>
      </c>
      <c r="J156" s="433">
        <f t="shared" si="38"/>
        <v>10.344827586206897</v>
      </c>
      <c r="K156" s="434">
        <f t="shared" si="38"/>
        <v>18.96551724137931</v>
      </c>
    </row>
    <row r="157" spans="1:11" ht="15" customHeight="1" x14ac:dyDescent="0.15">
      <c r="B157" s="425" t="s">
        <v>1146</v>
      </c>
      <c r="C157" s="435">
        <f>SUM(C151:C156)</f>
        <v>100</v>
      </c>
      <c r="D157" s="436">
        <f t="shared" ref="D157:K157" si="39">SUM(D151:D156)</f>
        <v>100</v>
      </c>
      <c r="E157" s="437">
        <f t="shared" si="39"/>
        <v>100</v>
      </c>
      <c r="F157" s="435">
        <f t="shared" si="39"/>
        <v>100</v>
      </c>
      <c r="G157" s="436">
        <f t="shared" si="39"/>
        <v>100</v>
      </c>
      <c r="H157" s="437">
        <f t="shared" si="39"/>
        <v>99.999999999999986</v>
      </c>
      <c r="I157" s="435">
        <f t="shared" si="39"/>
        <v>100</v>
      </c>
      <c r="J157" s="436">
        <f t="shared" si="39"/>
        <v>100</v>
      </c>
      <c r="K157" s="437">
        <f t="shared" si="39"/>
        <v>100</v>
      </c>
    </row>
    <row r="158" spans="1:11" ht="15" customHeight="1" x14ac:dyDescent="0.15">
      <c r="B158" s="425" t="s">
        <v>1147</v>
      </c>
      <c r="C158" s="438">
        <v>0.77757313683857487</v>
      </c>
      <c r="D158" s="439">
        <v>0.47012031925825037</v>
      </c>
      <c r="E158" s="440">
        <v>8.3122895622895612E-2</v>
      </c>
      <c r="F158" s="438">
        <v>21.679037824657897</v>
      </c>
      <c r="G158" s="439">
        <v>22.052619377264776</v>
      </c>
      <c r="H158" s="440">
        <v>7.0437489917315608</v>
      </c>
      <c r="I158" s="438">
        <v>10.894117155121004</v>
      </c>
      <c r="J158" s="439">
        <v>7.0437489917315608</v>
      </c>
      <c r="K158" s="440">
        <v>7.3276971399927886</v>
      </c>
    </row>
    <row r="160" spans="1:11" ht="15" customHeight="1" x14ac:dyDescent="0.15">
      <c r="A160" s="405" t="s">
        <v>1186</v>
      </c>
    </row>
    <row r="161" spans="2:11" ht="15" customHeight="1" x14ac:dyDescent="0.15">
      <c r="B161" s="448"/>
      <c r="C161" s="448"/>
      <c r="D161" s="449" t="s">
        <v>1140</v>
      </c>
      <c r="E161" s="450"/>
      <c r="F161" s="448"/>
      <c r="G161" s="449" t="s">
        <v>1141</v>
      </c>
      <c r="H161" s="450"/>
      <c r="I161" s="448"/>
      <c r="J161" s="449" t="s">
        <v>1142</v>
      </c>
      <c r="K161" s="450"/>
    </row>
    <row r="162" spans="2:11" ht="15" customHeight="1" x14ac:dyDescent="0.15">
      <c r="B162" s="451" t="s">
        <v>442</v>
      </c>
      <c r="C162" s="452">
        <v>124</v>
      </c>
      <c r="D162" s="453">
        <v>592</v>
      </c>
      <c r="E162" s="454">
        <v>39.020270270270267</v>
      </c>
      <c r="F162" s="452">
        <v>126</v>
      </c>
      <c r="G162" s="453">
        <v>596</v>
      </c>
      <c r="H162" s="454">
        <v>36.241610738255034</v>
      </c>
      <c r="I162" s="452">
        <v>129</v>
      </c>
      <c r="J162" s="453">
        <v>665</v>
      </c>
      <c r="K162" s="454">
        <v>30.075187969924812</v>
      </c>
    </row>
    <row r="163" spans="2:11" ht="15" customHeight="1" x14ac:dyDescent="0.15">
      <c r="B163" s="455" t="s">
        <v>194</v>
      </c>
      <c r="C163" s="456">
        <v>93</v>
      </c>
      <c r="D163" s="457">
        <v>522</v>
      </c>
      <c r="E163" s="458">
        <v>41.954022988505749</v>
      </c>
      <c r="F163" s="456">
        <v>94</v>
      </c>
      <c r="G163" s="457">
        <v>520</v>
      </c>
      <c r="H163" s="458">
        <v>36.346153846153847</v>
      </c>
      <c r="I163" s="456">
        <v>93</v>
      </c>
      <c r="J163" s="457">
        <v>578</v>
      </c>
      <c r="K163" s="458">
        <v>30.449826989619378</v>
      </c>
    </row>
    <row r="164" spans="2:11" ht="15" customHeight="1" x14ac:dyDescent="0.15">
      <c r="B164" s="455" t="s">
        <v>195</v>
      </c>
      <c r="C164" s="456">
        <v>31</v>
      </c>
      <c r="D164" s="457">
        <v>70</v>
      </c>
      <c r="E164" s="458">
        <v>17.142857142857142</v>
      </c>
      <c r="F164" s="456">
        <v>32</v>
      </c>
      <c r="G164" s="457">
        <v>76</v>
      </c>
      <c r="H164" s="458">
        <v>35.526315789473685</v>
      </c>
      <c r="I164" s="456">
        <v>36</v>
      </c>
      <c r="J164" s="457">
        <v>87</v>
      </c>
      <c r="K164" s="458">
        <v>27.586206896551722</v>
      </c>
    </row>
    <row r="165" spans="2:11" ht="15" customHeight="1" x14ac:dyDescent="0.15">
      <c r="B165" s="455" t="s">
        <v>443</v>
      </c>
      <c r="C165" s="456">
        <v>50</v>
      </c>
      <c r="D165" s="457">
        <v>150</v>
      </c>
      <c r="E165" s="458">
        <v>23.333333333333332</v>
      </c>
      <c r="F165" s="456">
        <v>46</v>
      </c>
      <c r="G165" s="457">
        <v>120</v>
      </c>
      <c r="H165" s="458">
        <v>25</v>
      </c>
      <c r="I165" s="456">
        <v>53</v>
      </c>
      <c r="J165" s="457">
        <v>144</v>
      </c>
      <c r="K165" s="458">
        <v>22.222222222222221</v>
      </c>
    </row>
    <row r="166" spans="2:11" ht="15" customHeight="1" x14ac:dyDescent="0.15">
      <c r="B166" s="455" t="s">
        <v>197</v>
      </c>
      <c r="C166" s="456">
        <v>47</v>
      </c>
      <c r="D166" s="457">
        <v>137</v>
      </c>
      <c r="E166" s="458">
        <v>22.627737226277372</v>
      </c>
      <c r="F166" s="456">
        <v>43</v>
      </c>
      <c r="G166" s="457">
        <v>107</v>
      </c>
      <c r="H166" s="458">
        <v>26.168224299065418</v>
      </c>
      <c r="I166" s="456">
        <v>50</v>
      </c>
      <c r="J166" s="457">
        <v>127</v>
      </c>
      <c r="K166" s="458">
        <v>23.622047244094489</v>
      </c>
    </row>
    <row r="167" spans="2:11" ht="15" customHeight="1" x14ac:dyDescent="0.15">
      <c r="B167" s="459" t="s">
        <v>1127</v>
      </c>
      <c r="C167" s="460">
        <v>96</v>
      </c>
      <c r="D167" s="461">
        <v>535</v>
      </c>
      <c r="E167" s="462">
        <v>41.682242990654203</v>
      </c>
      <c r="F167" s="460">
        <v>97</v>
      </c>
      <c r="G167" s="461">
        <v>533</v>
      </c>
      <c r="H167" s="462">
        <v>35.834896810506564</v>
      </c>
      <c r="I167" s="460">
        <v>96</v>
      </c>
      <c r="J167" s="461">
        <v>595</v>
      </c>
      <c r="K167" s="462">
        <v>29.915966386554622</v>
      </c>
    </row>
  </sheetData>
  <phoneticPr fontId="1"/>
  <pageMargins left="0.70866141732283472" right="0.70866141732283472" top="0.59055118110236227" bottom="0.39370078740157483" header="0.31496062992125984" footer="0.31496062992125984"/>
  <pageSetup paperSize="9" orientation="portrait" r:id="rId1"/>
  <headerFooter>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3" manualBreakCount="3">
    <brk id="42" max="16383" man="1"/>
    <brk id="63" max="16383"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18"/>
  <sheetViews>
    <sheetView showGridLines="0" view="pageBreakPreview" zoomScaleNormal="100" zoomScaleSheetLayoutView="100" zoomScalePageLayoutView="40" workbookViewId="0"/>
  </sheetViews>
  <sheetFormatPr defaultColWidth="9.109375" defaultRowHeight="15" customHeight="1" x14ac:dyDescent="0.15"/>
  <cols>
    <col min="1" max="1" width="0.88671875" style="1" customWidth="1"/>
    <col min="2" max="2" width="8.44140625" style="1" customWidth="1"/>
    <col min="3" max="3" width="20" style="7" customWidth="1"/>
    <col min="4" max="8" width="8.5546875" style="7" customWidth="1"/>
    <col min="9" max="17" width="8.5546875" style="1" customWidth="1"/>
    <col min="18" max="18" width="4.44140625" style="1" customWidth="1"/>
    <col min="19" max="19" width="8.44140625" style="1" customWidth="1"/>
    <col min="20" max="20" width="20" style="7" customWidth="1"/>
    <col min="21" max="25" width="8.5546875" style="7" customWidth="1"/>
    <col min="26" max="31" width="8.5546875" style="1" customWidth="1"/>
    <col min="32" max="32" width="9.6640625" style="1" customWidth="1"/>
    <col min="33" max="33" width="9.109375" style="1" customWidth="1"/>
    <col min="34" max="16384" width="9.109375" style="1"/>
  </cols>
  <sheetData>
    <row r="1" spans="1:31" ht="15" customHeight="1" x14ac:dyDescent="0.15">
      <c r="A1" s="56" t="s">
        <v>200</v>
      </c>
      <c r="C1" s="1"/>
      <c r="D1" s="1"/>
      <c r="E1" s="1"/>
      <c r="F1" s="1"/>
      <c r="G1" s="1"/>
      <c r="H1" s="1"/>
      <c r="T1" s="1"/>
      <c r="U1" s="1"/>
      <c r="V1" s="1"/>
      <c r="W1" s="1"/>
      <c r="X1" s="1"/>
      <c r="Y1" s="1"/>
    </row>
    <row r="2" spans="1:31" ht="15" customHeight="1" x14ac:dyDescent="0.15">
      <c r="A2" s="1" t="s">
        <v>201</v>
      </c>
      <c r="C2" s="1"/>
      <c r="E2" s="173"/>
      <c r="F2" s="1"/>
      <c r="G2" s="1"/>
      <c r="H2" s="173"/>
      <c r="K2" s="173"/>
      <c r="L2" s="173"/>
      <c r="M2" s="173"/>
      <c r="N2" s="173"/>
      <c r="T2" s="1"/>
      <c r="V2" s="173"/>
      <c r="W2" s="1"/>
      <c r="X2" s="1"/>
      <c r="Y2" s="173"/>
      <c r="AB2" s="173"/>
      <c r="AC2" s="173"/>
      <c r="AD2" s="173"/>
      <c r="AE2" s="173"/>
    </row>
    <row r="3" spans="1:31" ht="13.65" customHeight="1" x14ac:dyDescent="0.15">
      <c r="B3" s="64"/>
      <c r="C3" s="33"/>
      <c r="D3" s="33"/>
      <c r="E3" s="386"/>
      <c r="F3" s="387"/>
      <c r="G3" s="86" t="s">
        <v>198</v>
      </c>
      <c r="H3" s="86"/>
      <c r="I3" s="387"/>
      <c r="J3" s="387"/>
      <c r="K3" s="388"/>
      <c r="L3" s="387"/>
      <c r="M3" s="86" t="s">
        <v>199</v>
      </c>
      <c r="N3" s="86"/>
      <c r="O3" s="387"/>
      <c r="P3" s="389"/>
      <c r="Q3" s="44"/>
      <c r="S3" s="64"/>
      <c r="T3" s="33"/>
      <c r="U3" s="33"/>
      <c r="V3" s="79"/>
      <c r="W3" s="83" t="s">
        <v>2</v>
      </c>
      <c r="X3" s="86"/>
      <c r="Y3" s="104"/>
      <c r="Z3" s="83" t="s">
        <v>3</v>
      </c>
      <c r="AA3" s="84"/>
    </row>
    <row r="4" spans="1:31" ht="19.2" x14ac:dyDescent="0.15">
      <c r="B4" s="77"/>
      <c r="E4" s="94" t="s">
        <v>442</v>
      </c>
      <c r="F4" s="94" t="s">
        <v>194</v>
      </c>
      <c r="G4" s="94" t="s">
        <v>195</v>
      </c>
      <c r="H4" s="94" t="s">
        <v>443</v>
      </c>
      <c r="I4" s="100" t="s">
        <v>197</v>
      </c>
      <c r="J4" s="94" t="s">
        <v>1127</v>
      </c>
      <c r="K4" s="103" t="s">
        <v>442</v>
      </c>
      <c r="L4" s="94" t="s">
        <v>194</v>
      </c>
      <c r="M4" s="94" t="s">
        <v>195</v>
      </c>
      <c r="N4" s="94" t="s">
        <v>443</v>
      </c>
      <c r="O4" s="94" t="s">
        <v>197</v>
      </c>
      <c r="P4" s="94" t="s">
        <v>1127</v>
      </c>
      <c r="S4" s="77"/>
      <c r="V4" s="94" t="s">
        <v>936</v>
      </c>
      <c r="W4" s="94" t="s">
        <v>195</v>
      </c>
      <c r="X4" s="100" t="s">
        <v>197</v>
      </c>
      <c r="Y4" s="103" t="s">
        <v>936</v>
      </c>
      <c r="Z4" s="94" t="s">
        <v>195</v>
      </c>
      <c r="AA4" s="94" t="s">
        <v>197</v>
      </c>
    </row>
    <row r="5" spans="1:31" ht="12" customHeight="1" x14ac:dyDescent="0.15">
      <c r="B5" s="65"/>
      <c r="C5" s="36"/>
      <c r="D5" s="36"/>
      <c r="E5" s="37"/>
      <c r="F5" s="37"/>
      <c r="G5" s="37"/>
      <c r="H5" s="37"/>
      <c r="I5" s="66"/>
      <c r="J5" s="37"/>
      <c r="K5" s="105">
        <f t="shared" ref="K5:P5" si="0">E$13</f>
        <v>2146</v>
      </c>
      <c r="L5" s="2">
        <f t="shared" si="0"/>
        <v>1105</v>
      </c>
      <c r="M5" s="2">
        <f t="shared" si="0"/>
        <v>1041</v>
      </c>
      <c r="N5" s="2">
        <f t="shared" si="0"/>
        <v>1184</v>
      </c>
      <c r="O5" s="2">
        <f t="shared" si="0"/>
        <v>1077</v>
      </c>
      <c r="P5" s="2">
        <f t="shared" si="0"/>
        <v>1212</v>
      </c>
      <c r="S5" s="65"/>
      <c r="T5" s="36"/>
      <c r="U5" s="36"/>
      <c r="V5" s="37"/>
      <c r="W5" s="37"/>
      <c r="X5" s="66"/>
      <c r="Y5" s="105">
        <f>V$13</f>
        <v>1212</v>
      </c>
      <c r="Z5" s="2">
        <f>W$13</f>
        <v>1041</v>
      </c>
      <c r="AA5" s="2">
        <f>X$13</f>
        <v>1077</v>
      </c>
    </row>
    <row r="6" spans="1:31" ht="15" customHeight="1" x14ac:dyDescent="0.15">
      <c r="B6" s="34" t="s">
        <v>202</v>
      </c>
      <c r="E6" s="17">
        <v>1519</v>
      </c>
      <c r="F6" s="17">
        <v>896</v>
      </c>
      <c r="G6" s="17">
        <v>623</v>
      </c>
      <c r="H6" s="17">
        <v>722</v>
      </c>
      <c r="I6" s="101">
        <v>657</v>
      </c>
      <c r="J6" s="17">
        <v>961</v>
      </c>
      <c r="K6" s="106">
        <f t="shared" ref="K6:P12" si="1">E6/K$5*100</f>
        <v>70.782851817334574</v>
      </c>
      <c r="L6" s="3">
        <f t="shared" si="1"/>
        <v>81.085972850678729</v>
      </c>
      <c r="M6" s="3">
        <f t="shared" si="1"/>
        <v>59.846301633045151</v>
      </c>
      <c r="N6" s="3">
        <f t="shared" si="1"/>
        <v>60.979729729729726</v>
      </c>
      <c r="O6" s="3">
        <f t="shared" si="1"/>
        <v>61.002785515320333</v>
      </c>
      <c r="P6" s="3">
        <f t="shared" si="1"/>
        <v>79.290429042904293</v>
      </c>
      <c r="S6" s="34" t="s">
        <v>202</v>
      </c>
      <c r="V6" s="17">
        <f t="shared" ref="V6:V12" si="2">SUM(F6,H6-I6)</f>
        <v>961</v>
      </c>
      <c r="W6" s="17">
        <f t="shared" ref="W6:W12" si="3">G6</f>
        <v>623</v>
      </c>
      <c r="X6" s="101">
        <f t="shared" ref="X6:X12" si="4">I6</f>
        <v>657</v>
      </c>
      <c r="Y6" s="106">
        <f t="shared" ref="Y6:AA12" si="5">V6/Y$5*100</f>
        <v>79.290429042904293</v>
      </c>
      <c r="Z6" s="3">
        <f t="shared" si="5"/>
        <v>59.846301633045151</v>
      </c>
      <c r="AA6" s="3">
        <f t="shared" si="5"/>
        <v>61.002785515320333</v>
      </c>
    </row>
    <row r="7" spans="1:31" ht="15" customHeight="1" x14ac:dyDescent="0.15">
      <c r="B7" s="34" t="s">
        <v>203</v>
      </c>
      <c r="E7" s="18">
        <v>258</v>
      </c>
      <c r="F7" s="18">
        <v>70</v>
      </c>
      <c r="G7" s="18">
        <v>188</v>
      </c>
      <c r="H7" s="18">
        <v>94</v>
      </c>
      <c r="I7" s="67">
        <v>90</v>
      </c>
      <c r="J7" s="18">
        <v>74</v>
      </c>
      <c r="K7" s="107">
        <f t="shared" si="1"/>
        <v>12.022367194780987</v>
      </c>
      <c r="L7" s="24">
        <f t="shared" si="1"/>
        <v>6.3348416289592757</v>
      </c>
      <c r="M7" s="24">
        <f t="shared" si="1"/>
        <v>18.059558117195003</v>
      </c>
      <c r="N7" s="24">
        <f t="shared" si="1"/>
        <v>7.9391891891891886</v>
      </c>
      <c r="O7" s="24">
        <f t="shared" si="1"/>
        <v>8.3565459610027855</v>
      </c>
      <c r="P7" s="24">
        <f t="shared" si="1"/>
        <v>6.105610561056106</v>
      </c>
      <c r="S7" s="34" t="s">
        <v>203</v>
      </c>
      <c r="V7" s="18">
        <f t="shared" si="2"/>
        <v>74</v>
      </c>
      <c r="W7" s="18">
        <f t="shared" si="3"/>
        <v>188</v>
      </c>
      <c r="X7" s="67">
        <f t="shared" si="4"/>
        <v>90</v>
      </c>
      <c r="Y7" s="107">
        <f t="shared" si="5"/>
        <v>6.105610561056106</v>
      </c>
      <c r="Z7" s="24">
        <f t="shared" si="5"/>
        <v>18.059558117195003</v>
      </c>
      <c r="AA7" s="24">
        <f t="shared" si="5"/>
        <v>8.3565459610027855</v>
      </c>
    </row>
    <row r="8" spans="1:31" ht="15" customHeight="1" x14ac:dyDescent="0.15">
      <c r="B8" s="34" t="s">
        <v>204</v>
      </c>
      <c r="E8" s="18">
        <v>110</v>
      </c>
      <c r="F8" s="18">
        <v>56</v>
      </c>
      <c r="G8" s="18">
        <v>54</v>
      </c>
      <c r="H8" s="18">
        <v>128</v>
      </c>
      <c r="I8" s="67">
        <v>108</v>
      </c>
      <c r="J8" s="18">
        <v>76</v>
      </c>
      <c r="K8" s="107">
        <f t="shared" si="1"/>
        <v>5.1258154706430563</v>
      </c>
      <c r="L8" s="24">
        <f t="shared" si="1"/>
        <v>5.0678733031674206</v>
      </c>
      <c r="M8" s="24">
        <f t="shared" si="1"/>
        <v>5.1873198847262252</v>
      </c>
      <c r="N8" s="24">
        <f t="shared" si="1"/>
        <v>10.810810810810811</v>
      </c>
      <c r="O8" s="24">
        <f t="shared" si="1"/>
        <v>10.027855153203342</v>
      </c>
      <c r="P8" s="24">
        <f t="shared" si="1"/>
        <v>6.2706270627062706</v>
      </c>
      <c r="S8" s="34" t="s">
        <v>204</v>
      </c>
      <c r="V8" s="18">
        <f t="shared" si="2"/>
        <v>76</v>
      </c>
      <c r="W8" s="18">
        <f t="shared" si="3"/>
        <v>54</v>
      </c>
      <c r="X8" s="67">
        <f t="shared" si="4"/>
        <v>108</v>
      </c>
      <c r="Y8" s="107">
        <f t="shared" si="5"/>
        <v>6.2706270627062706</v>
      </c>
      <c r="Z8" s="24">
        <f t="shared" si="5"/>
        <v>5.1873198847262252</v>
      </c>
      <c r="AA8" s="24">
        <f t="shared" si="5"/>
        <v>10.027855153203342</v>
      </c>
    </row>
    <row r="9" spans="1:31" ht="15" customHeight="1" x14ac:dyDescent="0.15">
      <c r="B9" s="34" t="s">
        <v>205</v>
      </c>
      <c r="E9" s="18">
        <v>148</v>
      </c>
      <c r="F9" s="18">
        <v>59</v>
      </c>
      <c r="G9" s="18">
        <v>89</v>
      </c>
      <c r="H9" s="18">
        <v>161</v>
      </c>
      <c r="I9" s="67">
        <v>144</v>
      </c>
      <c r="J9" s="18">
        <v>76</v>
      </c>
      <c r="K9" s="107">
        <f t="shared" si="1"/>
        <v>6.8965517241379306</v>
      </c>
      <c r="L9" s="24">
        <f t="shared" si="1"/>
        <v>5.3393665158371038</v>
      </c>
      <c r="M9" s="24">
        <f t="shared" si="1"/>
        <v>8.5494716618635938</v>
      </c>
      <c r="N9" s="24">
        <f t="shared" si="1"/>
        <v>13.597972972972974</v>
      </c>
      <c r="O9" s="24">
        <f t="shared" si="1"/>
        <v>13.370473537604457</v>
      </c>
      <c r="P9" s="24">
        <f t="shared" si="1"/>
        <v>6.2706270627062706</v>
      </c>
      <c r="S9" s="34" t="s">
        <v>205</v>
      </c>
      <c r="V9" s="18">
        <f t="shared" si="2"/>
        <v>76</v>
      </c>
      <c r="W9" s="18">
        <f t="shared" si="3"/>
        <v>89</v>
      </c>
      <c r="X9" s="67">
        <f t="shared" si="4"/>
        <v>144</v>
      </c>
      <c r="Y9" s="107">
        <f t="shared" si="5"/>
        <v>6.2706270627062706</v>
      </c>
      <c r="Z9" s="24">
        <f t="shared" si="5"/>
        <v>8.5494716618635938</v>
      </c>
      <c r="AA9" s="24">
        <f t="shared" si="5"/>
        <v>13.370473537604457</v>
      </c>
    </row>
    <row r="10" spans="1:31" ht="15" customHeight="1" x14ac:dyDescent="0.15">
      <c r="B10" s="34" t="s">
        <v>206</v>
      </c>
      <c r="E10" s="18">
        <v>18</v>
      </c>
      <c r="F10" s="18">
        <v>6</v>
      </c>
      <c r="G10" s="18">
        <v>12</v>
      </c>
      <c r="H10" s="18">
        <v>7</v>
      </c>
      <c r="I10" s="67">
        <v>7</v>
      </c>
      <c r="J10" s="18">
        <v>6</v>
      </c>
      <c r="K10" s="107">
        <f t="shared" si="1"/>
        <v>0.83876980428704562</v>
      </c>
      <c r="L10" s="24">
        <f t="shared" si="1"/>
        <v>0.54298642533936647</v>
      </c>
      <c r="M10" s="24">
        <f t="shared" si="1"/>
        <v>1.1527377521613833</v>
      </c>
      <c r="N10" s="24">
        <f t="shared" si="1"/>
        <v>0.59121621621621623</v>
      </c>
      <c r="O10" s="24">
        <f t="shared" si="1"/>
        <v>0.64995357474466109</v>
      </c>
      <c r="P10" s="24">
        <f t="shared" si="1"/>
        <v>0.49504950495049505</v>
      </c>
      <c r="S10" s="34" t="s">
        <v>206</v>
      </c>
      <c r="V10" s="18">
        <f t="shared" si="2"/>
        <v>6</v>
      </c>
      <c r="W10" s="18">
        <f t="shared" si="3"/>
        <v>12</v>
      </c>
      <c r="X10" s="67">
        <f t="shared" si="4"/>
        <v>7</v>
      </c>
      <c r="Y10" s="107">
        <f t="shared" si="5"/>
        <v>0.49504950495049505</v>
      </c>
      <c r="Z10" s="24">
        <f t="shared" si="5"/>
        <v>1.1527377521613833</v>
      </c>
      <c r="AA10" s="24">
        <f t="shared" si="5"/>
        <v>0.64995357474466109</v>
      </c>
    </row>
    <row r="11" spans="1:31" ht="15" customHeight="1" x14ac:dyDescent="0.15">
      <c r="B11" s="34" t="s">
        <v>207</v>
      </c>
      <c r="E11" s="18">
        <v>44</v>
      </c>
      <c r="F11" s="18">
        <v>4</v>
      </c>
      <c r="G11" s="18">
        <v>40</v>
      </c>
      <c r="H11" s="18">
        <v>43</v>
      </c>
      <c r="I11" s="67">
        <v>43</v>
      </c>
      <c r="J11" s="18">
        <v>4</v>
      </c>
      <c r="K11" s="107">
        <f t="shared" si="1"/>
        <v>2.0503261882572228</v>
      </c>
      <c r="L11" s="24">
        <f t="shared" si="1"/>
        <v>0.36199095022624433</v>
      </c>
      <c r="M11" s="24">
        <f t="shared" si="1"/>
        <v>3.8424591738712781</v>
      </c>
      <c r="N11" s="24">
        <f t="shared" si="1"/>
        <v>3.6317567567567566</v>
      </c>
      <c r="O11" s="24">
        <f t="shared" si="1"/>
        <v>3.9925719591457756</v>
      </c>
      <c r="P11" s="24">
        <f t="shared" si="1"/>
        <v>0.33003300330033003</v>
      </c>
      <c r="S11" s="34" t="s">
        <v>207</v>
      </c>
      <c r="V11" s="18">
        <f t="shared" si="2"/>
        <v>4</v>
      </c>
      <c r="W11" s="18">
        <f t="shared" si="3"/>
        <v>40</v>
      </c>
      <c r="X11" s="67">
        <f t="shared" si="4"/>
        <v>43</v>
      </c>
      <c r="Y11" s="107">
        <f t="shared" si="5"/>
        <v>0.33003300330033003</v>
      </c>
      <c r="Z11" s="24">
        <f t="shared" si="5"/>
        <v>3.8424591738712781</v>
      </c>
      <c r="AA11" s="24">
        <f t="shared" si="5"/>
        <v>3.9925719591457756</v>
      </c>
    </row>
    <row r="12" spans="1:31" ht="15" customHeight="1" x14ac:dyDescent="0.15">
      <c r="B12" s="34" t="s">
        <v>51</v>
      </c>
      <c r="E12" s="18">
        <v>49</v>
      </c>
      <c r="F12" s="18">
        <v>14</v>
      </c>
      <c r="G12" s="18">
        <v>35</v>
      </c>
      <c r="H12" s="18">
        <v>29</v>
      </c>
      <c r="I12" s="67">
        <v>28</v>
      </c>
      <c r="J12" s="18">
        <v>15</v>
      </c>
      <c r="K12" s="107">
        <f t="shared" si="1"/>
        <v>2.2833178005591797</v>
      </c>
      <c r="L12" s="24">
        <f t="shared" si="1"/>
        <v>1.2669683257918551</v>
      </c>
      <c r="M12" s="24">
        <f t="shared" si="1"/>
        <v>3.3621517771373677</v>
      </c>
      <c r="N12" s="24">
        <f t="shared" si="1"/>
        <v>2.4493243243243241</v>
      </c>
      <c r="O12" s="24">
        <f t="shared" si="1"/>
        <v>2.5998142989786444</v>
      </c>
      <c r="P12" s="24">
        <f t="shared" si="1"/>
        <v>1.2376237623762376</v>
      </c>
      <c r="S12" s="34" t="s">
        <v>51</v>
      </c>
      <c r="V12" s="18">
        <f t="shared" si="2"/>
        <v>15</v>
      </c>
      <c r="W12" s="18">
        <f t="shared" si="3"/>
        <v>35</v>
      </c>
      <c r="X12" s="67">
        <f t="shared" si="4"/>
        <v>28</v>
      </c>
      <c r="Y12" s="107">
        <f t="shared" si="5"/>
        <v>1.2376237623762376</v>
      </c>
      <c r="Z12" s="24">
        <f t="shared" si="5"/>
        <v>3.3621517771373677</v>
      </c>
      <c r="AA12" s="24">
        <f t="shared" si="5"/>
        <v>2.5998142989786444</v>
      </c>
    </row>
    <row r="13" spans="1:31" ht="15" customHeight="1" x14ac:dyDescent="0.15">
      <c r="B13" s="38" t="s">
        <v>1</v>
      </c>
      <c r="C13" s="28"/>
      <c r="D13" s="28"/>
      <c r="E13" s="39">
        <f t="shared" ref="E13:I13" si="6">SUM(E6:E12)</f>
        <v>2146</v>
      </c>
      <c r="F13" s="39">
        <f t="shared" si="6"/>
        <v>1105</v>
      </c>
      <c r="G13" s="39">
        <f t="shared" si="6"/>
        <v>1041</v>
      </c>
      <c r="H13" s="39">
        <f t="shared" si="6"/>
        <v>1184</v>
      </c>
      <c r="I13" s="68">
        <f t="shared" si="6"/>
        <v>1077</v>
      </c>
      <c r="J13" s="39">
        <v>1212</v>
      </c>
      <c r="K13" s="108">
        <f t="shared" ref="K13:P13" si="7">SUM(K6:K12)</f>
        <v>99.999999999999986</v>
      </c>
      <c r="L13" s="6">
        <f t="shared" si="7"/>
        <v>99.999999999999986</v>
      </c>
      <c r="M13" s="6">
        <f t="shared" si="7"/>
        <v>100</v>
      </c>
      <c r="N13" s="6">
        <f t="shared" si="7"/>
        <v>99.999999999999986</v>
      </c>
      <c r="O13" s="6">
        <f t="shared" si="7"/>
        <v>100</v>
      </c>
      <c r="P13" s="6">
        <f t="shared" si="7"/>
        <v>100</v>
      </c>
      <c r="S13" s="38" t="s">
        <v>1</v>
      </c>
      <c r="T13" s="28"/>
      <c r="U13" s="28"/>
      <c r="V13" s="39">
        <f t="shared" ref="V13:AA13" si="8">SUM(V6:V12)</f>
        <v>1212</v>
      </c>
      <c r="W13" s="39">
        <f t="shared" si="8"/>
        <v>1041</v>
      </c>
      <c r="X13" s="68">
        <f t="shared" si="8"/>
        <v>1077</v>
      </c>
      <c r="Y13" s="108">
        <f t="shared" si="8"/>
        <v>100</v>
      </c>
      <c r="Z13" s="6">
        <f t="shared" si="8"/>
        <v>100</v>
      </c>
      <c r="AA13" s="6">
        <f t="shared" si="8"/>
        <v>100</v>
      </c>
    </row>
    <row r="14" spans="1:31" ht="13.65" customHeight="1" x14ac:dyDescent="0.15">
      <c r="B14" s="22"/>
      <c r="C14" s="1"/>
      <c r="E14" s="1"/>
      <c r="F14" s="1"/>
      <c r="G14" s="1"/>
      <c r="H14" s="1"/>
      <c r="S14" s="22"/>
      <c r="T14" s="1"/>
      <c r="V14" s="1"/>
      <c r="W14" s="1"/>
      <c r="X14" s="1"/>
      <c r="Y14" s="1"/>
    </row>
    <row r="15" spans="1:31" ht="15" customHeight="1" x14ac:dyDescent="0.15">
      <c r="A15" s="1" t="s">
        <v>208</v>
      </c>
      <c r="B15" s="22"/>
      <c r="C15" s="1"/>
      <c r="E15" s="1"/>
      <c r="F15" s="1"/>
      <c r="G15" s="1"/>
      <c r="H15" s="1"/>
      <c r="S15" s="22"/>
      <c r="T15" s="1"/>
      <c r="V15" s="1"/>
      <c r="W15" s="1"/>
      <c r="X15" s="1"/>
      <c r="Y15" s="1"/>
    </row>
    <row r="16" spans="1:31" ht="13.65" customHeight="1" x14ac:dyDescent="0.15">
      <c r="B16" s="32"/>
      <c r="C16" s="33"/>
      <c r="D16" s="33"/>
      <c r="E16" s="386"/>
      <c r="F16" s="387"/>
      <c r="G16" s="86" t="s">
        <v>2</v>
      </c>
      <c r="H16" s="86"/>
      <c r="I16" s="387"/>
      <c r="J16" s="387"/>
      <c r="K16" s="388"/>
      <c r="L16" s="387"/>
      <c r="M16" s="86" t="s">
        <v>3</v>
      </c>
      <c r="N16" s="86"/>
      <c r="O16" s="387"/>
      <c r="P16" s="389"/>
      <c r="S16" s="32"/>
      <c r="T16" s="33"/>
      <c r="U16" s="33"/>
      <c r="V16" s="79"/>
      <c r="W16" s="83" t="s">
        <v>2</v>
      </c>
      <c r="X16" s="86"/>
      <c r="Y16" s="104"/>
      <c r="Z16" s="83" t="s">
        <v>3</v>
      </c>
      <c r="AA16" s="84"/>
    </row>
    <row r="17" spans="1:27" ht="22.65" customHeight="1" x14ac:dyDescent="0.15">
      <c r="B17" s="34"/>
      <c r="E17" s="94" t="s">
        <v>442</v>
      </c>
      <c r="F17" s="94" t="s">
        <v>194</v>
      </c>
      <c r="G17" s="94" t="s">
        <v>195</v>
      </c>
      <c r="H17" s="94" t="s">
        <v>443</v>
      </c>
      <c r="I17" s="100" t="s">
        <v>197</v>
      </c>
      <c r="J17" s="94" t="s">
        <v>1127</v>
      </c>
      <c r="K17" s="103" t="s">
        <v>442</v>
      </c>
      <c r="L17" s="94" t="s">
        <v>194</v>
      </c>
      <c r="M17" s="94" t="s">
        <v>195</v>
      </c>
      <c r="N17" s="94" t="s">
        <v>443</v>
      </c>
      <c r="O17" s="94" t="s">
        <v>197</v>
      </c>
      <c r="P17" s="94" t="s">
        <v>1127</v>
      </c>
      <c r="S17" s="34"/>
      <c r="V17" s="94" t="s">
        <v>936</v>
      </c>
      <c r="W17" s="94" t="s">
        <v>195</v>
      </c>
      <c r="X17" s="100" t="s">
        <v>197</v>
      </c>
      <c r="Y17" s="103" t="s">
        <v>936</v>
      </c>
      <c r="Z17" s="94" t="s">
        <v>195</v>
      </c>
      <c r="AA17" s="94" t="s">
        <v>197</v>
      </c>
    </row>
    <row r="18" spans="1:27" ht="12" customHeight="1" x14ac:dyDescent="0.15">
      <c r="B18" s="35"/>
      <c r="C18" s="36"/>
      <c r="D18" s="36"/>
      <c r="E18" s="37"/>
      <c r="F18" s="37"/>
      <c r="G18" s="37"/>
      <c r="H18" s="37"/>
      <c r="I18" s="66"/>
      <c r="J18" s="37"/>
      <c r="K18" s="105">
        <f t="shared" ref="K18:P18" si="9">E$13</f>
        <v>2146</v>
      </c>
      <c r="L18" s="2">
        <f t="shared" si="9"/>
        <v>1105</v>
      </c>
      <c r="M18" s="2">
        <f t="shared" si="9"/>
        <v>1041</v>
      </c>
      <c r="N18" s="2">
        <f t="shared" si="9"/>
        <v>1184</v>
      </c>
      <c r="O18" s="2">
        <f t="shared" si="9"/>
        <v>1077</v>
      </c>
      <c r="P18" s="2">
        <f t="shared" si="9"/>
        <v>1212</v>
      </c>
      <c r="S18" s="35"/>
      <c r="T18" s="36"/>
      <c r="U18" s="36"/>
      <c r="V18" s="37"/>
      <c r="W18" s="37"/>
      <c r="X18" s="66"/>
      <c r="Y18" s="105">
        <f>V$13</f>
        <v>1212</v>
      </c>
      <c r="Z18" s="2">
        <f>W$13</f>
        <v>1041</v>
      </c>
      <c r="AA18" s="2">
        <f>X$13</f>
        <v>1077</v>
      </c>
    </row>
    <row r="19" spans="1:27" ht="15" customHeight="1" x14ac:dyDescent="0.15">
      <c r="B19" s="34" t="s">
        <v>209</v>
      </c>
      <c r="E19" s="17">
        <v>1489</v>
      </c>
      <c r="F19" s="17">
        <v>795</v>
      </c>
      <c r="G19" s="17">
        <v>694</v>
      </c>
      <c r="H19" s="17">
        <v>681</v>
      </c>
      <c r="I19" s="101">
        <v>623</v>
      </c>
      <c r="J19" s="17">
        <v>853</v>
      </c>
      <c r="K19" s="106">
        <f t="shared" ref="K19:P24" si="10">E19/K$5*100</f>
        <v>69.384902143522837</v>
      </c>
      <c r="L19" s="3">
        <f t="shared" si="10"/>
        <v>71.945701357466064</v>
      </c>
      <c r="M19" s="3">
        <f t="shared" si="10"/>
        <v>66.666666666666657</v>
      </c>
      <c r="N19" s="3">
        <f t="shared" si="10"/>
        <v>57.516891891891895</v>
      </c>
      <c r="O19" s="3">
        <f t="shared" si="10"/>
        <v>57.845868152274839</v>
      </c>
      <c r="P19" s="3">
        <f t="shared" si="10"/>
        <v>70.379537953795378</v>
      </c>
      <c r="S19" s="34" t="s">
        <v>209</v>
      </c>
      <c r="V19" s="17">
        <f t="shared" ref="V19:V24" si="11">SUM(F19,H19-I19)</f>
        <v>853</v>
      </c>
      <c r="W19" s="17">
        <f t="shared" ref="W19:W24" si="12">G19</f>
        <v>694</v>
      </c>
      <c r="X19" s="101">
        <f t="shared" ref="X19:X24" si="13">I19</f>
        <v>623</v>
      </c>
      <c r="Y19" s="106">
        <f t="shared" ref="Y19:AA24" si="14">V19/Y$5*100</f>
        <v>70.379537953795378</v>
      </c>
      <c r="Z19" s="3">
        <f t="shared" si="14"/>
        <v>66.666666666666657</v>
      </c>
      <c r="AA19" s="3">
        <f t="shared" si="14"/>
        <v>57.845868152274839</v>
      </c>
    </row>
    <row r="20" spans="1:27" ht="15" customHeight="1" x14ac:dyDescent="0.15">
      <c r="B20" s="34" t="s">
        <v>210</v>
      </c>
      <c r="E20" s="18">
        <v>119</v>
      </c>
      <c r="F20" s="18">
        <v>58</v>
      </c>
      <c r="G20" s="18">
        <v>61</v>
      </c>
      <c r="H20" s="18">
        <v>110</v>
      </c>
      <c r="I20" s="67">
        <v>99</v>
      </c>
      <c r="J20" s="18">
        <v>69</v>
      </c>
      <c r="K20" s="107">
        <f t="shared" si="10"/>
        <v>5.5452003727865797</v>
      </c>
      <c r="L20" s="4">
        <f t="shared" si="10"/>
        <v>5.248868778280543</v>
      </c>
      <c r="M20" s="4">
        <f t="shared" si="10"/>
        <v>5.8597502401536987</v>
      </c>
      <c r="N20" s="4">
        <f t="shared" si="10"/>
        <v>9.2905405405405403</v>
      </c>
      <c r="O20" s="4">
        <f t="shared" si="10"/>
        <v>9.1922005571030638</v>
      </c>
      <c r="P20" s="4">
        <f t="shared" si="10"/>
        <v>5.6930693069306937</v>
      </c>
      <c r="S20" s="34" t="s">
        <v>210</v>
      </c>
      <c r="V20" s="18">
        <f t="shared" si="11"/>
        <v>69</v>
      </c>
      <c r="W20" s="18">
        <f t="shared" si="12"/>
        <v>61</v>
      </c>
      <c r="X20" s="67">
        <f t="shared" si="13"/>
        <v>99</v>
      </c>
      <c r="Y20" s="107">
        <f t="shared" si="14"/>
        <v>5.6930693069306937</v>
      </c>
      <c r="Z20" s="4">
        <f t="shared" si="14"/>
        <v>5.8597502401536987</v>
      </c>
      <c r="AA20" s="4">
        <f t="shared" si="14"/>
        <v>9.1922005571030638</v>
      </c>
    </row>
    <row r="21" spans="1:27" ht="15" customHeight="1" x14ac:dyDescent="0.15">
      <c r="B21" s="34" t="s">
        <v>211</v>
      </c>
      <c r="E21" s="18">
        <v>230</v>
      </c>
      <c r="F21" s="18">
        <v>114</v>
      </c>
      <c r="G21" s="18">
        <v>116</v>
      </c>
      <c r="H21" s="18">
        <v>204</v>
      </c>
      <c r="I21" s="67">
        <v>186</v>
      </c>
      <c r="J21" s="18">
        <v>132</v>
      </c>
      <c r="K21" s="107">
        <f t="shared" si="10"/>
        <v>10.717614165890028</v>
      </c>
      <c r="L21" s="4">
        <f t="shared" si="10"/>
        <v>10.316742081447963</v>
      </c>
      <c r="M21" s="4">
        <f t="shared" si="10"/>
        <v>11.143131604226705</v>
      </c>
      <c r="N21" s="4">
        <f t="shared" si="10"/>
        <v>17.22972972972973</v>
      </c>
      <c r="O21" s="4">
        <f t="shared" si="10"/>
        <v>17.270194986072422</v>
      </c>
      <c r="P21" s="4">
        <f t="shared" si="10"/>
        <v>10.891089108910892</v>
      </c>
      <c r="S21" s="34" t="s">
        <v>211</v>
      </c>
      <c r="V21" s="18">
        <f t="shared" si="11"/>
        <v>132</v>
      </c>
      <c r="W21" s="18">
        <f t="shared" si="12"/>
        <v>116</v>
      </c>
      <c r="X21" s="67">
        <f t="shared" si="13"/>
        <v>186</v>
      </c>
      <c r="Y21" s="107">
        <f t="shared" si="14"/>
        <v>10.891089108910892</v>
      </c>
      <c r="Z21" s="4">
        <f t="shared" si="14"/>
        <v>11.143131604226705</v>
      </c>
      <c r="AA21" s="4">
        <f t="shared" si="14"/>
        <v>17.270194986072422</v>
      </c>
    </row>
    <row r="22" spans="1:27" ht="15" customHeight="1" x14ac:dyDescent="0.15">
      <c r="B22" s="34" t="s">
        <v>212</v>
      </c>
      <c r="E22" s="18">
        <v>111</v>
      </c>
      <c r="F22" s="18">
        <v>54</v>
      </c>
      <c r="G22" s="18">
        <v>57</v>
      </c>
      <c r="H22" s="18">
        <v>85</v>
      </c>
      <c r="I22" s="67">
        <v>75</v>
      </c>
      <c r="J22" s="18">
        <v>64</v>
      </c>
      <c r="K22" s="107">
        <f t="shared" si="10"/>
        <v>5.1724137931034484</v>
      </c>
      <c r="L22" s="4">
        <f t="shared" si="10"/>
        <v>4.886877828054299</v>
      </c>
      <c r="M22" s="4">
        <f t="shared" si="10"/>
        <v>5.4755043227665707</v>
      </c>
      <c r="N22" s="4">
        <f t="shared" si="10"/>
        <v>7.1790540540540544</v>
      </c>
      <c r="O22" s="4">
        <f t="shared" si="10"/>
        <v>6.9637883008356551</v>
      </c>
      <c r="P22" s="4">
        <f t="shared" si="10"/>
        <v>5.2805280528052805</v>
      </c>
      <c r="S22" s="34" t="s">
        <v>212</v>
      </c>
      <c r="V22" s="18">
        <f t="shared" si="11"/>
        <v>64</v>
      </c>
      <c r="W22" s="18">
        <f t="shared" si="12"/>
        <v>57</v>
      </c>
      <c r="X22" s="67">
        <f t="shared" si="13"/>
        <v>75</v>
      </c>
      <c r="Y22" s="107">
        <f t="shared" si="14"/>
        <v>5.2805280528052805</v>
      </c>
      <c r="Z22" s="4">
        <f t="shared" si="14"/>
        <v>5.4755043227665707</v>
      </c>
      <c r="AA22" s="4">
        <f t="shared" si="14"/>
        <v>6.9637883008356551</v>
      </c>
    </row>
    <row r="23" spans="1:27" ht="15" customHeight="1" x14ac:dyDescent="0.15">
      <c r="B23" s="34" t="s">
        <v>51</v>
      </c>
      <c r="E23" s="18">
        <v>142</v>
      </c>
      <c r="F23" s="18">
        <v>65</v>
      </c>
      <c r="G23" s="18">
        <v>77</v>
      </c>
      <c r="H23" s="18">
        <v>71</v>
      </c>
      <c r="I23" s="67">
        <v>65</v>
      </c>
      <c r="J23" s="18">
        <v>71</v>
      </c>
      <c r="K23" s="107">
        <f t="shared" si="10"/>
        <v>6.6169617893755817</v>
      </c>
      <c r="L23" s="4">
        <f t="shared" si="10"/>
        <v>5.8823529411764701</v>
      </c>
      <c r="M23" s="4">
        <f t="shared" si="10"/>
        <v>7.3967339097022089</v>
      </c>
      <c r="N23" s="4">
        <f t="shared" si="10"/>
        <v>5.996621621621621</v>
      </c>
      <c r="O23" s="4">
        <f t="shared" si="10"/>
        <v>6.035283194057568</v>
      </c>
      <c r="P23" s="4">
        <f t="shared" si="10"/>
        <v>5.8580858085808583</v>
      </c>
      <c r="S23" s="34" t="s">
        <v>51</v>
      </c>
      <c r="V23" s="18">
        <f t="shared" si="11"/>
        <v>71</v>
      </c>
      <c r="W23" s="18">
        <f t="shared" si="12"/>
        <v>77</v>
      </c>
      <c r="X23" s="67">
        <f t="shared" si="13"/>
        <v>65</v>
      </c>
      <c r="Y23" s="107">
        <f t="shared" si="14"/>
        <v>5.8580858085808583</v>
      </c>
      <c r="Z23" s="4">
        <f t="shared" si="14"/>
        <v>7.3967339097022089</v>
      </c>
      <c r="AA23" s="4">
        <f t="shared" si="14"/>
        <v>6.035283194057568</v>
      </c>
    </row>
    <row r="24" spans="1:27" ht="15" customHeight="1" x14ac:dyDescent="0.15">
      <c r="B24" s="35" t="s">
        <v>0</v>
      </c>
      <c r="C24" s="36"/>
      <c r="D24" s="36"/>
      <c r="E24" s="19">
        <v>55</v>
      </c>
      <c r="F24" s="19">
        <v>19</v>
      </c>
      <c r="G24" s="19">
        <v>36</v>
      </c>
      <c r="H24" s="19">
        <v>33</v>
      </c>
      <c r="I24" s="72">
        <v>29</v>
      </c>
      <c r="J24" s="19">
        <v>23</v>
      </c>
      <c r="K24" s="111">
        <f t="shared" si="10"/>
        <v>2.5629077353215282</v>
      </c>
      <c r="L24" s="26">
        <f t="shared" si="10"/>
        <v>1.7194570135746607</v>
      </c>
      <c r="M24" s="26">
        <f t="shared" si="10"/>
        <v>3.4582132564841501</v>
      </c>
      <c r="N24" s="26">
        <f t="shared" si="10"/>
        <v>2.7871621621621623</v>
      </c>
      <c r="O24" s="26">
        <f t="shared" si="10"/>
        <v>2.6926648096564532</v>
      </c>
      <c r="P24" s="26">
        <f t="shared" si="10"/>
        <v>1.8976897689768977</v>
      </c>
      <c r="S24" s="35" t="s">
        <v>0</v>
      </c>
      <c r="T24" s="36"/>
      <c r="U24" s="36"/>
      <c r="V24" s="19">
        <f t="shared" si="11"/>
        <v>23</v>
      </c>
      <c r="W24" s="19">
        <f t="shared" si="12"/>
        <v>36</v>
      </c>
      <c r="X24" s="72">
        <f t="shared" si="13"/>
        <v>29</v>
      </c>
      <c r="Y24" s="111">
        <f t="shared" si="14"/>
        <v>1.8976897689768977</v>
      </c>
      <c r="Z24" s="26">
        <f t="shared" si="14"/>
        <v>3.4582132564841501</v>
      </c>
      <c r="AA24" s="26">
        <f t="shared" si="14"/>
        <v>2.6926648096564532</v>
      </c>
    </row>
    <row r="25" spans="1:27" ht="15" customHeight="1" x14ac:dyDescent="0.15">
      <c r="B25" s="38" t="s">
        <v>1</v>
      </c>
      <c r="C25" s="28"/>
      <c r="D25" s="28"/>
      <c r="E25" s="39">
        <f>SUM(E19:E24)</f>
        <v>2146</v>
      </c>
      <c r="F25" s="39">
        <f t="shared" ref="F25:I25" si="15">SUM(F19:F24)</f>
        <v>1105</v>
      </c>
      <c r="G25" s="39">
        <f t="shared" si="15"/>
        <v>1041</v>
      </c>
      <c r="H25" s="39">
        <f t="shared" si="15"/>
        <v>1184</v>
      </c>
      <c r="I25" s="68">
        <f t="shared" si="15"/>
        <v>1077</v>
      </c>
      <c r="J25" s="39">
        <v>1212</v>
      </c>
      <c r="K25" s="108">
        <f t="shared" ref="K25:P25" si="16">SUM(K19:K24)</f>
        <v>100</v>
      </c>
      <c r="L25" s="6">
        <f t="shared" si="16"/>
        <v>99.999999999999972</v>
      </c>
      <c r="M25" s="6">
        <f t="shared" si="16"/>
        <v>100</v>
      </c>
      <c r="N25" s="6">
        <f t="shared" si="16"/>
        <v>100</v>
      </c>
      <c r="O25" s="6">
        <f t="shared" si="16"/>
        <v>100.00000000000001</v>
      </c>
      <c r="P25" s="6">
        <f t="shared" si="16"/>
        <v>100</v>
      </c>
      <c r="S25" s="38" t="s">
        <v>1</v>
      </c>
      <c r="T25" s="28"/>
      <c r="U25" s="28"/>
      <c r="V25" s="39">
        <f>SUM(V19:V24)</f>
        <v>1212</v>
      </c>
      <c r="W25" s="39">
        <f t="shared" ref="W25:AA25" si="17">SUM(W19:W24)</f>
        <v>1041</v>
      </c>
      <c r="X25" s="68">
        <f t="shared" si="17"/>
        <v>1077</v>
      </c>
      <c r="Y25" s="108">
        <f t="shared" si="17"/>
        <v>100</v>
      </c>
      <c r="Z25" s="6">
        <f t="shared" si="17"/>
        <v>100</v>
      </c>
      <c r="AA25" s="6">
        <f t="shared" si="17"/>
        <v>100.00000000000001</v>
      </c>
    </row>
    <row r="26" spans="1:27" ht="13.65" customHeight="1" x14ac:dyDescent="0.15">
      <c r="B26" s="22"/>
      <c r="C26" s="1"/>
      <c r="E26" s="1"/>
      <c r="F26" s="1"/>
      <c r="G26" s="1"/>
      <c r="H26" s="1"/>
      <c r="S26" s="22"/>
      <c r="T26" s="1"/>
      <c r="V26" s="1"/>
      <c r="W26" s="1"/>
      <c r="X26" s="1"/>
      <c r="Y26" s="1"/>
    </row>
    <row r="27" spans="1:27" ht="15" customHeight="1" x14ac:dyDescent="0.15">
      <c r="A27" s="1" t="s">
        <v>213</v>
      </c>
      <c r="B27" s="22"/>
      <c r="C27" s="1"/>
      <c r="E27" s="1"/>
      <c r="F27" s="1"/>
      <c r="G27" s="1"/>
      <c r="H27" s="1"/>
      <c r="S27" s="22"/>
      <c r="T27" s="1"/>
      <c r="V27" s="1"/>
      <c r="W27" s="1"/>
      <c r="X27" s="1"/>
      <c r="Y27" s="1"/>
    </row>
    <row r="28" spans="1:27" ht="13.65" customHeight="1" x14ac:dyDescent="0.15">
      <c r="B28" s="32"/>
      <c r="C28" s="33"/>
      <c r="D28" s="33"/>
      <c r="E28" s="386"/>
      <c r="F28" s="387"/>
      <c r="G28" s="86" t="s">
        <v>2</v>
      </c>
      <c r="H28" s="86"/>
      <c r="I28" s="387"/>
      <c r="J28" s="387"/>
      <c r="K28" s="388"/>
      <c r="L28" s="387"/>
      <c r="M28" s="86" t="s">
        <v>3</v>
      </c>
      <c r="N28" s="86"/>
      <c r="O28" s="387"/>
      <c r="P28" s="389"/>
      <c r="S28" s="32"/>
      <c r="T28" s="33"/>
      <c r="U28" s="33"/>
      <c r="V28" s="79"/>
      <c r="W28" s="83" t="s">
        <v>2</v>
      </c>
      <c r="X28" s="86"/>
      <c r="Y28" s="104"/>
      <c r="Z28" s="83" t="s">
        <v>3</v>
      </c>
      <c r="AA28" s="84"/>
    </row>
    <row r="29" spans="1:27" ht="22.65" customHeight="1" x14ac:dyDescent="0.15">
      <c r="B29" s="34"/>
      <c r="E29" s="94" t="s">
        <v>442</v>
      </c>
      <c r="F29" s="94" t="s">
        <v>194</v>
      </c>
      <c r="G29" s="94" t="s">
        <v>195</v>
      </c>
      <c r="H29" s="94" t="s">
        <v>443</v>
      </c>
      <c r="I29" s="100" t="s">
        <v>197</v>
      </c>
      <c r="J29" s="94" t="s">
        <v>1127</v>
      </c>
      <c r="K29" s="103" t="s">
        <v>442</v>
      </c>
      <c r="L29" s="94" t="s">
        <v>194</v>
      </c>
      <c r="M29" s="94" t="s">
        <v>195</v>
      </c>
      <c r="N29" s="94" t="s">
        <v>443</v>
      </c>
      <c r="O29" s="94" t="s">
        <v>197</v>
      </c>
      <c r="P29" s="94" t="s">
        <v>1127</v>
      </c>
      <c r="S29" s="34"/>
      <c r="V29" s="94" t="s">
        <v>936</v>
      </c>
      <c r="W29" s="94" t="s">
        <v>195</v>
      </c>
      <c r="X29" s="100" t="s">
        <v>197</v>
      </c>
      <c r="Y29" s="103" t="s">
        <v>936</v>
      </c>
      <c r="Z29" s="94" t="s">
        <v>195</v>
      </c>
      <c r="AA29" s="94" t="s">
        <v>197</v>
      </c>
    </row>
    <row r="30" spans="1:27" ht="12" customHeight="1" x14ac:dyDescent="0.15">
      <c r="B30" s="35"/>
      <c r="C30" s="36"/>
      <c r="D30" s="36"/>
      <c r="E30" s="37"/>
      <c r="F30" s="37"/>
      <c r="G30" s="37"/>
      <c r="H30" s="37"/>
      <c r="I30" s="66"/>
      <c r="J30" s="37"/>
      <c r="K30" s="105">
        <f t="shared" ref="K30:P30" si="18">E$13</f>
        <v>2146</v>
      </c>
      <c r="L30" s="2">
        <f t="shared" si="18"/>
        <v>1105</v>
      </c>
      <c r="M30" s="2">
        <f t="shared" si="18"/>
        <v>1041</v>
      </c>
      <c r="N30" s="2">
        <f t="shared" si="18"/>
        <v>1184</v>
      </c>
      <c r="O30" s="2">
        <f t="shared" si="18"/>
        <v>1077</v>
      </c>
      <c r="P30" s="2">
        <f t="shared" si="18"/>
        <v>1212</v>
      </c>
      <c r="S30" s="35"/>
      <c r="T30" s="36"/>
      <c r="U30" s="36"/>
      <c r="V30" s="37"/>
      <c r="W30" s="37"/>
      <c r="X30" s="66"/>
      <c r="Y30" s="105">
        <f>V$13</f>
        <v>1212</v>
      </c>
      <c r="Z30" s="2">
        <f>W$13</f>
        <v>1041</v>
      </c>
      <c r="AA30" s="2">
        <f>X$13</f>
        <v>1077</v>
      </c>
    </row>
    <row r="31" spans="1:27" ht="15" customHeight="1" x14ac:dyDescent="0.15">
      <c r="B31" s="34" t="s">
        <v>53</v>
      </c>
      <c r="E31" s="17">
        <v>670</v>
      </c>
      <c r="F31" s="17">
        <v>210</v>
      </c>
      <c r="G31" s="17">
        <v>460</v>
      </c>
      <c r="H31" s="17">
        <v>471</v>
      </c>
      <c r="I31" s="101">
        <v>442</v>
      </c>
      <c r="J31" s="17">
        <v>239</v>
      </c>
      <c r="K31" s="106">
        <f t="shared" ref="K31:P36" si="19">E31/K$5*100</f>
        <v>31.220876048462255</v>
      </c>
      <c r="L31" s="3">
        <f t="shared" si="19"/>
        <v>19.004524886877828</v>
      </c>
      <c r="M31" s="3">
        <f t="shared" si="19"/>
        <v>44.188280499519692</v>
      </c>
      <c r="N31" s="3">
        <f t="shared" si="19"/>
        <v>39.780405405405403</v>
      </c>
      <c r="O31" s="3">
        <f t="shared" si="19"/>
        <v>41.039925719591459</v>
      </c>
      <c r="P31" s="3">
        <f t="shared" si="19"/>
        <v>19.71947194719472</v>
      </c>
      <c r="S31" s="34" t="s">
        <v>53</v>
      </c>
      <c r="V31" s="17">
        <f t="shared" ref="V31:V36" si="20">SUM(F31,H31-I31)</f>
        <v>239</v>
      </c>
      <c r="W31" s="17">
        <f t="shared" ref="W31:W36" si="21">G31</f>
        <v>460</v>
      </c>
      <c r="X31" s="101">
        <f t="shared" ref="X31:X36" si="22">I31</f>
        <v>442</v>
      </c>
      <c r="Y31" s="106">
        <f t="shared" ref="Y31:AA36" si="23">V31/Y$5*100</f>
        <v>19.71947194719472</v>
      </c>
      <c r="Z31" s="3">
        <f t="shared" si="23"/>
        <v>44.188280499519692</v>
      </c>
      <c r="AA31" s="3">
        <f t="shared" si="23"/>
        <v>41.039925719591459</v>
      </c>
    </row>
    <row r="32" spans="1:27" ht="15" customHeight="1" x14ac:dyDescent="0.15">
      <c r="B32" s="34" t="s">
        <v>54</v>
      </c>
      <c r="E32" s="18">
        <v>308</v>
      </c>
      <c r="F32" s="18">
        <v>112</v>
      </c>
      <c r="G32" s="18">
        <v>196</v>
      </c>
      <c r="H32" s="18">
        <v>166</v>
      </c>
      <c r="I32" s="67">
        <v>145</v>
      </c>
      <c r="J32" s="18">
        <v>133</v>
      </c>
      <c r="K32" s="107">
        <f t="shared" si="19"/>
        <v>14.352283317800559</v>
      </c>
      <c r="L32" s="4">
        <f t="shared" si="19"/>
        <v>10.135746606334841</v>
      </c>
      <c r="M32" s="4">
        <f t="shared" si="19"/>
        <v>18.828049951969263</v>
      </c>
      <c r="N32" s="4">
        <f t="shared" si="19"/>
        <v>14.020270270270272</v>
      </c>
      <c r="O32" s="4">
        <f t="shared" si="19"/>
        <v>13.463324048282265</v>
      </c>
      <c r="P32" s="4">
        <f t="shared" si="19"/>
        <v>10.973597359735972</v>
      </c>
      <c r="S32" s="34" t="s">
        <v>54</v>
      </c>
      <c r="V32" s="18">
        <f t="shared" si="20"/>
        <v>133</v>
      </c>
      <c r="W32" s="18">
        <f t="shared" si="21"/>
        <v>196</v>
      </c>
      <c r="X32" s="67">
        <f t="shared" si="22"/>
        <v>145</v>
      </c>
      <c r="Y32" s="107">
        <f t="shared" si="23"/>
        <v>10.973597359735972</v>
      </c>
      <c r="Z32" s="4">
        <f t="shared" si="23"/>
        <v>18.828049951969263</v>
      </c>
      <c r="AA32" s="4">
        <f t="shared" si="23"/>
        <v>13.463324048282265</v>
      </c>
    </row>
    <row r="33" spans="1:27" ht="15" customHeight="1" x14ac:dyDescent="0.15">
      <c r="B33" s="34" t="s">
        <v>214</v>
      </c>
      <c r="E33" s="18">
        <v>394</v>
      </c>
      <c r="F33" s="18">
        <v>157</v>
      </c>
      <c r="G33" s="18">
        <v>237</v>
      </c>
      <c r="H33" s="18">
        <v>205</v>
      </c>
      <c r="I33" s="67">
        <v>189</v>
      </c>
      <c r="J33" s="18">
        <v>173</v>
      </c>
      <c r="K33" s="107">
        <f t="shared" si="19"/>
        <v>18.359739049394221</v>
      </c>
      <c r="L33" s="4">
        <f t="shared" si="19"/>
        <v>14.20814479638009</v>
      </c>
      <c r="M33" s="4">
        <f t="shared" si="19"/>
        <v>22.766570605187319</v>
      </c>
      <c r="N33" s="4">
        <f t="shared" si="19"/>
        <v>17.314189189189189</v>
      </c>
      <c r="O33" s="4">
        <f t="shared" si="19"/>
        <v>17.548746518105848</v>
      </c>
      <c r="P33" s="4">
        <f t="shared" si="19"/>
        <v>14.273927392739274</v>
      </c>
      <c r="S33" s="34" t="s">
        <v>214</v>
      </c>
      <c r="V33" s="18">
        <f t="shared" si="20"/>
        <v>173</v>
      </c>
      <c r="W33" s="18">
        <f t="shared" si="21"/>
        <v>237</v>
      </c>
      <c r="X33" s="67">
        <f t="shared" si="22"/>
        <v>189</v>
      </c>
      <c r="Y33" s="107">
        <f t="shared" si="23"/>
        <v>14.273927392739274</v>
      </c>
      <c r="Z33" s="4">
        <f t="shared" si="23"/>
        <v>22.766570605187319</v>
      </c>
      <c r="AA33" s="4">
        <f t="shared" si="23"/>
        <v>17.548746518105848</v>
      </c>
    </row>
    <row r="34" spans="1:27" ht="15" customHeight="1" x14ac:dyDescent="0.15">
      <c r="B34" s="34" t="s">
        <v>215</v>
      </c>
      <c r="E34" s="18">
        <v>201</v>
      </c>
      <c r="F34" s="18">
        <v>137</v>
      </c>
      <c r="G34" s="18">
        <v>64</v>
      </c>
      <c r="H34" s="18">
        <v>123</v>
      </c>
      <c r="I34" s="67">
        <v>109</v>
      </c>
      <c r="J34" s="18">
        <v>151</v>
      </c>
      <c r="K34" s="107">
        <f t="shared" si="19"/>
        <v>9.3662628145386773</v>
      </c>
      <c r="L34" s="4">
        <f t="shared" si="19"/>
        <v>12.398190045248869</v>
      </c>
      <c r="M34" s="4">
        <f t="shared" si="19"/>
        <v>6.1479346781940443</v>
      </c>
      <c r="N34" s="4">
        <f t="shared" si="19"/>
        <v>10.388513513513512</v>
      </c>
      <c r="O34" s="4">
        <f t="shared" si="19"/>
        <v>10.12070566388115</v>
      </c>
      <c r="P34" s="4">
        <f t="shared" si="19"/>
        <v>12.458745874587459</v>
      </c>
      <c r="S34" s="34" t="s">
        <v>215</v>
      </c>
      <c r="V34" s="18">
        <f t="shared" si="20"/>
        <v>151</v>
      </c>
      <c r="W34" s="18">
        <f t="shared" si="21"/>
        <v>64</v>
      </c>
      <c r="X34" s="67">
        <f t="shared" si="22"/>
        <v>109</v>
      </c>
      <c r="Y34" s="107">
        <f t="shared" si="23"/>
        <v>12.458745874587459</v>
      </c>
      <c r="Z34" s="4">
        <f t="shared" si="23"/>
        <v>6.1479346781940443</v>
      </c>
      <c r="AA34" s="4">
        <f t="shared" si="23"/>
        <v>10.12070566388115</v>
      </c>
    </row>
    <row r="35" spans="1:27" ht="15" customHeight="1" x14ac:dyDescent="0.15">
      <c r="B35" s="34" t="s">
        <v>216</v>
      </c>
      <c r="E35" s="18">
        <v>514</v>
      </c>
      <c r="F35" s="18">
        <v>467</v>
      </c>
      <c r="G35" s="18">
        <v>47</v>
      </c>
      <c r="H35" s="18">
        <v>196</v>
      </c>
      <c r="I35" s="67">
        <v>171</v>
      </c>
      <c r="J35" s="18">
        <v>492</v>
      </c>
      <c r="K35" s="107">
        <f t="shared" si="19"/>
        <v>23.951537744641193</v>
      </c>
      <c r="L35" s="4">
        <f t="shared" si="19"/>
        <v>42.262443438914026</v>
      </c>
      <c r="M35" s="4">
        <f t="shared" si="19"/>
        <v>4.5148895292987508</v>
      </c>
      <c r="N35" s="4">
        <f t="shared" si="19"/>
        <v>16.554054054054053</v>
      </c>
      <c r="O35" s="4">
        <f t="shared" si="19"/>
        <v>15.877437325905291</v>
      </c>
      <c r="P35" s="4">
        <f t="shared" si="19"/>
        <v>40.594059405940598</v>
      </c>
      <c r="S35" s="34" t="s">
        <v>216</v>
      </c>
      <c r="V35" s="18">
        <f t="shared" si="20"/>
        <v>492</v>
      </c>
      <c r="W35" s="18">
        <f t="shared" si="21"/>
        <v>47</v>
      </c>
      <c r="X35" s="67">
        <f t="shared" si="22"/>
        <v>171</v>
      </c>
      <c r="Y35" s="107">
        <f t="shared" si="23"/>
        <v>40.594059405940598</v>
      </c>
      <c r="Z35" s="4">
        <f t="shared" si="23"/>
        <v>4.5148895292987508</v>
      </c>
      <c r="AA35" s="4">
        <f t="shared" si="23"/>
        <v>15.877437325905291</v>
      </c>
    </row>
    <row r="36" spans="1:27" ht="15" customHeight="1" x14ac:dyDescent="0.15">
      <c r="B36" s="35" t="s">
        <v>0</v>
      </c>
      <c r="C36" s="36"/>
      <c r="D36" s="36"/>
      <c r="E36" s="19">
        <v>59</v>
      </c>
      <c r="F36" s="19">
        <v>22</v>
      </c>
      <c r="G36" s="19">
        <v>37</v>
      </c>
      <c r="H36" s="19">
        <v>23</v>
      </c>
      <c r="I36" s="72">
        <v>21</v>
      </c>
      <c r="J36" s="19">
        <v>24</v>
      </c>
      <c r="K36" s="111">
        <f t="shared" si="19"/>
        <v>2.7493010251630938</v>
      </c>
      <c r="L36" s="26">
        <f t="shared" si="19"/>
        <v>1.9909502262443437</v>
      </c>
      <c r="M36" s="26">
        <f t="shared" si="19"/>
        <v>3.5542747358309321</v>
      </c>
      <c r="N36" s="26">
        <f t="shared" si="19"/>
        <v>1.9425675675675675</v>
      </c>
      <c r="O36" s="26">
        <f t="shared" si="19"/>
        <v>1.9498607242339834</v>
      </c>
      <c r="P36" s="26">
        <f t="shared" si="19"/>
        <v>1.9801980198019802</v>
      </c>
      <c r="S36" s="35" t="s">
        <v>0</v>
      </c>
      <c r="T36" s="36"/>
      <c r="U36" s="36"/>
      <c r="V36" s="19">
        <f t="shared" si="20"/>
        <v>24</v>
      </c>
      <c r="W36" s="19">
        <f t="shared" si="21"/>
        <v>37</v>
      </c>
      <c r="X36" s="72">
        <f t="shared" si="22"/>
        <v>21</v>
      </c>
      <c r="Y36" s="111">
        <f t="shared" si="23"/>
        <v>1.9801980198019802</v>
      </c>
      <c r="Z36" s="26">
        <f t="shared" si="23"/>
        <v>3.5542747358309321</v>
      </c>
      <c r="AA36" s="26">
        <f t="shared" si="23"/>
        <v>1.9498607242339834</v>
      </c>
    </row>
    <row r="37" spans="1:27" ht="15" customHeight="1" x14ac:dyDescent="0.15">
      <c r="B37" s="38" t="s">
        <v>1</v>
      </c>
      <c r="C37" s="28"/>
      <c r="D37" s="28"/>
      <c r="E37" s="39">
        <f>SUM(E31:E36)</f>
        <v>2146</v>
      </c>
      <c r="F37" s="39">
        <f t="shared" ref="F37" si="24">SUM(F31:F36)</f>
        <v>1105</v>
      </c>
      <c r="G37" s="39">
        <f t="shared" ref="G37" si="25">SUM(G31:G36)</f>
        <v>1041</v>
      </c>
      <c r="H37" s="39">
        <f t="shared" ref="H37" si="26">SUM(H31:H36)</f>
        <v>1184</v>
      </c>
      <c r="I37" s="68">
        <f t="shared" ref="I37" si="27">SUM(I31:I36)</f>
        <v>1077</v>
      </c>
      <c r="J37" s="39">
        <v>1212</v>
      </c>
      <c r="K37" s="108">
        <f t="shared" ref="K37" si="28">SUM(K31:K36)</f>
        <v>99.999999999999986</v>
      </c>
      <c r="L37" s="6">
        <f t="shared" ref="L37" si="29">SUM(L31:L36)</f>
        <v>100</v>
      </c>
      <c r="M37" s="6">
        <f t="shared" ref="M37" si="30">SUM(M31:M36)</f>
        <v>100.00000000000001</v>
      </c>
      <c r="N37" s="6">
        <f t="shared" ref="N37" si="31">SUM(N31:N36)</f>
        <v>100</v>
      </c>
      <c r="O37" s="6">
        <f t="shared" ref="O37" si="32">SUM(O31:O36)</f>
        <v>100</v>
      </c>
      <c r="P37" s="6">
        <f t="shared" ref="P37" si="33">SUM(P31:P36)</f>
        <v>100</v>
      </c>
      <c r="S37" s="38" t="s">
        <v>1</v>
      </c>
      <c r="T37" s="28"/>
      <c r="U37" s="28"/>
      <c r="V37" s="39">
        <f>SUM(V31:V36)</f>
        <v>1212</v>
      </c>
      <c r="W37" s="39">
        <f t="shared" ref="W37:AA37" si="34">SUM(W31:W36)</f>
        <v>1041</v>
      </c>
      <c r="X37" s="68">
        <f t="shared" si="34"/>
        <v>1077</v>
      </c>
      <c r="Y37" s="108">
        <f t="shared" si="34"/>
        <v>100</v>
      </c>
      <c r="Z37" s="6">
        <f t="shared" si="34"/>
        <v>100.00000000000001</v>
      </c>
      <c r="AA37" s="6">
        <f t="shared" si="34"/>
        <v>100</v>
      </c>
    </row>
    <row r="38" spans="1:27" ht="13.65" customHeight="1" x14ac:dyDescent="0.15">
      <c r="B38" s="22"/>
      <c r="C38" s="1"/>
      <c r="E38" s="1"/>
      <c r="F38" s="1"/>
      <c r="G38" s="1"/>
      <c r="H38" s="1"/>
      <c r="S38" s="22"/>
      <c r="T38" s="1"/>
      <c r="V38" s="1"/>
      <c r="W38" s="1"/>
      <c r="X38" s="1"/>
      <c r="Y38" s="1"/>
    </row>
    <row r="39" spans="1:27" ht="15" customHeight="1" x14ac:dyDescent="0.15">
      <c r="A39" s="56" t="s">
        <v>217</v>
      </c>
      <c r="C39" s="1"/>
      <c r="E39" s="1"/>
      <c r="F39" s="1"/>
      <c r="G39" s="1"/>
      <c r="H39" s="1"/>
      <c r="T39" s="1"/>
      <c r="V39" s="1"/>
      <c r="W39" s="1"/>
      <c r="X39" s="1"/>
      <c r="Y39" s="1"/>
    </row>
    <row r="40" spans="1:27" ht="15" customHeight="1" x14ac:dyDescent="0.15">
      <c r="A40" s="1" t="s">
        <v>218</v>
      </c>
      <c r="B40" s="22"/>
      <c r="C40" s="1"/>
      <c r="E40" s="1"/>
      <c r="F40" s="1"/>
      <c r="G40" s="1"/>
      <c r="H40" s="1"/>
      <c r="S40" s="22"/>
      <c r="T40" s="1"/>
      <c r="V40" s="1"/>
      <c r="W40" s="1"/>
      <c r="X40" s="1"/>
      <c r="Y40" s="1"/>
    </row>
    <row r="41" spans="1:27" ht="12" customHeight="1" x14ac:dyDescent="0.15">
      <c r="B41" s="32"/>
      <c r="C41" s="33"/>
      <c r="D41" s="33"/>
      <c r="E41" s="386"/>
      <c r="F41" s="387"/>
      <c r="G41" s="86" t="s">
        <v>2</v>
      </c>
      <c r="H41" s="86"/>
      <c r="I41" s="387"/>
      <c r="J41" s="387"/>
      <c r="K41" s="388"/>
      <c r="L41" s="387"/>
      <c r="M41" s="86" t="s">
        <v>3</v>
      </c>
      <c r="N41" s="86"/>
      <c r="O41" s="387"/>
      <c r="P41" s="389"/>
      <c r="S41" s="32"/>
      <c r="T41" s="33"/>
      <c r="U41" s="33"/>
      <c r="V41" s="79"/>
      <c r="W41" s="83" t="s">
        <v>2</v>
      </c>
      <c r="X41" s="86"/>
      <c r="Y41" s="104"/>
      <c r="Z41" s="83" t="s">
        <v>3</v>
      </c>
      <c r="AA41" s="84"/>
    </row>
    <row r="42" spans="1:27" ht="22.65" customHeight="1" x14ac:dyDescent="0.15">
      <c r="B42" s="34"/>
      <c r="E42" s="94" t="s">
        <v>442</v>
      </c>
      <c r="F42" s="94" t="s">
        <v>194</v>
      </c>
      <c r="G42" s="94" t="s">
        <v>195</v>
      </c>
      <c r="H42" s="94" t="s">
        <v>443</v>
      </c>
      <c r="I42" s="100" t="s">
        <v>197</v>
      </c>
      <c r="J42" s="94" t="s">
        <v>1127</v>
      </c>
      <c r="K42" s="103" t="s">
        <v>442</v>
      </c>
      <c r="L42" s="94" t="s">
        <v>194</v>
      </c>
      <c r="M42" s="94" t="s">
        <v>195</v>
      </c>
      <c r="N42" s="94" t="s">
        <v>443</v>
      </c>
      <c r="O42" s="94" t="s">
        <v>197</v>
      </c>
      <c r="P42" s="94" t="s">
        <v>1127</v>
      </c>
      <c r="S42" s="34"/>
      <c r="V42" s="94" t="s">
        <v>936</v>
      </c>
      <c r="W42" s="94" t="s">
        <v>195</v>
      </c>
      <c r="X42" s="100" t="s">
        <v>197</v>
      </c>
      <c r="Y42" s="103" t="s">
        <v>936</v>
      </c>
      <c r="Z42" s="94" t="s">
        <v>195</v>
      </c>
      <c r="AA42" s="94" t="s">
        <v>197</v>
      </c>
    </row>
    <row r="43" spans="1:27" ht="12" customHeight="1" x14ac:dyDescent="0.15">
      <c r="B43" s="35"/>
      <c r="C43" s="36"/>
      <c r="D43" s="36"/>
      <c r="E43" s="37"/>
      <c r="F43" s="37"/>
      <c r="G43" s="37"/>
      <c r="H43" s="37"/>
      <c r="I43" s="66"/>
      <c r="J43" s="37"/>
      <c r="K43" s="105">
        <f t="shared" ref="K43:P43" si="35">E$13</f>
        <v>2146</v>
      </c>
      <c r="L43" s="2">
        <f t="shared" si="35"/>
        <v>1105</v>
      </c>
      <c r="M43" s="2">
        <f t="shared" si="35"/>
        <v>1041</v>
      </c>
      <c r="N43" s="2">
        <f t="shared" si="35"/>
        <v>1184</v>
      </c>
      <c r="O43" s="2">
        <f t="shared" si="35"/>
        <v>1077</v>
      </c>
      <c r="P43" s="2">
        <f t="shared" si="35"/>
        <v>1212</v>
      </c>
      <c r="S43" s="35"/>
      <c r="T43" s="36"/>
      <c r="U43" s="36"/>
      <c r="V43" s="37"/>
      <c r="W43" s="37"/>
      <c r="X43" s="66"/>
      <c r="Y43" s="105">
        <f>V$13</f>
        <v>1212</v>
      </c>
      <c r="Z43" s="2">
        <f>W$13</f>
        <v>1041</v>
      </c>
      <c r="AA43" s="2">
        <f>X$13</f>
        <v>1077</v>
      </c>
    </row>
    <row r="44" spans="1:27" ht="15" customHeight="1" x14ac:dyDescent="0.15">
      <c r="B44" s="34" t="s">
        <v>219</v>
      </c>
      <c r="E44" s="17">
        <v>52</v>
      </c>
      <c r="F44" s="17">
        <v>47</v>
      </c>
      <c r="G44" s="17">
        <v>5</v>
      </c>
      <c r="H44" s="17">
        <v>0</v>
      </c>
      <c r="I44" s="101">
        <v>0</v>
      </c>
      <c r="J44" s="17">
        <v>47</v>
      </c>
      <c r="K44" s="106">
        <f t="shared" ref="K44:K52" si="36">E44/K$5*100</f>
        <v>2.4231127679403541</v>
      </c>
      <c r="L44" s="3">
        <f t="shared" ref="L44:L52" si="37">F44/L$5*100</f>
        <v>4.253393665158371</v>
      </c>
      <c r="M44" s="3">
        <f t="shared" ref="M44:M52" si="38">G44/M$5*100</f>
        <v>0.48030739673390976</v>
      </c>
      <c r="N44" s="3">
        <f t="shared" ref="N44:N52" si="39">H44/N$5*100</f>
        <v>0</v>
      </c>
      <c r="O44" s="3">
        <f t="shared" ref="O44:O52" si="40">I44/O$5*100</f>
        <v>0</v>
      </c>
      <c r="P44" s="3">
        <f t="shared" ref="P44:P52" si="41">J44/P$5*100</f>
        <v>3.8778877887788776</v>
      </c>
      <c r="S44" s="34" t="s">
        <v>219</v>
      </c>
      <c r="V44" s="17">
        <f t="shared" ref="V44:V52" si="42">SUM(F44,H44-I44)</f>
        <v>47</v>
      </c>
      <c r="W44" s="17">
        <f t="shared" ref="W44:W52" si="43">G44</f>
        <v>5</v>
      </c>
      <c r="X44" s="101">
        <f t="shared" ref="X44:X52" si="44">I44</f>
        <v>0</v>
      </c>
      <c r="Y44" s="106">
        <f t="shared" ref="Y44:Y52" si="45">V44/Y$5*100</f>
        <v>3.8778877887788776</v>
      </c>
      <c r="Z44" s="3">
        <f t="shared" ref="Z44:Z52" si="46">W44/Z$5*100</f>
        <v>0.48030739673390976</v>
      </c>
      <c r="AA44" s="3">
        <f t="shared" ref="AA44:AA52" si="47">X44/AA$5*100</f>
        <v>0</v>
      </c>
    </row>
    <row r="45" spans="1:27" ht="15" customHeight="1" x14ac:dyDescent="0.15">
      <c r="B45" s="34" t="s">
        <v>220</v>
      </c>
      <c r="E45" s="18">
        <v>69</v>
      </c>
      <c r="F45" s="18">
        <v>61</v>
      </c>
      <c r="G45" s="18">
        <v>8</v>
      </c>
      <c r="H45" s="18">
        <v>0</v>
      </c>
      <c r="I45" s="67">
        <v>0</v>
      </c>
      <c r="J45" s="18">
        <v>61</v>
      </c>
      <c r="K45" s="107">
        <f t="shared" si="36"/>
        <v>3.2152842497670084</v>
      </c>
      <c r="L45" s="4">
        <f t="shared" si="37"/>
        <v>5.5203619909502262</v>
      </c>
      <c r="M45" s="4">
        <f t="shared" si="38"/>
        <v>0.76849183477425553</v>
      </c>
      <c r="N45" s="4">
        <f t="shared" si="39"/>
        <v>0</v>
      </c>
      <c r="O45" s="4">
        <f t="shared" si="40"/>
        <v>0</v>
      </c>
      <c r="P45" s="4">
        <f t="shared" si="41"/>
        <v>5.0330033003300327</v>
      </c>
      <c r="S45" s="34" t="s">
        <v>220</v>
      </c>
      <c r="V45" s="18">
        <f t="shared" si="42"/>
        <v>61</v>
      </c>
      <c r="W45" s="18">
        <f t="shared" si="43"/>
        <v>8</v>
      </c>
      <c r="X45" s="67">
        <f t="shared" si="44"/>
        <v>0</v>
      </c>
      <c r="Y45" s="107">
        <f t="shared" si="45"/>
        <v>5.0330033003300327</v>
      </c>
      <c r="Z45" s="4">
        <f t="shared" si="46"/>
        <v>0.76849183477425553</v>
      </c>
      <c r="AA45" s="4">
        <f t="shared" si="47"/>
        <v>0</v>
      </c>
    </row>
    <row r="46" spans="1:27" ht="15" customHeight="1" x14ac:dyDescent="0.15">
      <c r="B46" s="34" t="s">
        <v>221</v>
      </c>
      <c r="E46" s="18">
        <v>270</v>
      </c>
      <c r="F46" s="18">
        <v>245</v>
      </c>
      <c r="G46" s="18">
        <v>25</v>
      </c>
      <c r="H46" s="18">
        <v>0</v>
      </c>
      <c r="I46" s="67">
        <v>0</v>
      </c>
      <c r="J46" s="18">
        <v>245</v>
      </c>
      <c r="K46" s="107">
        <f t="shared" si="36"/>
        <v>12.581547064305685</v>
      </c>
      <c r="L46" s="4">
        <f t="shared" si="37"/>
        <v>22.171945701357465</v>
      </c>
      <c r="M46" s="4">
        <f t="shared" si="38"/>
        <v>2.4015369836695486</v>
      </c>
      <c r="N46" s="4">
        <f t="shared" si="39"/>
        <v>0</v>
      </c>
      <c r="O46" s="4">
        <f t="shared" si="40"/>
        <v>0</v>
      </c>
      <c r="P46" s="4">
        <f t="shared" si="41"/>
        <v>20.214521452145213</v>
      </c>
      <c r="S46" s="34" t="s">
        <v>221</v>
      </c>
      <c r="V46" s="18">
        <f t="shared" si="42"/>
        <v>245</v>
      </c>
      <c r="W46" s="18">
        <f t="shared" si="43"/>
        <v>25</v>
      </c>
      <c r="X46" s="67">
        <f t="shared" si="44"/>
        <v>0</v>
      </c>
      <c r="Y46" s="107">
        <f t="shared" si="45"/>
        <v>20.214521452145213</v>
      </c>
      <c r="Z46" s="4">
        <f t="shared" si="46"/>
        <v>2.4015369836695486</v>
      </c>
      <c r="AA46" s="4">
        <f t="shared" si="47"/>
        <v>0</v>
      </c>
    </row>
    <row r="47" spans="1:27" ht="15" customHeight="1" x14ac:dyDescent="0.15">
      <c r="B47" s="34" t="s">
        <v>222</v>
      </c>
      <c r="E47" s="18">
        <v>271</v>
      </c>
      <c r="F47" s="18">
        <v>183</v>
      </c>
      <c r="G47" s="18">
        <v>88</v>
      </c>
      <c r="H47" s="18">
        <v>0</v>
      </c>
      <c r="I47" s="67">
        <v>0</v>
      </c>
      <c r="J47" s="18">
        <v>183</v>
      </c>
      <c r="K47" s="107">
        <f t="shared" si="36"/>
        <v>12.628145386766077</v>
      </c>
      <c r="L47" s="4">
        <f t="shared" si="37"/>
        <v>16.561085972850677</v>
      </c>
      <c r="M47" s="4">
        <f t="shared" si="38"/>
        <v>8.4534101825168104</v>
      </c>
      <c r="N47" s="4">
        <f t="shared" si="39"/>
        <v>0</v>
      </c>
      <c r="O47" s="4">
        <f t="shared" si="40"/>
        <v>0</v>
      </c>
      <c r="P47" s="4">
        <f t="shared" si="41"/>
        <v>15.099009900990099</v>
      </c>
      <c r="S47" s="34" t="s">
        <v>222</v>
      </c>
      <c r="V47" s="18">
        <f t="shared" si="42"/>
        <v>183</v>
      </c>
      <c r="W47" s="18">
        <f t="shared" si="43"/>
        <v>88</v>
      </c>
      <c r="X47" s="67">
        <f t="shared" si="44"/>
        <v>0</v>
      </c>
      <c r="Y47" s="107">
        <f t="shared" si="45"/>
        <v>15.099009900990099</v>
      </c>
      <c r="Z47" s="4">
        <f t="shared" si="46"/>
        <v>8.4534101825168104</v>
      </c>
      <c r="AA47" s="4">
        <f t="shared" si="47"/>
        <v>0</v>
      </c>
    </row>
    <row r="48" spans="1:27" ht="15" customHeight="1" x14ac:dyDescent="0.15">
      <c r="B48" s="34" t="s">
        <v>223</v>
      </c>
      <c r="E48" s="18">
        <v>359</v>
      </c>
      <c r="F48" s="18">
        <v>182</v>
      </c>
      <c r="G48" s="18">
        <v>177</v>
      </c>
      <c r="H48" s="18">
        <v>175</v>
      </c>
      <c r="I48" s="67">
        <v>157</v>
      </c>
      <c r="J48" s="18">
        <v>200</v>
      </c>
      <c r="K48" s="107">
        <f t="shared" si="36"/>
        <v>16.728797763280522</v>
      </c>
      <c r="L48" s="4">
        <f t="shared" si="37"/>
        <v>16.470588235294116</v>
      </c>
      <c r="M48" s="4">
        <f t="shared" si="38"/>
        <v>17.002881844380404</v>
      </c>
      <c r="N48" s="4">
        <f t="shared" si="39"/>
        <v>14.780405405405405</v>
      </c>
      <c r="O48" s="4">
        <f t="shared" si="40"/>
        <v>14.577530176415971</v>
      </c>
      <c r="P48" s="4">
        <f t="shared" si="41"/>
        <v>16.5016501650165</v>
      </c>
      <c r="S48" s="34" t="s">
        <v>223</v>
      </c>
      <c r="V48" s="18">
        <f t="shared" si="42"/>
        <v>200</v>
      </c>
      <c r="W48" s="18">
        <f t="shared" si="43"/>
        <v>177</v>
      </c>
      <c r="X48" s="67">
        <f t="shared" si="44"/>
        <v>157</v>
      </c>
      <c r="Y48" s="107">
        <f t="shared" si="45"/>
        <v>16.5016501650165</v>
      </c>
      <c r="Z48" s="4">
        <f t="shared" si="46"/>
        <v>17.002881844380404</v>
      </c>
      <c r="AA48" s="4">
        <f t="shared" si="47"/>
        <v>14.577530176415971</v>
      </c>
    </row>
    <row r="49" spans="1:27" ht="15" customHeight="1" x14ac:dyDescent="0.15">
      <c r="B49" s="34" t="s">
        <v>333</v>
      </c>
      <c r="E49" s="18">
        <v>438</v>
      </c>
      <c r="F49" s="18">
        <v>160</v>
      </c>
      <c r="G49" s="18">
        <v>278</v>
      </c>
      <c r="H49" s="18">
        <v>681</v>
      </c>
      <c r="I49" s="67">
        <v>614</v>
      </c>
      <c r="J49" s="18">
        <v>227</v>
      </c>
      <c r="K49" s="107">
        <f t="shared" si="36"/>
        <v>20.410065237651445</v>
      </c>
      <c r="L49" s="4">
        <f t="shared" si="37"/>
        <v>14.479638009049776</v>
      </c>
      <c r="M49" s="4">
        <f t="shared" si="38"/>
        <v>26.705091258405378</v>
      </c>
      <c r="N49" s="4">
        <f t="shared" si="39"/>
        <v>57.516891891891895</v>
      </c>
      <c r="O49" s="4">
        <f t="shared" si="40"/>
        <v>57.010213556174563</v>
      </c>
      <c r="P49" s="4">
        <f t="shared" si="41"/>
        <v>18.729372937293729</v>
      </c>
      <c r="S49" s="34" t="s">
        <v>333</v>
      </c>
      <c r="V49" s="18">
        <f t="shared" si="42"/>
        <v>227</v>
      </c>
      <c r="W49" s="18">
        <f t="shared" si="43"/>
        <v>278</v>
      </c>
      <c r="X49" s="67">
        <f t="shared" si="44"/>
        <v>614</v>
      </c>
      <c r="Y49" s="107">
        <f t="shared" si="45"/>
        <v>18.729372937293729</v>
      </c>
      <c r="Z49" s="4">
        <f t="shared" si="46"/>
        <v>26.705091258405378</v>
      </c>
      <c r="AA49" s="4">
        <f t="shared" si="47"/>
        <v>57.010213556174563</v>
      </c>
    </row>
    <row r="50" spans="1:27" ht="15" customHeight="1" x14ac:dyDescent="0.15">
      <c r="B50" s="34" t="s">
        <v>463</v>
      </c>
      <c r="E50" s="18">
        <v>418</v>
      </c>
      <c r="F50" s="18">
        <v>128</v>
      </c>
      <c r="G50" s="18">
        <v>290</v>
      </c>
      <c r="H50" s="18">
        <v>256</v>
      </c>
      <c r="I50" s="67">
        <v>235</v>
      </c>
      <c r="J50" s="18">
        <v>149</v>
      </c>
      <c r="K50" s="107">
        <f t="shared" si="36"/>
        <v>19.478098788443614</v>
      </c>
      <c r="L50" s="4">
        <f t="shared" si="37"/>
        <v>11.583710407239819</v>
      </c>
      <c r="M50" s="4">
        <f t="shared" si="38"/>
        <v>27.857829010566764</v>
      </c>
      <c r="N50" s="4">
        <f t="shared" si="39"/>
        <v>21.621621621621621</v>
      </c>
      <c r="O50" s="4">
        <f t="shared" si="40"/>
        <v>21.819870009285051</v>
      </c>
      <c r="P50" s="4">
        <f t="shared" si="41"/>
        <v>12.293729372937294</v>
      </c>
      <c r="S50" s="34" t="s">
        <v>463</v>
      </c>
      <c r="V50" s="18">
        <f t="shared" si="42"/>
        <v>149</v>
      </c>
      <c r="W50" s="18">
        <f t="shared" si="43"/>
        <v>290</v>
      </c>
      <c r="X50" s="67">
        <f t="shared" si="44"/>
        <v>235</v>
      </c>
      <c r="Y50" s="107">
        <f t="shared" si="45"/>
        <v>12.293729372937294</v>
      </c>
      <c r="Z50" s="4">
        <f t="shared" si="46"/>
        <v>27.857829010566764</v>
      </c>
      <c r="AA50" s="4">
        <f t="shared" si="47"/>
        <v>21.819870009285051</v>
      </c>
    </row>
    <row r="51" spans="1:27" ht="15" customHeight="1" x14ac:dyDescent="0.15">
      <c r="B51" s="34" t="s">
        <v>937</v>
      </c>
      <c r="E51" s="18">
        <v>269</v>
      </c>
      <c r="F51" s="18">
        <v>99</v>
      </c>
      <c r="G51" s="18">
        <v>170</v>
      </c>
      <c r="H51" s="18">
        <v>72</v>
      </c>
      <c r="I51" s="67">
        <v>71</v>
      </c>
      <c r="J51" s="18">
        <v>100</v>
      </c>
      <c r="K51" s="107">
        <f t="shared" si="36"/>
        <v>12.534948741845295</v>
      </c>
      <c r="L51" s="4">
        <f t="shared" si="37"/>
        <v>8.9592760180995477</v>
      </c>
      <c r="M51" s="4">
        <f t="shared" si="38"/>
        <v>16.330451488952928</v>
      </c>
      <c r="N51" s="4">
        <f t="shared" si="39"/>
        <v>6.0810810810810816</v>
      </c>
      <c r="O51" s="4">
        <f t="shared" si="40"/>
        <v>6.592386258124419</v>
      </c>
      <c r="P51" s="4">
        <f t="shared" si="41"/>
        <v>8.2508250825082499</v>
      </c>
      <c r="S51" s="34" t="s">
        <v>937</v>
      </c>
      <c r="V51" s="18">
        <f t="shared" si="42"/>
        <v>100</v>
      </c>
      <c r="W51" s="18">
        <f t="shared" si="43"/>
        <v>170</v>
      </c>
      <c r="X51" s="67">
        <f t="shared" si="44"/>
        <v>71</v>
      </c>
      <c r="Y51" s="107">
        <f t="shared" si="45"/>
        <v>8.2508250825082499</v>
      </c>
      <c r="Z51" s="4">
        <f t="shared" si="46"/>
        <v>16.330451488952928</v>
      </c>
      <c r="AA51" s="4">
        <f t="shared" si="47"/>
        <v>6.592386258124419</v>
      </c>
    </row>
    <row r="52" spans="1:27" ht="15" customHeight="1" x14ac:dyDescent="0.15">
      <c r="B52" s="34" t="s">
        <v>0</v>
      </c>
      <c r="E52" s="18">
        <v>0</v>
      </c>
      <c r="F52" s="18">
        <v>0</v>
      </c>
      <c r="G52" s="18">
        <v>0</v>
      </c>
      <c r="H52" s="18">
        <v>0</v>
      </c>
      <c r="I52" s="67">
        <v>0</v>
      </c>
      <c r="J52" s="18">
        <v>0</v>
      </c>
      <c r="K52" s="107">
        <f t="shared" si="36"/>
        <v>0</v>
      </c>
      <c r="L52" s="4">
        <f t="shared" si="37"/>
        <v>0</v>
      </c>
      <c r="M52" s="4">
        <f t="shared" si="38"/>
        <v>0</v>
      </c>
      <c r="N52" s="4">
        <f t="shared" si="39"/>
        <v>0</v>
      </c>
      <c r="O52" s="4">
        <f t="shared" si="40"/>
        <v>0</v>
      </c>
      <c r="P52" s="4">
        <f t="shared" si="41"/>
        <v>0</v>
      </c>
      <c r="S52" s="34" t="s">
        <v>0</v>
      </c>
      <c r="V52" s="18">
        <f t="shared" si="42"/>
        <v>0</v>
      </c>
      <c r="W52" s="18">
        <f t="shared" si="43"/>
        <v>0</v>
      </c>
      <c r="X52" s="67">
        <f t="shared" si="44"/>
        <v>0</v>
      </c>
      <c r="Y52" s="107">
        <f t="shared" si="45"/>
        <v>0</v>
      </c>
      <c r="Z52" s="4">
        <f t="shared" si="46"/>
        <v>0</v>
      </c>
      <c r="AA52" s="4">
        <f t="shared" si="47"/>
        <v>0</v>
      </c>
    </row>
    <row r="53" spans="1:27" ht="15" customHeight="1" x14ac:dyDescent="0.15">
      <c r="B53" s="38" t="s">
        <v>1</v>
      </c>
      <c r="C53" s="28"/>
      <c r="D53" s="28"/>
      <c r="E53" s="39">
        <f>SUM(E44:E52)</f>
        <v>2146</v>
      </c>
      <c r="F53" s="113">
        <f>SUM(F44:F52)</f>
        <v>1105</v>
      </c>
      <c r="G53" s="113">
        <f>SUM(G44:G52)</f>
        <v>1041</v>
      </c>
      <c r="H53" s="39">
        <f>SUM(H44:H52)</f>
        <v>1184</v>
      </c>
      <c r="I53" s="114">
        <f>SUM(I44:I52)</f>
        <v>1077</v>
      </c>
      <c r="J53" s="39">
        <v>1212</v>
      </c>
      <c r="K53" s="108">
        <v>100.00000000000001</v>
      </c>
      <c r="L53" s="6">
        <v>99.999999999999972</v>
      </c>
      <c r="M53" s="6">
        <v>99.999999999999972</v>
      </c>
      <c r="N53" s="6">
        <v>99.999999999999986</v>
      </c>
      <c r="O53" s="6">
        <v>100</v>
      </c>
      <c r="P53" s="6">
        <v>100</v>
      </c>
      <c r="S53" s="38" t="s">
        <v>1</v>
      </c>
      <c r="T53" s="28"/>
      <c r="U53" s="28"/>
      <c r="V53" s="39">
        <f>SUM(V44:V52)</f>
        <v>1212</v>
      </c>
      <c r="W53" s="113">
        <f>SUM(W44:W52)</f>
        <v>1041</v>
      </c>
      <c r="X53" s="114">
        <f>SUM(X44:X52)</f>
        <v>1077</v>
      </c>
      <c r="Y53" s="108">
        <v>100.00000000000001</v>
      </c>
      <c r="Z53" s="6">
        <v>99.999999999999972</v>
      </c>
      <c r="AA53" s="6">
        <v>100</v>
      </c>
    </row>
    <row r="54" spans="1:27" ht="15" customHeight="1" x14ac:dyDescent="0.15">
      <c r="B54" s="38" t="s">
        <v>343</v>
      </c>
      <c r="C54" s="28"/>
      <c r="D54" s="28"/>
      <c r="E54" s="182">
        <v>9.3634669151910526</v>
      </c>
      <c r="F54" s="182">
        <v>11.610859728506787</v>
      </c>
      <c r="G54" s="182">
        <v>6.9779058597502406</v>
      </c>
      <c r="H54" s="182">
        <v>6.788006756756757</v>
      </c>
      <c r="I54" s="182">
        <v>6.7455896007428038</v>
      </c>
      <c r="J54" s="182">
        <v>11.222772277227723</v>
      </c>
      <c r="S54" s="38" t="s">
        <v>343</v>
      </c>
      <c r="T54" s="28"/>
      <c r="U54" s="28"/>
      <c r="V54" s="182">
        <v>11.222772277227723</v>
      </c>
      <c r="W54" s="182">
        <f>G54</f>
        <v>6.9779058597502406</v>
      </c>
      <c r="X54" s="182">
        <f>I54</f>
        <v>6.7455896007428038</v>
      </c>
      <c r="Y54" s="1"/>
    </row>
    <row r="55" spans="1:27" ht="15" customHeight="1" x14ac:dyDescent="0.15">
      <c r="B55" s="22"/>
      <c r="C55" s="1"/>
      <c r="I55" s="7"/>
      <c r="J55" s="7"/>
      <c r="K55" s="7"/>
      <c r="S55" s="22"/>
      <c r="T55" s="1"/>
    </row>
    <row r="56" spans="1:27" ht="15" customHeight="1" x14ac:dyDescent="0.15">
      <c r="A56" s="1" t="s">
        <v>420</v>
      </c>
      <c r="B56" s="22"/>
      <c r="C56" s="1"/>
      <c r="E56" s="1"/>
      <c r="F56" s="1"/>
      <c r="G56" s="1"/>
      <c r="H56" s="1"/>
      <c r="S56" s="22"/>
      <c r="T56" s="1"/>
      <c r="V56" s="1"/>
      <c r="W56" s="1"/>
      <c r="X56" s="1"/>
      <c r="Y56" s="1"/>
    </row>
    <row r="57" spans="1:27" ht="12" customHeight="1" x14ac:dyDescent="0.15">
      <c r="B57" s="32"/>
      <c r="C57" s="33"/>
      <c r="D57" s="33"/>
      <c r="E57" s="386"/>
      <c r="F57" s="387"/>
      <c r="G57" s="86" t="s">
        <v>2</v>
      </c>
      <c r="H57" s="86"/>
      <c r="I57" s="387"/>
      <c r="J57" s="387"/>
      <c r="K57" s="388"/>
      <c r="L57" s="387"/>
      <c r="M57" s="86" t="s">
        <v>3</v>
      </c>
      <c r="N57" s="86"/>
      <c r="O57" s="387"/>
      <c r="P57" s="389"/>
      <c r="S57" s="32"/>
      <c r="T57" s="33"/>
      <c r="U57" s="33"/>
      <c r="V57" s="79"/>
      <c r="W57" s="83" t="s">
        <v>2</v>
      </c>
      <c r="X57" s="86"/>
      <c r="Y57" s="104"/>
      <c r="Z57" s="83" t="s">
        <v>3</v>
      </c>
      <c r="AA57" s="84"/>
    </row>
    <row r="58" spans="1:27" ht="22.65" customHeight="1" x14ac:dyDescent="0.15">
      <c r="B58" s="34"/>
      <c r="E58" s="94" t="s">
        <v>442</v>
      </c>
      <c r="F58" s="94" t="s">
        <v>194</v>
      </c>
      <c r="G58" s="94" t="s">
        <v>195</v>
      </c>
      <c r="H58" s="94" t="s">
        <v>443</v>
      </c>
      <c r="I58" s="100" t="s">
        <v>197</v>
      </c>
      <c r="J58" s="94" t="s">
        <v>1127</v>
      </c>
      <c r="K58" s="103" t="s">
        <v>442</v>
      </c>
      <c r="L58" s="94" t="s">
        <v>194</v>
      </c>
      <c r="M58" s="94" t="s">
        <v>195</v>
      </c>
      <c r="N58" s="94" t="s">
        <v>443</v>
      </c>
      <c r="O58" s="94" t="s">
        <v>197</v>
      </c>
      <c r="P58" s="94" t="s">
        <v>1127</v>
      </c>
      <c r="S58" s="34"/>
      <c r="V58" s="94" t="s">
        <v>936</v>
      </c>
      <c r="W58" s="94" t="s">
        <v>195</v>
      </c>
      <c r="X58" s="100" t="s">
        <v>197</v>
      </c>
      <c r="Y58" s="103" t="s">
        <v>936</v>
      </c>
      <c r="Z58" s="94" t="s">
        <v>195</v>
      </c>
      <c r="AA58" s="94" t="s">
        <v>197</v>
      </c>
    </row>
    <row r="59" spans="1:27" ht="12" customHeight="1" x14ac:dyDescent="0.15">
      <c r="B59" s="35"/>
      <c r="C59" s="36"/>
      <c r="D59" s="36"/>
      <c r="E59" s="37"/>
      <c r="F59" s="37"/>
      <c r="G59" s="37"/>
      <c r="H59" s="37"/>
      <c r="I59" s="66"/>
      <c r="J59" s="37"/>
      <c r="K59" s="105">
        <f t="shared" ref="K59:P59" si="48">E$13</f>
        <v>2146</v>
      </c>
      <c r="L59" s="2">
        <f t="shared" si="48"/>
        <v>1105</v>
      </c>
      <c r="M59" s="2">
        <f t="shared" si="48"/>
        <v>1041</v>
      </c>
      <c r="N59" s="2">
        <f t="shared" si="48"/>
        <v>1184</v>
      </c>
      <c r="O59" s="2">
        <f t="shared" si="48"/>
        <v>1077</v>
      </c>
      <c r="P59" s="2">
        <f t="shared" si="48"/>
        <v>1212</v>
      </c>
      <c r="S59" s="35"/>
      <c r="T59" s="36"/>
      <c r="U59" s="36"/>
      <c r="V59" s="37"/>
      <c r="W59" s="37"/>
      <c r="X59" s="66"/>
      <c r="Y59" s="105">
        <f>V$13</f>
        <v>1212</v>
      </c>
      <c r="Z59" s="2">
        <f>W$13</f>
        <v>1041</v>
      </c>
      <c r="AA59" s="2">
        <f>X$13</f>
        <v>1077</v>
      </c>
    </row>
    <row r="60" spans="1:27" ht="15" customHeight="1" x14ac:dyDescent="0.15">
      <c r="B60" s="34" t="s">
        <v>224</v>
      </c>
      <c r="E60" s="17">
        <v>16</v>
      </c>
      <c r="F60" s="17">
        <v>10</v>
      </c>
      <c r="G60" s="17">
        <v>6</v>
      </c>
      <c r="H60" s="17">
        <v>4</v>
      </c>
      <c r="I60" s="101">
        <v>3</v>
      </c>
      <c r="J60" s="17">
        <v>11</v>
      </c>
      <c r="K60" s="106">
        <f t="shared" ref="K60:P65" si="49">E60/K$5*100</f>
        <v>0.74557315936626278</v>
      </c>
      <c r="L60" s="3">
        <f t="shared" si="49"/>
        <v>0.90497737556561098</v>
      </c>
      <c r="M60" s="3">
        <f t="shared" si="49"/>
        <v>0.57636887608069165</v>
      </c>
      <c r="N60" s="3">
        <f t="shared" si="49"/>
        <v>0.33783783783783783</v>
      </c>
      <c r="O60" s="3">
        <f t="shared" si="49"/>
        <v>0.2785515320334262</v>
      </c>
      <c r="P60" s="3">
        <f t="shared" si="49"/>
        <v>0.90759075907590769</v>
      </c>
      <c r="S60" s="34" t="s">
        <v>224</v>
      </c>
      <c r="V60" s="17">
        <f t="shared" ref="V60:V65" si="50">SUM(F60,H60-I60)</f>
        <v>11</v>
      </c>
      <c r="W60" s="17">
        <f t="shared" ref="W60:W65" si="51">G60</f>
        <v>6</v>
      </c>
      <c r="X60" s="101">
        <f t="shared" ref="X60:X65" si="52">I60</f>
        <v>3</v>
      </c>
      <c r="Y60" s="106">
        <f t="shared" ref="Y60:AA65" si="53">V60/Y$5*100</f>
        <v>0.90759075907590769</v>
      </c>
      <c r="Z60" s="3">
        <f t="shared" si="53"/>
        <v>0.57636887608069165</v>
      </c>
      <c r="AA60" s="3">
        <f t="shared" si="53"/>
        <v>0.2785515320334262</v>
      </c>
    </row>
    <row r="61" spans="1:27" ht="15" customHeight="1" x14ac:dyDescent="0.15">
      <c r="B61" s="34" t="s">
        <v>225</v>
      </c>
      <c r="E61" s="18">
        <v>16</v>
      </c>
      <c r="F61" s="18">
        <v>5</v>
      </c>
      <c r="G61" s="18">
        <v>11</v>
      </c>
      <c r="H61" s="18">
        <v>13</v>
      </c>
      <c r="I61" s="67">
        <v>13</v>
      </c>
      <c r="J61" s="18">
        <v>5</v>
      </c>
      <c r="K61" s="107">
        <f t="shared" si="49"/>
        <v>0.74557315936626278</v>
      </c>
      <c r="L61" s="4">
        <f t="shared" si="49"/>
        <v>0.45248868778280549</v>
      </c>
      <c r="M61" s="4">
        <f t="shared" si="49"/>
        <v>1.0566762728146013</v>
      </c>
      <c r="N61" s="4">
        <f t="shared" si="49"/>
        <v>1.097972972972973</v>
      </c>
      <c r="O61" s="4">
        <f t="shared" si="49"/>
        <v>1.2070566388115136</v>
      </c>
      <c r="P61" s="4">
        <f t="shared" si="49"/>
        <v>0.41254125412541248</v>
      </c>
      <c r="S61" s="34" t="s">
        <v>225</v>
      </c>
      <c r="V61" s="18">
        <f t="shared" si="50"/>
        <v>5</v>
      </c>
      <c r="W61" s="18">
        <f t="shared" si="51"/>
        <v>11</v>
      </c>
      <c r="X61" s="67">
        <f t="shared" si="52"/>
        <v>13</v>
      </c>
      <c r="Y61" s="107">
        <f t="shared" si="53"/>
        <v>0.41254125412541248</v>
      </c>
      <c r="Z61" s="4">
        <f t="shared" si="53"/>
        <v>1.0566762728146013</v>
      </c>
      <c r="AA61" s="4">
        <f t="shared" si="53"/>
        <v>1.2070566388115136</v>
      </c>
    </row>
    <row r="62" spans="1:27" ht="15" customHeight="1" x14ac:dyDescent="0.15">
      <c r="B62" s="34" t="s">
        <v>226</v>
      </c>
      <c r="E62" s="18">
        <v>686</v>
      </c>
      <c r="F62" s="18">
        <v>402</v>
      </c>
      <c r="G62" s="18">
        <v>284</v>
      </c>
      <c r="H62" s="18">
        <v>233</v>
      </c>
      <c r="I62" s="67">
        <v>202</v>
      </c>
      <c r="J62" s="18">
        <v>433</v>
      </c>
      <c r="K62" s="107">
        <f t="shared" si="49"/>
        <v>31.966449207828518</v>
      </c>
      <c r="L62" s="4">
        <f t="shared" si="49"/>
        <v>36.380090497737555</v>
      </c>
      <c r="M62" s="4">
        <f t="shared" si="49"/>
        <v>27.281460134486068</v>
      </c>
      <c r="N62" s="4">
        <f t="shared" si="49"/>
        <v>19.679054054054053</v>
      </c>
      <c r="O62" s="4">
        <f t="shared" si="49"/>
        <v>18.755803156917363</v>
      </c>
      <c r="P62" s="4">
        <f t="shared" si="49"/>
        <v>35.726072607260726</v>
      </c>
      <c r="S62" s="34" t="s">
        <v>226</v>
      </c>
      <c r="V62" s="18">
        <f t="shared" si="50"/>
        <v>433</v>
      </c>
      <c r="W62" s="18">
        <f t="shared" si="51"/>
        <v>284</v>
      </c>
      <c r="X62" s="67">
        <f t="shared" si="52"/>
        <v>202</v>
      </c>
      <c r="Y62" s="107">
        <f t="shared" si="53"/>
        <v>35.726072607260726</v>
      </c>
      <c r="Z62" s="4">
        <f t="shared" si="53"/>
        <v>27.281460134486068</v>
      </c>
      <c r="AA62" s="4">
        <f t="shared" si="53"/>
        <v>18.755803156917363</v>
      </c>
    </row>
    <row r="63" spans="1:27" ht="15" customHeight="1" x14ac:dyDescent="0.15">
      <c r="B63" s="34" t="s">
        <v>227</v>
      </c>
      <c r="E63" s="18">
        <v>536</v>
      </c>
      <c r="F63" s="18">
        <v>139</v>
      </c>
      <c r="G63" s="18">
        <v>397</v>
      </c>
      <c r="H63" s="18">
        <v>145</v>
      </c>
      <c r="I63" s="67">
        <v>133</v>
      </c>
      <c r="J63" s="18">
        <v>151</v>
      </c>
      <c r="K63" s="107">
        <f t="shared" si="49"/>
        <v>24.976700838769805</v>
      </c>
      <c r="L63" s="4">
        <f t="shared" si="49"/>
        <v>12.579185520361991</v>
      </c>
      <c r="M63" s="4">
        <f t="shared" si="49"/>
        <v>38.136407300672431</v>
      </c>
      <c r="N63" s="4">
        <f t="shared" si="49"/>
        <v>12.246621621621621</v>
      </c>
      <c r="O63" s="4">
        <f t="shared" si="49"/>
        <v>12.349117920148561</v>
      </c>
      <c r="P63" s="4">
        <f t="shared" si="49"/>
        <v>12.458745874587459</v>
      </c>
      <c r="S63" s="34" t="s">
        <v>227</v>
      </c>
      <c r="V63" s="18">
        <f t="shared" si="50"/>
        <v>151</v>
      </c>
      <c r="W63" s="18">
        <f t="shared" si="51"/>
        <v>397</v>
      </c>
      <c r="X63" s="67">
        <f t="shared" si="52"/>
        <v>133</v>
      </c>
      <c r="Y63" s="107">
        <f t="shared" si="53"/>
        <v>12.458745874587459</v>
      </c>
      <c r="Z63" s="4">
        <f t="shared" si="53"/>
        <v>38.136407300672431</v>
      </c>
      <c r="AA63" s="4">
        <f t="shared" si="53"/>
        <v>12.349117920148561</v>
      </c>
    </row>
    <row r="64" spans="1:27" ht="15" customHeight="1" x14ac:dyDescent="0.15">
      <c r="B64" s="34" t="s">
        <v>228</v>
      </c>
      <c r="E64" s="18">
        <v>873</v>
      </c>
      <c r="F64" s="18">
        <v>546</v>
      </c>
      <c r="G64" s="18">
        <v>327</v>
      </c>
      <c r="H64" s="18">
        <v>775</v>
      </c>
      <c r="I64" s="67">
        <v>712</v>
      </c>
      <c r="J64" s="18">
        <v>609</v>
      </c>
      <c r="K64" s="107">
        <f t="shared" si="49"/>
        <v>40.680335507921718</v>
      </c>
      <c r="L64" s="4">
        <f t="shared" si="49"/>
        <v>49.411764705882355</v>
      </c>
      <c r="M64" s="4">
        <f t="shared" si="49"/>
        <v>31.412103746397698</v>
      </c>
      <c r="N64" s="4">
        <f t="shared" si="49"/>
        <v>65.456081081081081</v>
      </c>
      <c r="O64" s="4">
        <f t="shared" si="49"/>
        <v>66.10956360259982</v>
      </c>
      <c r="P64" s="4">
        <f t="shared" si="49"/>
        <v>50.24752475247525</v>
      </c>
      <c r="S64" s="34" t="s">
        <v>228</v>
      </c>
      <c r="V64" s="18">
        <f t="shared" si="50"/>
        <v>609</v>
      </c>
      <c r="W64" s="18">
        <f t="shared" si="51"/>
        <v>327</v>
      </c>
      <c r="X64" s="67">
        <f t="shared" si="52"/>
        <v>712</v>
      </c>
      <c r="Y64" s="107">
        <f t="shared" si="53"/>
        <v>50.24752475247525</v>
      </c>
      <c r="Z64" s="4">
        <f t="shared" si="53"/>
        <v>31.412103746397698</v>
      </c>
      <c r="AA64" s="4">
        <f t="shared" si="53"/>
        <v>66.10956360259982</v>
      </c>
    </row>
    <row r="65" spans="1:28" ht="15" customHeight="1" x14ac:dyDescent="0.15">
      <c r="B65" s="35" t="s">
        <v>0</v>
      </c>
      <c r="C65" s="36"/>
      <c r="D65" s="36"/>
      <c r="E65" s="19">
        <v>19</v>
      </c>
      <c r="F65" s="19">
        <v>3</v>
      </c>
      <c r="G65" s="19">
        <v>16</v>
      </c>
      <c r="H65" s="19">
        <v>14</v>
      </c>
      <c r="I65" s="72">
        <v>14</v>
      </c>
      <c r="J65" s="19">
        <v>3</v>
      </c>
      <c r="K65" s="111">
        <f t="shared" si="49"/>
        <v>0.88536812674743715</v>
      </c>
      <c r="L65" s="5">
        <f t="shared" si="49"/>
        <v>0.27149321266968324</v>
      </c>
      <c r="M65" s="5">
        <f t="shared" si="49"/>
        <v>1.5369836695485111</v>
      </c>
      <c r="N65" s="5">
        <f t="shared" si="49"/>
        <v>1.1824324324324325</v>
      </c>
      <c r="O65" s="5">
        <f t="shared" si="49"/>
        <v>1.2999071494893222</v>
      </c>
      <c r="P65" s="5">
        <f t="shared" si="49"/>
        <v>0.24752475247524752</v>
      </c>
      <c r="S65" s="35" t="s">
        <v>0</v>
      </c>
      <c r="T65" s="36"/>
      <c r="U65" s="36"/>
      <c r="V65" s="19">
        <f t="shared" si="50"/>
        <v>3</v>
      </c>
      <c r="W65" s="19">
        <f t="shared" si="51"/>
        <v>16</v>
      </c>
      <c r="X65" s="72">
        <f t="shared" si="52"/>
        <v>14</v>
      </c>
      <c r="Y65" s="111">
        <f t="shared" si="53"/>
        <v>0.24752475247524752</v>
      </c>
      <c r="Z65" s="5">
        <f t="shared" si="53"/>
        <v>1.5369836695485111</v>
      </c>
      <c r="AA65" s="5">
        <f t="shared" si="53"/>
        <v>1.2999071494893222</v>
      </c>
    </row>
    <row r="66" spans="1:28" ht="15" customHeight="1" x14ac:dyDescent="0.15">
      <c r="B66" s="38" t="s">
        <v>1</v>
      </c>
      <c r="C66" s="28"/>
      <c r="D66" s="28"/>
      <c r="E66" s="39">
        <f>SUM(E60:E65)</f>
        <v>2146</v>
      </c>
      <c r="F66" s="39">
        <f t="shared" ref="F66:I66" si="54">SUM(F60:F65)</f>
        <v>1105</v>
      </c>
      <c r="G66" s="39">
        <f t="shared" si="54"/>
        <v>1041</v>
      </c>
      <c r="H66" s="39">
        <f t="shared" si="54"/>
        <v>1184</v>
      </c>
      <c r="I66" s="68">
        <f t="shared" si="54"/>
        <v>1077</v>
      </c>
      <c r="J66" s="39">
        <v>1212</v>
      </c>
      <c r="K66" s="108">
        <f t="shared" ref="K66:P66" si="55">SUM(K60:K65)</f>
        <v>100</v>
      </c>
      <c r="L66" s="6">
        <f t="shared" si="55"/>
        <v>100</v>
      </c>
      <c r="M66" s="6">
        <f t="shared" si="55"/>
        <v>100</v>
      </c>
      <c r="N66" s="6">
        <f t="shared" si="55"/>
        <v>100</v>
      </c>
      <c r="O66" s="6">
        <f t="shared" si="55"/>
        <v>100.00000000000001</v>
      </c>
      <c r="P66" s="6">
        <f t="shared" si="55"/>
        <v>100</v>
      </c>
      <c r="S66" s="38" t="s">
        <v>1</v>
      </c>
      <c r="T66" s="28"/>
      <c r="U66" s="28"/>
      <c r="V66" s="39">
        <f>SUM(V60:V65)</f>
        <v>1212</v>
      </c>
      <c r="W66" s="39">
        <f t="shared" ref="W66:AA66" si="56">SUM(W60:W65)</f>
        <v>1041</v>
      </c>
      <c r="X66" s="68">
        <f t="shared" si="56"/>
        <v>1077</v>
      </c>
      <c r="Y66" s="108">
        <f t="shared" si="56"/>
        <v>100</v>
      </c>
      <c r="Z66" s="6">
        <f t="shared" si="56"/>
        <v>100</v>
      </c>
      <c r="AA66" s="6">
        <f t="shared" si="56"/>
        <v>100.00000000000001</v>
      </c>
    </row>
    <row r="67" spans="1:28" ht="15" customHeight="1" x14ac:dyDescent="0.15">
      <c r="B67" s="22"/>
      <c r="C67" s="1"/>
      <c r="E67" s="1"/>
      <c r="F67" s="1"/>
      <c r="G67" s="1"/>
      <c r="H67" s="1"/>
      <c r="S67" s="22"/>
      <c r="T67" s="1"/>
      <c r="V67" s="1"/>
      <c r="W67" s="1"/>
      <c r="X67" s="1"/>
      <c r="Y67" s="1"/>
    </row>
    <row r="68" spans="1:28" ht="15" customHeight="1" x14ac:dyDescent="0.15">
      <c r="A68" s="1" t="s">
        <v>421</v>
      </c>
      <c r="B68" s="22"/>
      <c r="C68" s="1"/>
      <c r="E68" s="1"/>
      <c r="F68" s="1"/>
      <c r="G68" s="1"/>
      <c r="H68" s="1"/>
      <c r="S68" s="22"/>
      <c r="T68" s="1"/>
      <c r="V68" s="1"/>
      <c r="W68" s="1"/>
      <c r="X68" s="1"/>
      <c r="Y68" s="1"/>
    </row>
    <row r="69" spans="1:28" ht="12" customHeight="1" x14ac:dyDescent="0.15">
      <c r="B69" s="32"/>
      <c r="C69" s="33"/>
      <c r="D69" s="33"/>
      <c r="E69" s="386"/>
      <c r="F69" s="387"/>
      <c r="G69" s="86" t="s">
        <v>2</v>
      </c>
      <c r="H69" s="86"/>
      <c r="I69" s="387"/>
      <c r="J69" s="387"/>
      <c r="K69" s="388"/>
      <c r="L69" s="387"/>
      <c r="M69" s="86" t="s">
        <v>3</v>
      </c>
      <c r="N69" s="86"/>
      <c r="O69" s="387"/>
      <c r="P69" s="389"/>
      <c r="S69" s="32"/>
      <c r="T69" s="33"/>
      <c r="U69" s="33"/>
      <c r="V69" s="79"/>
      <c r="W69" s="83" t="s">
        <v>2</v>
      </c>
      <c r="X69" s="86"/>
      <c r="Y69" s="104"/>
      <c r="Z69" s="83" t="s">
        <v>3</v>
      </c>
      <c r="AA69" s="84"/>
    </row>
    <row r="70" spans="1:28" ht="22.65" customHeight="1" x14ac:dyDescent="0.15">
      <c r="B70" s="34"/>
      <c r="E70" s="94" t="s">
        <v>442</v>
      </c>
      <c r="F70" s="94" t="s">
        <v>194</v>
      </c>
      <c r="G70" s="94" t="s">
        <v>195</v>
      </c>
      <c r="H70" s="94" t="s">
        <v>443</v>
      </c>
      <c r="I70" s="100" t="s">
        <v>197</v>
      </c>
      <c r="J70" s="94" t="s">
        <v>1127</v>
      </c>
      <c r="K70" s="103" t="s">
        <v>442</v>
      </c>
      <c r="L70" s="94" t="s">
        <v>194</v>
      </c>
      <c r="M70" s="94" t="s">
        <v>195</v>
      </c>
      <c r="N70" s="94" t="s">
        <v>443</v>
      </c>
      <c r="O70" s="94" t="s">
        <v>197</v>
      </c>
      <c r="P70" s="94" t="s">
        <v>1127</v>
      </c>
      <c r="S70" s="34"/>
      <c r="V70" s="94" t="s">
        <v>936</v>
      </c>
      <c r="W70" s="94" t="s">
        <v>195</v>
      </c>
      <c r="X70" s="100" t="s">
        <v>197</v>
      </c>
      <c r="Y70" s="103" t="s">
        <v>936</v>
      </c>
      <c r="Z70" s="94" t="s">
        <v>195</v>
      </c>
      <c r="AA70" s="94" t="s">
        <v>197</v>
      </c>
    </row>
    <row r="71" spans="1:28" ht="12" customHeight="1" x14ac:dyDescent="0.15">
      <c r="B71" s="35"/>
      <c r="C71" s="36"/>
      <c r="D71" s="36"/>
      <c r="E71" s="37"/>
      <c r="F71" s="37"/>
      <c r="G71" s="37"/>
      <c r="H71" s="37"/>
      <c r="I71" s="66"/>
      <c r="J71" s="37"/>
      <c r="K71" s="105">
        <f t="shared" ref="K71:P71" si="57">E$13</f>
        <v>2146</v>
      </c>
      <c r="L71" s="2">
        <f t="shared" si="57"/>
        <v>1105</v>
      </c>
      <c r="M71" s="2">
        <f t="shared" si="57"/>
        <v>1041</v>
      </c>
      <c r="N71" s="2">
        <f t="shared" si="57"/>
        <v>1184</v>
      </c>
      <c r="O71" s="2">
        <f t="shared" si="57"/>
        <v>1077</v>
      </c>
      <c r="P71" s="2">
        <f t="shared" si="57"/>
        <v>1212</v>
      </c>
      <c r="S71" s="35"/>
      <c r="T71" s="36"/>
      <c r="U71" s="36"/>
      <c r="V71" s="37"/>
      <c r="W71" s="37"/>
      <c r="X71" s="66"/>
      <c r="Y71" s="105">
        <f>V$13</f>
        <v>1212</v>
      </c>
      <c r="Z71" s="2">
        <f>W$13</f>
        <v>1041</v>
      </c>
      <c r="AA71" s="2">
        <f>X$13</f>
        <v>1077</v>
      </c>
    </row>
    <row r="72" spans="1:28" ht="15" customHeight="1" x14ac:dyDescent="0.15">
      <c r="B72" s="34" t="s">
        <v>422</v>
      </c>
      <c r="E72" s="17">
        <v>1328</v>
      </c>
      <c r="F72" s="17">
        <v>785</v>
      </c>
      <c r="G72" s="17">
        <v>543</v>
      </c>
      <c r="H72" s="17">
        <v>831</v>
      </c>
      <c r="I72" s="101">
        <v>755</v>
      </c>
      <c r="J72" s="17">
        <v>861</v>
      </c>
      <c r="K72" s="106">
        <f t="shared" ref="K72:P75" si="58">E72/K$5*100</f>
        <v>61.882572227399812</v>
      </c>
      <c r="L72" s="3">
        <f t="shared" si="58"/>
        <v>71.040723981900456</v>
      </c>
      <c r="M72" s="3">
        <f t="shared" si="58"/>
        <v>52.161383285302598</v>
      </c>
      <c r="N72" s="3">
        <f t="shared" si="58"/>
        <v>70.185810810810807</v>
      </c>
      <c r="O72" s="3">
        <f t="shared" si="58"/>
        <v>70.102135561745598</v>
      </c>
      <c r="P72" s="3">
        <f t="shared" si="58"/>
        <v>71.039603960396036</v>
      </c>
      <c r="S72" s="34" t="s">
        <v>422</v>
      </c>
      <c r="V72" s="17">
        <f>SUM(F72,H72-I72)</f>
        <v>861</v>
      </c>
      <c r="W72" s="17">
        <f>G72</f>
        <v>543</v>
      </c>
      <c r="X72" s="101">
        <f>I72</f>
        <v>755</v>
      </c>
      <c r="Y72" s="106">
        <f t="shared" ref="Y72:AA75" si="59">V72/Y$5*100</f>
        <v>71.039603960396036</v>
      </c>
      <c r="Z72" s="3">
        <f t="shared" si="59"/>
        <v>52.161383285302598</v>
      </c>
      <c r="AA72" s="3">
        <f t="shared" si="59"/>
        <v>70.102135561745598</v>
      </c>
    </row>
    <row r="73" spans="1:28" ht="15" customHeight="1" x14ac:dyDescent="0.15">
      <c r="B73" s="34" t="s">
        <v>423</v>
      </c>
      <c r="E73" s="18">
        <v>601</v>
      </c>
      <c r="F73" s="18">
        <v>270</v>
      </c>
      <c r="G73" s="18">
        <v>331</v>
      </c>
      <c r="H73" s="18">
        <v>213</v>
      </c>
      <c r="I73" s="67">
        <v>192</v>
      </c>
      <c r="J73" s="18">
        <v>291</v>
      </c>
      <c r="K73" s="107">
        <f t="shared" si="58"/>
        <v>28.005591798695246</v>
      </c>
      <c r="L73" s="4">
        <f t="shared" si="58"/>
        <v>24.434389140271492</v>
      </c>
      <c r="M73" s="4">
        <f t="shared" si="58"/>
        <v>31.796349663784824</v>
      </c>
      <c r="N73" s="4">
        <f t="shared" si="58"/>
        <v>17.989864864864867</v>
      </c>
      <c r="O73" s="4">
        <f t="shared" si="58"/>
        <v>17.827298050139277</v>
      </c>
      <c r="P73" s="4">
        <f t="shared" si="58"/>
        <v>24.009900990099009</v>
      </c>
      <c r="S73" s="34" t="s">
        <v>423</v>
      </c>
      <c r="V73" s="18">
        <f>SUM(F73,H73-I73)</f>
        <v>291</v>
      </c>
      <c r="W73" s="18">
        <f>G73</f>
        <v>331</v>
      </c>
      <c r="X73" s="67">
        <f>I73</f>
        <v>192</v>
      </c>
      <c r="Y73" s="107">
        <f t="shared" si="59"/>
        <v>24.009900990099009</v>
      </c>
      <c r="Z73" s="4">
        <f t="shared" si="59"/>
        <v>31.796349663784824</v>
      </c>
      <c r="AA73" s="4">
        <f t="shared" si="59"/>
        <v>17.827298050139277</v>
      </c>
    </row>
    <row r="74" spans="1:28" ht="15" customHeight="1" x14ac:dyDescent="0.15">
      <c r="B74" s="34" t="s">
        <v>424</v>
      </c>
      <c r="E74" s="18">
        <v>126</v>
      </c>
      <c r="F74" s="18">
        <v>12</v>
      </c>
      <c r="G74" s="18">
        <v>114</v>
      </c>
      <c r="H74" s="18">
        <v>67</v>
      </c>
      <c r="I74" s="67">
        <v>63</v>
      </c>
      <c r="J74" s="18">
        <v>16</v>
      </c>
      <c r="K74" s="107">
        <f t="shared" si="58"/>
        <v>5.871388630009319</v>
      </c>
      <c r="L74" s="4">
        <f t="shared" si="58"/>
        <v>1.0859728506787329</v>
      </c>
      <c r="M74" s="4">
        <f t="shared" si="58"/>
        <v>10.951008645533141</v>
      </c>
      <c r="N74" s="4">
        <f t="shared" si="58"/>
        <v>5.6587837837837833</v>
      </c>
      <c r="O74" s="4">
        <f t="shared" si="58"/>
        <v>5.8495821727019495</v>
      </c>
      <c r="P74" s="4">
        <f t="shared" si="58"/>
        <v>1.3201320132013201</v>
      </c>
      <c r="S74" s="34" t="s">
        <v>424</v>
      </c>
      <c r="V74" s="18">
        <f>SUM(F74,H74-I74)</f>
        <v>16</v>
      </c>
      <c r="W74" s="18">
        <f>G74</f>
        <v>114</v>
      </c>
      <c r="X74" s="67">
        <f>I74</f>
        <v>63</v>
      </c>
      <c r="Y74" s="107">
        <f t="shared" si="59"/>
        <v>1.3201320132013201</v>
      </c>
      <c r="Z74" s="4">
        <f t="shared" si="59"/>
        <v>10.951008645533141</v>
      </c>
      <c r="AA74" s="4">
        <f t="shared" si="59"/>
        <v>5.8495821727019495</v>
      </c>
    </row>
    <row r="75" spans="1:28" ht="15" customHeight="1" x14ac:dyDescent="0.15">
      <c r="B75" s="35" t="s">
        <v>0</v>
      </c>
      <c r="C75" s="36"/>
      <c r="D75" s="36"/>
      <c r="E75" s="19">
        <v>91</v>
      </c>
      <c r="F75" s="19">
        <v>38</v>
      </c>
      <c r="G75" s="19">
        <v>53</v>
      </c>
      <c r="H75" s="19">
        <v>73</v>
      </c>
      <c r="I75" s="72">
        <v>67</v>
      </c>
      <c r="J75" s="19">
        <v>44</v>
      </c>
      <c r="K75" s="111">
        <f t="shared" si="58"/>
        <v>4.2404473438956192</v>
      </c>
      <c r="L75" s="5">
        <f t="shared" si="58"/>
        <v>3.4389140271493215</v>
      </c>
      <c r="M75" s="5">
        <f t="shared" si="58"/>
        <v>5.0912584053794427</v>
      </c>
      <c r="N75" s="5">
        <f t="shared" si="58"/>
        <v>6.1655405405405403</v>
      </c>
      <c r="O75" s="5">
        <f t="shared" si="58"/>
        <v>6.2209842154131847</v>
      </c>
      <c r="P75" s="5">
        <f t="shared" si="58"/>
        <v>3.6303630363036308</v>
      </c>
      <c r="S75" s="35" t="s">
        <v>0</v>
      </c>
      <c r="T75" s="36"/>
      <c r="U75" s="36"/>
      <c r="V75" s="19">
        <f>SUM(F75,H75-I75)</f>
        <v>44</v>
      </c>
      <c r="W75" s="19">
        <f>G75</f>
        <v>53</v>
      </c>
      <c r="X75" s="72">
        <f>I75</f>
        <v>67</v>
      </c>
      <c r="Y75" s="111">
        <f t="shared" si="59"/>
        <v>3.6303630363036308</v>
      </c>
      <c r="Z75" s="5">
        <f t="shared" si="59"/>
        <v>5.0912584053794427</v>
      </c>
      <c r="AA75" s="5">
        <f t="shared" si="59"/>
        <v>6.2209842154131847</v>
      </c>
    </row>
    <row r="76" spans="1:28" ht="15" customHeight="1" x14ac:dyDescent="0.15">
      <c r="B76" s="38" t="s">
        <v>1</v>
      </c>
      <c r="C76" s="28"/>
      <c r="D76" s="28"/>
      <c r="E76" s="39">
        <f t="shared" ref="E76:I76" si="60">SUM(E72:E75)</f>
        <v>2146</v>
      </c>
      <c r="F76" s="39">
        <f t="shared" si="60"/>
        <v>1105</v>
      </c>
      <c r="G76" s="39">
        <f t="shared" si="60"/>
        <v>1041</v>
      </c>
      <c r="H76" s="39">
        <f t="shared" si="60"/>
        <v>1184</v>
      </c>
      <c r="I76" s="68">
        <f t="shared" si="60"/>
        <v>1077</v>
      </c>
      <c r="J76" s="39">
        <v>1212</v>
      </c>
      <c r="K76" s="108">
        <f t="shared" ref="K76:P76" si="61">SUM(K72:K75)</f>
        <v>100</v>
      </c>
      <c r="L76" s="6">
        <f t="shared" si="61"/>
        <v>100</v>
      </c>
      <c r="M76" s="6">
        <f t="shared" si="61"/>
        <v>100</v>
      </c>
      <c r="N76" s="6">
        <f t="shared" si="61"/>
        <v>100</v>
      </c>
      <c r="O76" s="6">
        <f t="shared" si="61"/>
        <v>100</v>
      </c>
      <c r="P76" s="6">
        <f t="shared" si="61"/>
        <v>100</v>
      </c>
      <c r="S76" s="38" t="s">
        <v>1</v>
      </c>
      <c r="T76" s="28"/>
      <c r="U76" s="28"/>
      <c r="V76" s="39">
        <f t="shared" ref="V76:AA76" si="62">SUM(V72:V75)</f>
        <v>1212</v>
      </c>
      <c r="W76" s="39">
        <f t="shared" si="62"/>
        <v>1041</v>
      </c>
      <c r="X76" s="68">
        <f t="shared" si="62"/>
        <v>1077</v>
      </c>
      <c r="Y76" s="108">
        <f t="shared" si="62"/>
        <v>100</v>
      </c>
      <c r="Z76" s="6">
        <f t="shared" si="62"/>
        <v>100</v>
      </c>
      <c r="AA76" s="6">
        <f t="shared" si="62"/>
        <v>100</v>
      </c>
    </row>
    <row r="77" spans="1:28" ht="15" customHeight="1" x14ac:dyDescent="0.15">
      <c r="B77" s="22"/>
      <c r="C77" s="1"/>
      <c r="E77" s="1"/>
      <c r="F77" s="1"/>
      <c r="G77" s="1"/>
      <c r="H77" s="1"/>
      <c r="S77" s="22"/>
      <c r="T77" s="1"/>
      <c r="V77" s="1"/>
      <c r="W77" s="1"/>
      <c r="X77" s="1"/>
      <c r="Y77" s="1"/>
    </row>
    <row r="78" spans="1:28" ht="15" customHeight="1" x14ac:dyDescent="0.15">
      <c r="A78" s="1" t="s">
        <v>229</v>
      </c>
      <c r="B78" s="22"/>
      <c r="C78" s="1"/>
      <c r="E78" s="1"/>
      <c r="F78" s="1"/>
      <c r="G78" s="1"/>
      <c r="H78" s="1"/>
      <c r="S78" s="22"/>
      <c r="T78" s="1"/>
      <c r="V78" s="1"/>
      <c r="W78" s="1"/>
      <c r="X78" s="1"/>
      <c r="Y78" s="1"/>
    </row>
    <row r="79" spans="1:28" ht="13.65" customHeight="1" x14ac:dyDescent="0.15">
      <c r="B79" s="64"/>
      <c r="C79" s="33"/>
      <c r="D79" s="33"/>
      <c r="E79" s="79" t="s">
        <v>2</v>
      </c>
      <c r="F79" s="86"/>
      <c r="G79" s="102" t="s">
        <v>3</v>
      </c>
      <c r="H79" s="84"/>
      <c r="S79" s="22"/>
      <c r="T79" s="1"/>
      <c r="V79" s="1"/>
      <c r="W79" s="1"/>
      <c r="X79" s="1"/>
      <c r="Y79" s="1"/>
    </row>
    <row r="80" spans="1:28" ht="28.8" x14ac:dyDescent="0.15">
      <c r="B80" s="77"/>
      <c r="E80" s="94" t="s">
        <v>336</v>
      </c>
      <c r="F80" s="100" t="s">
        <v>337</v>
      </c>
      <c r="G80" s="103" t="s">
        <v>336</v>
      </c>
      <c r="H80" s="94" t="s">
        <v>337</v>
      </c>
      <c r="L80" s="195"/>
      <c r="S80" s="22"/>
      <c r="T80" s="1"/>
      <c r="V80" s="1"/>
      <c r="W80" s="1"/>
      <c r="X80" s="1"/>
      <c r="Y80" s="1"/>
      <c r="AB80" s="195"/>
    </row>
    <row r="81" spans="1:28" ht="12" customHeight="1" x14ac:dyDescent="0.15">
      <c r="B81" s="35"/>
      <c r="C81" s="36"/>
      <c r="D81" s="36"/>
      <c r="E81" s="2"/>
      <c r="F81" s="115"/>
      <c r="G81" s="105">
        <f>SUM(L59:M59)</f>
        <v>2146</v>
      </c>
      <c r="H81" s="2">
        <f>N71</f>
        <v>1184</v>
      </c>
      <c r="S81" s="22"/>
      <c r="T81" s="1"/>
      <c r="V81" s="1"/>
      <c r="W81" s="1"/>
      <c r="X81" s="1"/>
      <c r="Y81" s="1"/>
    </row>
    <row r="82" spans="1:28" ht="15" customHeight="1" x14ac:dyDescent="0.15">
      <c r="B82" s="32" t="s">
        <v>230</v>
      </c>
      <c r="C82" s="33"/>
      <c r="D82" s="229"/>
      <c r="E82" s="17">
        <v>1041</v>
      </c>
      <c r="F82" s="101">
        <v>1077</v>
      </c>
      <c r="G82" s="106">
        <f t="shared" ref="G82:H84" si="63">E82/G$81*100</f>
        <v>48.508853681267475</v>
      </c>
      <c r="H82" s="3">
        <f t="shared" si="63"/>
        <v>90.962837837837839</v>
      </c>
      <c r="S82" s="22"/>
      <c r="T82" s="1"/>
      <c r="V82" s="1"/>
      <c r="W82" s="1"/>
      <c r="X82" s="1"/>
      <c r="Y82" s="1"/>
    </row>
    <row r="83" spans="1:28" ht="15" customHeight="1" x14ac:dyDescent="0.15">
      <c r="B83" s="237" t="s">
        <v>448</v>
      </c>
      <c r="C83" s="238"/>
      <c r="D83" s="239"/>
      <c r="E83" s="240">
        <f>G81-E82</f>
        <v>1105</v>
      </c>
      <c r="F83" s="241">
        <f>H81-F82</f>
        <v>107</v>
      </c>
      <c r="G83" s="242">
        <f t="shared" si="63"/>
        <v>51.491146318732525</v>
      </c>
      <c r="H83" s="243">
        <f t="shared" si="63"/>
        <v>9.0371621621621632</v>
      </c>
      <c r="S83" s="22"/>
      <c r="T83" s="1"/>
      <c r="V83" s="1"/>
      <c r="W83" s="1"/>
      <c r="X83" s="1"/>
      <c r="Y83" s="1"/>
    </row>
    <row r="84" spans="1:28" ht="15" customHeight="1" x14ac:dyDescent="0.15">
      <c r="B84" s="34" t="s">
        <v>417</v>
      </c>
      <c r="C84" s="209"/>
      <c r="E84" s="18">
        <v>56</v>
      </c>
      <c r="F84" s="67">
        <v>4</v>
      </c>
      <c r="G84" s="107">
        <f t="shared" si="63"/>
        <v>2.6095060577819198</v>
      </c>
      <c r="H84" s="4">
        <f t="shared" si="63"/>
        <v>0.33783783783783783</v>
      </c>
      <c r="S84" s="22"/>
      <c r="T84" s="1"/>
      <c r="V84" s="1"/>
      <c r="W84" s="1"/>
      <c r="X84" s="1"/>
      <c r="Y84" s="1"/>
    </row>
    <row r="85" spans="1:28" ht="15" customHeight="1" x14ac:dyDescent="0.15">
      <c r="B85" s="34" t="s">
        <v>526</v>
      </c>
      <c r="C85" s="209"/>
      <c r="E85" s="18">
        <v>207</v>
      </c>
      <c r="F85" s="67">
        <v>26</v>
      </c>
      <c r="G85" s="107">
        <f t="shared" ref="G85:G88" si="64">E85/G$81*100</f>
        <v>9.6458527493010244</v>
      </c>
      <c r="H85" s="4">
        <f t="shared" ref="H85:H88" si="65">F85/H$81*100</f>
        <v>2.1959459459459461</v>
      </c>
      <c r="S85" s="22"/>
      <c r="T85" s="1"/>
      <c r="V85" s="1"/>
      <c r="W85" s="1"/>
      <c r="X85" s="1"/>
      <c r="Y85" s="1"/>
    </row>
    <row r="86" spans="1:28" ht="15" customHeight="1" x14ac:dyDescent="0.15">
      <c r="B86" s="34" t="s">
        <v>527</v>
      </c>
      <c r="C86" s="209"/>
      <c r="E86" s="18">
        <v>748</v>
      </c>
      <c r="F86" s="67">
        <v>56</v>
      </c>
      <c r="G86" s="107">
        <f t="shared" si="64"/>
        <v>34.855545200372781</v>
      </c>
      <c r="H86" s="4">
        <f t="shared" si="65"/>
        <v>4.7297297297297298</v>
      </c>
      <c r="S86" s="22"/>
      <c r="T86" s="1"/>
      <c r="V86" s="1"/>
      <c r="W86" s="1"/>
      <c r="X86" s="1"/>
      <c r="Y86" s="1"/>
    </row>
    <row r="87" spans="1:28" ht="15" customHeight="1" x14ac:dyDescent="0.15">
      <c r="B87" s="34" t="s">
        <v>418</v>
      </c>
      <c r="C87" s="209"/>
      <c r="E87" s="18">
        <v>185</v>
      </c>
      <c r="F87" s="67">
        <v>24</v>
      </c>
      <c r="G87" s="107">
        <f t="shared" si="64"/>
        <v>8.6206896551724146</v>
      </c>
      <c r="H87" s="4">
        <f t="shared" si="65"/>
        <v>2.0270270270270272</v>
      </c>
      <c r="S87" s="22"/>
      <c r="T87" s="1"/>
      <c r="V87" s="1"/>
      <c r="W87" s="1"/>
      <c r="X87" s="1"/>
      <c r="Y87" s="1"/>
    </row>
    <row r="88" spans="1:28" ht="15" customHeight="1" x14ac:dyDescent="0.15">
      <c r="B88" s="35" t="s">
        <v>464</v>
      </c>
      <c r="C88" s="88"/>
      <c r="D88" s="36"/>
      <c r="E88" s="19">
        <v>78</v>
      </c>
      <c r="F88" s="72">
        <v>13</v>
      </c>
      <c r="G88" s="111">
        <f t="shared" si="64"/>
        <v>3.6346691519105314</v>
      </c>
      <c r="H88" s="5">
        <f t="shared" si="65"/>
        <v>1.097972972972973</v>
      </c>
      <c r="S88" s="22"/>
      <c r="T88" s="1"/>
      <c r="V88" s="1"/>
      <c r="W88" s="1"/>
      <c r="X88" s="1"/>
      <c r="Y88" s="1"/>
    </row>
    <row r="89" spans="1:28" ht="15" customHeight="1" x14ac:dyDescent="0.15">
      <c r="B89" s="38" t="s">
        <v>1</v>
      </c>
      <c r="C89" s="28"/>
      <c r="D89" s="28"/>
      <c r="E89" s="113">
        <f>SUM(E82,E84:E88)</f>
        <v>2315</v>
      </c>
      <c r="F89" s="114">
        <f>SUM(F82,F84:F88)</f>
        <v>1200</v>
      </c>
      <c r="G89" s="108" t="str">
        <f>IF(SUM(G82,G84:G88)&gt;100,"－",SUM(G82,G84:G88))</f>
        <v>－</v>
      </c>
      <c r="H89" s="6" t="str">
        <f>IF(SUM(H82,H84:H88)&gt;100,"－",SUM(H82,H84:H88))</f>
        <v>－</v>
      </c>
      <c r="L89" s="173"/>
      <c r="S89" s="22"/>
      <c r="T89" s="1"/>
      <c r="V89" s="1"/>
      <c r="W89" s="1"/>
      <c r="X89" s="1"/>
      <c r="Y89" s="1"/>
      <c r="AB89" s="173"/>
    </row>
    <row r="90" spans="1:28" ht="15" customHeight="1" x14ac:dyDescent="0.15">
      <c r="B90" s="22"/>
      <c r="C90" s="1"/>
      <c r="E90" s="1"/>
      <c r="F90" s="1"/>
      <c r="G90" s="1"/>
      <c r="H90" s="1"/>
      <c r="S90" s="22"/>
      <c r="T90" s="1"/>
      <c r="V90" s="1"/>
      <c r="W90" s="1"/>
      <c r="X90" s="1"/>
      <c r="Y90" s="1"/>
    </row>
    <row r="91" spans="1:28" ht="15" customHeight="1" x14ac:dyDescent="0.15">
      <c r="A91" s="73" t="s">
        <v>559</v>
      </c>
      <c r="B91" s="22"/>
      <c r="C91" s="1"/>
      <c r="E91" s="1"/>
      <c r="F91" s="1"/>
      <c r="G91" s="1"/>
      <c r="H91" s="1"/>
      <c r="S91" s="22"/>
      <c r="T91" s="1"/>
      <c r="V91" s="1"/>
      <c r="W91" s="1"/>
      <c r="X91" s="1"/>
      <c r="Y91" s="1"/>
    </row>
    <row r="92" spans="1:28" ht="15" customHeight="1" x14ac:dyDescent="0.15">
      <c r="A92" s="1" t="s">
        <v>470</v>
      </c>
      <c r="B92" s="22"/>
      <c r="C92" s="1"/>
      <c r="E92" s="1"/>
      <c r="F92" s="1"/>
      <c r="G92" s="1"/>
      <c r="H92" s="1"/>
      <c r="S92" s="22"/>
      <c r="T92" s="1"/>
      <c r="V92" s="1"/>
      <c r="W92" s="1"/>
      <c r="X92" s="1"/>
      <c r="Y92" s="1"/>
    </row>
    <row r="93" spans="1:28" ht="13.65" customHeight="1" x14ac:dyDescent="0.15">
      <c r="B93" s="64"/>
      <c r="C93" s="33"/>
      <c r="D93" s="33"/>
      <c r="E93" s="79" t="s">
        <v>2</v>
      </c>
      <c r="F93" s="86"/>
      <c r="G93" s="102" t="s">
        <v>3</v>
      </c>
      <c r="H93" s="84"/>
      <c r="S93" s="22"/>
      <c r="T93" s="1"/>
      <c r="V93" s="1"/>
      <c r="W93" s="1"/>
      <c r="X93" s="1"/>
      <c r="Y93" s="1"/>
    </row>
    <row r="94" spans="1:28" ht="28.8" x14ac:dyDescent="0.15">
      <c r="B94" s="77"/>
      <c r="E94" s="94" t="s">
        <v>336</v>
      </c>
      <c r="F94" s="100" t="s">
        <v>337</v>
      </c>
      <c r="G94" s="103" t="s">
        <v>336</v>
      </c>
      <c r="H94" s="94" t="s">
        <v>337</v>
      </c>
      <c r="L94" s="195"/>
      <c r="S94" s="22"/>
      <c r="T94" s="1"/>
      <c r="V94" s="1"/>
      <c r="W94" s="1"/>
      <c r="X94" s="1"/>
      <c r="Y94" s="1"/>
      <c r="AB94" s="195"/>
    </row>
    <row r="95" spans="1:28" ht="12" customHeight="1" x14ac:dyDescent="0.15">
      <c r="B95" s="35"/>
      <c r="C95" s="36"/>
      <c r="D95" s="36"/>
      <c r="E95" s="2"/>
      <c r="F95" s="115"/>
      <c r="G95" s="105">
        <f>E99</f>
        <v>981</v>
      </c>
      <c r="H95" s="2">
        <f>F99</f>
        <v>90</v>
      </c>
      <c r="K95" s="195"/>
      <c r="S95" s="22"/>
      <c r="T95" s="1"/>
      <c r="V95" s="1"/>
      <c r="W95" s="1"/>
      <c r="X95" s="1"/>
      <c r="Y95" s="1"/>
      <c r="AA95" s="195"/>
    </row>
    <row r="96" spans="1:28" ht="15" customHeight="1" x14ac:dyDescent="0.15">
      <c r="B96" s="32" t="s">
        <v>471</v>
      </c>
      <c r="C96" s="33"/>
      <c r="D96" s="229"/>
      <c r="E96" s="17">
        <v>967</v>
      </c>
      <c r="F96" s="101">
        <v>87</v>
      </c>
      <c r="G96" s="106">
        <f>E96/G$95*100</f>
        <v>98.572884811416912</v>
      </c>
      <c r="H96" s="3">
        <f t="shared" ref="H96:H98" si="66">F96/H$95*100</f>
        <v>96.666666666666671</v>
      </c>
      <c r="S96" s="22"/>
      <c r="T96" s="1"/>
      <c r="V96" s="1"/>
      <c r="W96" s="1"/>
      <c r="X96" s="1"/>
      <c r="Y96" s="1"/>
    </row>
    <row r="97" spans="1:28" ht="15" customHeight="1" x14ac:dyDescent="0.15">
      <c r="B97" s="61" t="s">
        <v>483</v>
      </c>
      <c r="C97" s="230"/>
      <c r="E97" s="18">
        <v>0</v>
      </c>
      <c r="F97" s="67">
        <v>3</v>
      </c>
      <c r="G97" s="107">
        <f t="shared" ref="G97:G98" si="67">E97/G$95*100</f>
        <v>0</v>
      </c>
      <c r="H97" s="4">
        <f t="shared" si="66"/>
        <v>3.3333333333333335</v>
      </c>
      <c r="S97" s="22"/>
      <c r="T97" s="1"/>
      <c r="V97" s="1"/>
      <c r="W97" s="1"/>
      <c r="X97" s="1"/>
      <c r="Y97" s="1"/>
    </row>
    <row r="98" spans="1:28" ht="15" customHeight="1" x14ac:dyDescent="0.15">
      <c r="B98" s="35" t="s">
        <v>464</v>
      </c>
      <c r="C98" s="36"/>
      <c r="D98" s="50"/>
      <c r="E98" s="51">
        <v>14</v>
      </c>
      <c r="F98" s="117">
        <v>0</v>
      </c>
      <c r="G98" s="116">
        <f t="shared" si="67"/>
        <v>1.4271151885830784</v>
      </c>
      <c r="H98" s="42">
        <f t="shared" si="66"/>
        <v>0</v>
      </c>
      <c r="S98" s="22"/>
      <c r="T98" s="1"/>
      <c r="V98" s="1"/>
      <c r="W98" s="1"/>
      <c r="X98" s="1"/>
      <c r="Y98" s="1"/>
    </row>
    <row r="99" spans="1:28" ht="15" customHeight="1" x14ac:dyDescent="0.15">
      <c r="B99" s="38" t="s">
        <v>1</v>
      </c>
      <c r="C99" s="28"/>
      <c r="D99" s="28"/>
      <c r="E99" s="113">
        <f>SUM(E96,E97:E98)</f>
        <v>981</v>
      </c>
      <c r="F99" s="114">
        <f>SUM(F96,F97:F98)</f>
        <v>90</v>
      </c>
      <c r="G99" s="108">
        <f>IF(SUM(G96,G97:G98)&gt;100,"－",SUM(G96,G97:G98))</f>
        <v>99.999999999999986</v>
      </c>
      <c r="H99" s="6">
        <f>IF(SUM(H96,H97:H98)&gt;100,"－",SUM(H96,H97:H98))</f>
        <v>100</v>
      </c>
      <c r="L99" s="173"/>
      <c r="S99" s="22"/>
      <c r="T99" s="1"/>
      <c r="V99" s="1"/>
      <c r="W99" s="1"/>
      <c r="X99" s="1"/>
      <c r="Y99" s="1"/>
      <c r="AB99" s="173"/>
    </row>
    <row r="100" spans="1:28" ht="15" customHeight="1" x14ac:dyDescent="0.15">
      <c r="B100" s="22"/>
      <c r="C100" s="1"/>
      <c r="E100" s="1"/>
      <c r="F100" s="1"/>
      <c r="G100" s="1"/>
      <c r="H100" s="1"/>
      <c r="S100" s="22"/>
      <c r="T100" s="1"/>
      <c r="V100" s="1"/>
      <c r="W100" s="1"/>
      <c r="X100" s="1"/>
      <c r="Y100" s="1"/>
    </row>
    <row r="101" spans="1:28" ht="15" customHeight="1" x14ac:dyDescent="0.15">
      <c r="A101" s="1" t="s">
        <v>472</v>
      </c>
      <c r="B101" s="22"/>
      <c r="C101" s="1"/>
      <c r="E101" s="1"/>
      <c r="F101" s="1"/>
      <c r="G101" s="1"/>
      <c r="H101" s="1"/>
      <c r="S101" s="22"/>
      <c r="T101" s="1"/>
      <c r="V101" s="1"/>
      <c r="W101" s="1"/>
      <c r="X101" s="1"/>
      <c r="Y101" s="1"/>
    </row>
    <row r="102" spans="1:28" ht="13.65" customHeight="1" x14ac:dyDescent="0.15">
      <c r="B102" s="64"/>
      <c r="C102" s="33"/>
      <c r="D102" s="33"/>
      <c r="E102" s="79" t="s">
        <v>2</v>
      </c>
      <c r="F102" s="86"/>
      <c r="G102" s="102" t="s">
        <v>3</v>
      </c>
      <c r="H102" s="84"/>
      <c r="S102" s="22"/>
      <c r="T102" s="1"/>
      <c r="V102" s="1"/>
      <c r="W102" s="1"/>
      <c r="X102" s="1"/>
      <c r="Y102" s="1"/>
    </row>
    <row r="103" spans="1:28" ht="22.65" customHeight="1" x14ac:dyDescent="0.15">
      <c r="B103" s="34"/>
      <c r="E103" s="94" t="s">
        <v>195</v>
      </c>
      <c r="F103" s="100" t="s">
        <v>197</v>
      </c>
      <c r="G103" s="103" t="s">
        <v>195</v>
      </c>
      <c r="H103" s="94" t="s">
        <v>197</v>
      </c>
      <c r="S103" s="22"/>
      <c r="T103" s="1"/>
      <c r="V103" s="1"/>
      <c r="W103" s="1"/>
      <c r="X103" s="1"/>
      <c r="Y103" s="1"/>
    </row>
    <row r="104" spans="1:28" ht="12" customHeight="1" x14ac:dyDescent="0.15">
      <c r="B104" s="35"/>
      <c r="C104" s="36"/>
      <c r="D104" s="36"/>
      <c r="E104" s="37"/>
      <c r="F104" s="66"/>
      <c r="G104" s="105">
        <f>E82</f>
        <v>1041</v>
      </c>
      <c r="H104" s="168">
        <f>F82</f>
        <v>1077</v>
      </c>
      <c r="S104" s="22"/>
      <c r="T104" s="1"/>
      <c r="V104" s="1"/>
      <c r="W104" s="1"/>
      <c r="X104" s="1"/>
      <c r="Y104" s="1"/>
    </row>
    <row r="105" spans="1:28" ht="15" customHeight="1" x14ac:dyDescent="0.15">
      <c r="B105" s="34" t="s">
        <v>473</v>
      </c>
      <c r="E105" s="17">
        <v>158</v>
      </c>
      <c r="F105" s="101">
        <v>128</v>
      </c>
      <c r="G105" s="106">
        <f t="shared" ref="G105:H107" si="68">E105/G$104*100</f>
        <v>15.177713736791546</v>
      </c>
      <c r="H105" s="3">
        <f t="shared" si="68"/>
        <v>11.884865366759517</v>
      </c>
      <c r="S105" s="22"/>
      <c r="T105" s="1"/>
      <c r="V105" s="1"/>
      <c r="W105" s="1"/>
      <c r="X105" s="1"/>
      <c r="Y105" s="1"/>
    </row>
    <row r="106" spans="1:28" ht="15" customHeight="1" x14ac:dyDescent="0.15">
      <c r="B106" s="34" t="s">
        <v>474</v>
      </c>
      <c r="E106" s="18">
        <v>680</v>
      </c>
      <c r="F106" s="67">
        <v>744</v>
      </c>
      <c r="G106" s="107">
        <f t="shared" si="68"/>
        <v>65.321805955811712</v>
      </c>
      <c r="H106" s="4">
        <f t="shared" si="68"/>
        <v>69.080779944289688</v>
      </c>
      <c r="S106" s="22"/>
      <c r="T106" s="1"/>
      <c r="V106" s="1"/>
      <c r="W106" s="1"/>
      <c r="X106" s="1"/>
      <c r="Y106" s="1"/>
    </row>
    <row r="107" spans="1:28" ht="15" customHeight="1" x14ac:dyDescent="0.15">
      <c r="B107" s="35" t="s">
        <v>0</v>
      </c>
      <c r="C107" s="36"/>
      <c r="D107" s="36"/>
      <c r="E107" s="19">
        <v>203</v>
      </c>
      <c r="F107" s="72">
        <v>205</v>
      </c>
      <c r="G107" s="111">
        <f t="shared" si="68"/>
        <v>19.500480307396735</v>
      </c>
      <c r="H107" s="5">
        <f t="shared" si="68"/>
        <v>19.034354688950788</v>
      </c>
      <c r="S107" s="22"/>
      <c r="T107" s="1"/>
      <c r="V107" s="1"/>
      <c r="W107" s="1"/>
      <c r="X107" s="1"/>
      <c r="Y107" s="1"/>
    </row>
    <row r="108" spans="1:28" ht="15" customHeight="1" x14ac:dyDescent="0.15">
      <c r="B108" s="38" t="s">
        <v>1</v>
      </c>
      <c r="C108" s="28"/>
      <c r="D108" s="28"/>
      <c r="E108" s="39">
        <f t="shared" ref="E108:H108" si="69">SUM(E105:E107)</f>
        <v>1041</v>
      </c>
      <c r="F108" s="114">
        <f t="shared" si="69"/>
        <v>1077</v>
      </c>
      <c r="G108" s="108">
        <f t="shared" si="69"/>
        <v>100</v>
      </c>
      <c r="H108" s="6">
        <f t="shared" si="69"/>
        <v>99.999999999999986</v>
      </c>
      <c r="S108" s="22"/>
      <c r="T108" s="1"/>
      <c r="V108" s="1"/>
      <c r="W108" s="1"/>
      <c r="X108" s="1"/>
      <c r="Y108" s="1"/>
    </row>
    <row r="109" spans="1:28" ht="15" customHeight="1" x14ac:dyDescent="0.15">
      <c r="B109" s="22"/>
      <c r="C109" s="1"/>
      <c r="E109" s="1"/>
      <c r="F109" s="1"/>
      <c r="G109" s="1"/>
      <c r="H109" s="1"/>
      <c r="S109" s="22"/>
      <c r="T109" s="1"/>
      <c r="V109" s="1"/>
      <c r="W109" s="1"/>
      <c r="X109" s="1"/>
      <c r="Y109" s="1"/>
    </row>
    <row r="110" spans="1:28" ht="15" customHeight="1" x14ac:dyDescent="0.15">
      <c r="A110" s="1" t="s">
        <v>639</v>
      </c>
      <c r="B110" s="22"/>
      <c r="J110" s="7"/>
      <c r="L110" s="7"/>
      <c r="S110" s="22"/>
      <c r="AB110" s="7"/>
    </row>
    <row r="111" spans="1:28" ht="13.65" customHeight="1" x14ac:dyDescent="0.15">
      <c r="B111" s="64"/>
      <c r="C111" s="33"/>
      <c r="D111" s="33"/>
      <c r="E111" s="386"/>
      <c r="F111" s="387"/>
      <c r="G111" s="86" t="s">
        <v>2</v>
      </c>
      <c r="H111" s="86"/>
      <c r="I111" s="387"/>
      <c r="J111" s="387"/>
      <c r="K111" s="388"/>
      <c r="L111" s="387"/>
      <c r="M111" s="86" t="s">
        <v>3</v>
      </c>
      <c r="N111" s="86"/>
      <c r="O111" s="387"/>
      <c r="P111" s="389"/>
      <c r="S111" s="64"/>
      <c r="T111" s="33"/>
      <c r="U111" s="33"/>
      <c r="V111" s="79"/>
      <c r="W111" s="83" t="s">
        <v>2</v>
      </c>
      <c r="X111" s="86"/>
      <c r="Y111" s="104"/>
      <c r="Z111" s="83" t="s">
        <v>3</v>
      </c>
      <c r="AA111" s="84"/>
    </row>
    <row r="112" spans="1:28" ht="22.65" customHeight="1" x14ac:dyDescent="0.15">
      <c r="B112" s="34"/>
      <c r="D112" s="75"/>
      <c r="E112" s="94" t="s">
        <v>442</v>
      </c>
      <c r="F112" s="94" t="s">
        <v>194</v>
      </c>
      <c r="G112" s="94" t="s">
        <v>195</v>
      </c>
      <c r="H112" s="94" t="s">
        <v>443</v>
      </c>
      <c r="I112" s="100" t="s">
        <v>197</v>
      </c>
      <c r="J112" s="94" t="s">
        <v>1127</v>
      </c>
      <c r="K112" s="103" t="s">
        <v>442</v>
      </c>
      <c r="L112" s="94" t="s">
        <v>194</v>
      </c>
      <c r="M112" s="94" t="s">
        <v>195</v>
      </c>
      <c r="N112" s="94" t="s">
        <v>443</v>
      </c>
      <c r="O112" s="94" t="s">
        <v>197</v>
      </c>
      <c r="P112" s="94" t="s">
        <v>1127</v>
      </c>
      <c r="S112" s="34"/>
      <c r="U112" s="75"/>
      <c r="V112" s="94" t="s">
        <v>936</v>
      </c>
      <c r="W112" s="94" t="s">
        <v>195</v>
      </c>
      <c r="X112" s="100" t="s">
        <v>197</v>
      </c>
      <c r="Y112" s="103" t="s">
        <v>936</v>
      </c>
      <c r="Z112" s="94" t="s">
        <v>195</v>
      </c>
      <c r="AA112" s="94" t="s">
        <v>197</v>
      </c>
    </row>
    <row r="113" spans="2:28" ht="12" customHeight="1" x14ac:dyDescent="0.15">
      <c r="B113" s="35"/>
      <c r="C113" s="36"/>
      <c r="D113" s="76"/>
      <c r="E113" s="37"/>
      <c r="F113" s="37"/>
      <c r="G113" s="37"/>
      <c r="H113" s="37"/>
      <c r="I113" s="66"/>
      <c r="J113" s="37"/>
      <c r="K113" s="105">
        <f t="shared" ref="K113:P113" si="70">E$13</f>
        <v>2146</v>
      </c>
      <c r="L113" s="2">
        <f t="shared" si="70"/>
        <v>1105</v>
      </c>
      <c r="M113" s="2">
        <f t="shared" si="70"/>
        <v>1041</v>
      </c>
      <c r="N113" s="2">
        <f t="shared" si="70"/>
        <v>1184</v>
      </c>
      <c r="O113" s="2">
        <f t="shared" si="70"/>
        <v>1077</v>
      </c>
      <c r="P113" s="2">
        <f t="shared" si="70"/>
        <v>1212</v>
      </c>
      <c r="S113" s="35"/>
      <c r="T113" s="36"/>
      <c r="U113" s="76"/>
      <c r="V113" s="37"/>
      <c r="W113" s="37"/>
      <c r="X113" s="66"/>
      <c r="Y113" s="105">
        <f>V$13</f>
        <v>1212</v>
      </c>
      <c r="Z113" s="2">
        <f>W$13</f>
        <v>1041</v>
      </c>
      <c r="AA113" s="2">
        <f>X$13</f>
        <v>1077</v>
      </c>
    </row>
    <row r="114" spans="2:28" ht="15" customHeight="1" x14ac:dyDescent="0.15">
      <c r="B114" s="34" t="s">
        <v>231</v>
      </c>
      <c r="E114" s="17">
        <v>147</v>
      </c>
      <c r="F114" s="17">
        <v>1</v>
      </c>
      <c r="G114" s="17">
        <v>146</v>
      </c>
      <c r="H114" s="17">
        <v>44</v>
      </c>
      <c r="I114" s="101">
        <v>42</v>
      </c>
      <c r="J114" s="17">
        <v>3</v>
      </c>
      <c r="K114" s="106">
        <f t="shared" ref="K114:K123" si="71">E114/K$5*100</f>
        <v>6.8499534016775403</v>
      </c>
      <c r="L114" s="96">
        <f t="shared" ref="L114:L123" si="72">F114/L$5*100</f>
        <v>9.0497737556561084E-2</v>
      </c>
      <c r="M114" s="3">
        <f t="shared" ref="M114:M123" si="73">G114/M$5*100</f>
        <v>14.024975984630164</v>
      </c>
      <c r="N114" s="3">
        <f t="shared" ref="N114:N123" si="74">H114/N$5*100</f>
        <v>3.7162162162162162</v>
      </c>
      <c r="O114" s="3">
        <f t="shared" ref="O114:O123" si="75">I114/O$5*100</f>
        <v>3.8997214484679668</v>
      </c>
      <c r="P114" s="3">
        <f t="shared" ref="P114:P123" si="76">J114/P$5*100</f>
        <v>0.24752475247524752</v>
      </c>
      <c r="S114" s="34" t="s">
        <v>231</v>
      </c>
      <c r="V114" s="17">
        <f t="shared" ref="V114:V123" si="77">SUM(F114,H114-I114)</f>
        <v>3</v>
      </c>
      <c r="W114" s="17">
        <f t="shared" ref="W114:W123" si="78">G114</f>
        <v>146</v>
      </c>
      <c r="X114" s="101">
        <f t="shared" ref="X114:X123" si="79">I114</f>
        <v>42</v>
      </c>
      <c r="Y114" s="106">
        <f t="shared" ref="Y114:Y123" si="80">V114/Y$5*100</f>
        <v>0.24752475247524752</v>
      </c>
      <c r="Z114" s="3">
        <f t="shared" ref="Z114:Z123" si="81">W114/Z$5*100</f>
        <v>14.024975984630164</v>
      </c>
      <c r="AA114" s="3">
        <f t="shared" ref="AA114:AA123" si="82">X114/AA$5*100</f>
        <v>3.8997214484679668</v>
      </c>
    </row>
    <row r="115" spans="2:28" ht="15" customHeight="1" x14ac:dyDescent="0.15">
      <c r="B115" s="34" t="s">
        <v>348</v>
      </c>
      <c r="E115" s="18">
        <v>310</v>
      </c>
      <c r="F115" s="18">
        <v>36</v>
      </c>
      <c r="G115" s="18">
        <v>274</v>
      </c>
      <c r="H115" s="18">
        <v>181</v>
      </c>
      <c r="I115" s="67">
        <v>173</v>
      </c>
      <c r="J115" s="18">
        <v>44</v>
      </c>
      <c r="K115" s="107">
        <f t="shared" si="71"/>
        <v>14.445479962721341</v>
      </c>
      <c r="L115" s="24">
        <f t="shared" si="72"/>
        <v>3.2579185520361995</v>
      </c>
      <c r="M115" s="4">
        <f t="shared" si="73"/>
        <v>26.320845341018252</v>
      </c>
      <c r="N115" s="4">
        <f t="shared" si="74"/>
        <v>15.287162162162163</v>
      </c>
      <c r="O115" s="4">
        <f t="shared" si="75"/>
        <v>16.06313834726091</v>
      </c>
      <c r="P115" s="4">
        <f t="shared" si="76"/>
        <v>3.6303630363036308</v>
      </c>
      <c r="S115" s="34" t="s">
        <v>348</v>
      </c>
      <c r="V115" s="18">
        <f t="shared" si="77"/>
        <v>44</v>
      </c>
      <c r="W115" s="18">
        <f t="shared" si="78"/>
        <v>274</v>
      </c>
      <c r="X115" s="67">
        <f t="shared" si="79"/>
        <v>173</v>
      </c>
      <c r="Y115" s="107">
        <f t="shared" si="80"/>
        <v>3.6303630363036308</v>
      </c>
      <c r="Z115" s="4">
        <f t="shared" si="81"/>
        <v>26.320845341018252</v>
      </c>
      <c r="AA115" s="4">
        <f t="shared" si="82"/>
        <v>16.06313834726091</v>
      </c>
    </row>
    <row r="116" spans="2:28" ht="15" customHeight="1" x14ac:dyDescent="0.15">
      <c r="B116" s="34" t="s">
        <v>349</v>
      </c>
      <c r="E116" s="18">
        <v>337</v>
      </c>
      <c r="F116" s="18">
        <v>106</v>
      </c>
      <c r="G116" s="18">
        <v>231</v>
      </c>
      <c r="H116" s="18">
        <v>302</v>
      </c>
      <c r="I116" s="67">
        <v>296</v>
      </c>
      <c r="J116" s="18">
        <v>112</v>
      </c>
      <c r="K116" s="107">
        <f t="shared" si="71"/>
        <v>15.703634669151912</v>
      </c>
      <c r="L116" s="24">
        <f t="shared" si="72"/>
        <v>9.5927601809954766</v>
      </c>
      <c r="M116" s="4">
        <f t="shared" si="73"/>
        <v>22.190201729106629</v>
      </c>
      <c r="N116" s="4">
        <f t="shared" si="74"/>
        <v>25.506756756756754</v>
      </c>
      <c r="O116" s="4">
        <f t="shared" si="75"/>
        <v>27.483751160631382</v>
      </c>
      <c r="P116" s="4">
        <f t="shared" si="76"/>
        <v>9.2409240924092408</v>
      </c>
      <c r="S116" s="34" t="s">
        <v>349</v>
      </c>
      <c r="V116" s="18">
        <f t="shared" si="77"/>
        <v>112</v>
      </c>
      <c r="W116" s="18">
        <f t="shared" si="78"/>
        <v>231</v>
      </c>
      <c r="X116" s="67">
        <f t="shared" si="79"/>
        <v>296</v>
      </c>
      <c r="Y116" s="107">
        <f t="shared" si="80"/>
        <v>9.2409240924092408</v>
      </c>
      <c r="Z116" s="4">
        <f t="shared" si="81"/>
        <v>22.190201729106629</v>
      </c>
      <c r="AA116" s="4">
        <f t="shared" si="82"/>
        <v>27.483751160631382</v>
      </c>
    </row>
    <row r="117" spans="2:28" ht="15" customHeight="1" x14ac:dyDescent="0.15">
      <c r="B117" s="34" t="s">
        <v>350</v>
      </c>
      <c r="E117" s="18">
        <v>310</v>
      </c>
      <c r="F117" s="18">
        <v>149</v>
      </c>
      <c r="G117" s="18">
        <v>161</v>
      </c>
      <c r="H117" s="18">
        <v>225</v>
      </c>
      <c r="I117" s="67">
        <v>200</v>
      </c>
      <c r="J117" s="18">
        <v>174</v>
      </c>
      <c r="K117" s="107">
        <f t="shared" si="71"/>
        <v>14.445479962721341</v>
      </c>
      <c r="L117" s="24">
        <f t="shared" si="72"/>
        <v>13.484162895927602</v>
      </c>
      <c r="M117" s="4">
        <f t="shared" si="73"/>
        <v>15.465898174831894</v>
      </c>
      <c r="N117" s="4">
        <f t="shared" si="74"/>
        <v>19.003378378378379</v>
      </c>
      <c r="O117" s="4">
        <f t="shared" si="75"/>
        <v>18.570102135561743</v>
      </c>
      <c r="P117" s="4">
        <f t="shared" si="76"/>
        <v>14.356435643564355</v>
      </c>
      <c r="S117" s="34" t="s">
        <v>350</v>
      </c>
      <c r="V117" s="18">
        <f t="shared" si="77"/>
        <v>174</v>
      </c>
      <c r="W117" s="18">
        <f t="shared" si="78"/>
        <v>161</v>
      </c>
      <c r="X117" s="67">
        <f t="shared" si="79"/>
        <v>200</v>
      </c>
      <c r="Y117" s="107">
        <f t="shared" si="80"/>
        <v>14.356435643564355</v>
      </c>
      <c r="Z117" s="4">
        <f t="shared" si="81"/>
        <v>15.465898174831894</v>
      </c>
      <c r="AA117" s="4">
        <f t="shared" si="82"/>
        <v>18.570102135561743</v>
      </c>
    </row>
    <row r="118" spans="2:28" ht="15" customHeight="1" x14ac:dyDescent="0.15">
      <c r="B118" s="34" t="s">
        <v>351</v>
      </c>
      <c r="E118" s="18">
        <v>290</v>
      </c>
      <c r="F118" s="18">
        <v>201</v>
      </c>
      <c r="G118" s="18">
        <v>89</v>
      </c>
      <c r="H118" s="18">
        <v>160</v>
      </c>
      <c r="I118" s="67">
        <v>144</v>
      </c>
      <c r="J118" s="18">
        <v>217</v>
      </c>
      <c r="K118" s="107">
        <f t="shared" si="71"/>
        <v>13.513513513513514</v>
      </c>
      <c r="L118" s="24">
        <f t="shared" si="72"/>
        <v>18.190045248868778</v>
      </c>
      <c r="M118" s="4">
        <f t="shared" si="73"/>
        <v>8.5494716618635938</v>
      </c>
      <c r="N118" s="4">
        <f t="shared" si="74"/>
        <v>13.513513513513514</v>
      </c>
      <c r="O118" s="4">
        <f t="shared" si="75"/>
        <v>13.370473537604457</v>
      </c>
      <c r="P118" s="4">
        <f t="shared" si="76"/>
        <v>17.904290429042906</v>
      </c>
      <c r="S118" s="34" t="s">
        <v>351</v>
      </c>
      <c r="V118" s="18">
        <f t="shared" si="77"/>
        <v>217</v>
      </c>
      <c r="W118" s="18">
        <f t="shared" si="78"/>
        <v>89</v>
      </c>
      <c r="X118" s="67">
        <f t="shared" si="79"/>
        <v>144</v>
      </c>
      <c r="Y118" s="107">
        <f t="shared" si="80"/>
        <v>17.904290429042906</v>
      </c>
      <c r="Z118" s="4">
        <f t="shared" si="81"/>
        <v>8.5494716618635938</v>
      </c>
      <c r="AA118" s="4">
        <f t="shared" si="82"/>
        <v>13.370473537604457</v>
      </c>
    </row>
    <row r="119" spans="2:28" ht="15" customHeight="1" x14ac:dyDescent="0.15">
      <c r="B119" s="34" t="s">
        <v>352</v>
      </c>
      <c r="E119" s="18">
        <v>261</v>
      </c>
      <c r="F119" s="18">
        <v>217</v>
      </c>
      <c r="G119" s="18">
        <v>44</v>
      </c>
      <c r="H119" s="18">
        <v>122</v>
      </c>
      <c r="I119" s="67">
        <v>105</v>
      </c>
      <c r="J119" s="18">
        <v>234</v>
      </c>
      <c r="K119" s="107">
        <f t="shared" si="71"/>
        <v>12.162162162162163</v>
      </c>
      <c r="L119" s="24">
        <f t="shared" si="72"/>
        <v>19.638009049773757</v>
      </c>
      <c r="M119" s="4">
        <f t="shared" si="73"/>
        <v>4.2267050912584052</v>
      </c>
      <c r="N119" s="4">
        <f t="shared" si="74"/>
        <v>10.304054054054054</v>
      </c>
      <c r="O119" s="4">
        <f t="shared" si="75"/>
        <v>9.7493036211699167</v>
      </c>
      <c r="P119" s="4">
        <f t="shared" si="76"/>
        <v>19.306930693069308</v>
      </c>
      <c r="S119" s="34" t="s">
        <v>352</v>
      </c>
      <c r="V119" s="18">
        <f t="shared" si="77"/>
        <v>234</v>
      </c>
      <c r="W119" s="18">
        <f t="shared" si="78"/>
        <v>44</v>
      </c>
      <c r="X119" s="67">
        <f t="shared" si="79"/>
        <v>105</v>
      </c>
      <c r="Y119" s="107">
        <f t="shared" si="80"/>
        <v>19.306930693069308</v>
      </c>
      <c r="Z119" s="4">
        <f t="shared" si="81"/>
        <v>4.2267050912584052</v>
      </c>
      <c r="AA119" s="4">
        <f t="shared" si="82"/>
        <v>9.7493036211699167</v>
      </c>
    </row>
    <row r="120" spans="2:28" ht="15" customHeight="1" x14ac:dyDescent="0.15">
      <c r="B120" s="34" t="s">
        <v>353</v>
      </c>
      <c r="E120" s="18">
        <v>295</v>
      </c>
      <c r="F120" s="18">
        <v>244</v>
      </c>
      <c r="G120" s="18">
        <v>51</v>
      </c>
      <c r="H120" s="18">
        <v>92</v>
      </c>
      <c r="I120" s="67">
        <v>72</v>
      </c>
      <c r="J120" s="18">
        <v>264</v>
      </c>
      <c r="K120" s="107">
        <f t="shared" si="71"/>
        <v>13.746505125815469</v>
      </c>
      <c r="L120" s="24">
        <f t="shared" si="72"/>
        <v>22.081447963800905</v>
      </c>
      <c r="M120" s="4">
        <f t="shared" si="73"/>
        <v>4.8991354466858787</v>
      </c>
      <c r="N120" s="4">
        <f t="shared" si="74"/>
        <v>7.7702702702702702</v>
      </c>
      <c r="O120" s="4">
        <f t="shared" si="75"/>
        <v>6.6852367688022287</v>
      </c>
      <c r="P120" s="4">
        <f t="shared" si="76"/>
        <v>21.782178217821784</v>
      </c>
      <c r="S120" s="34" t="s">
        <v>353</v>
      </c>
      <c r="V120" s="18">
        <f t="shared" si="77"/>
        <v>264</v>
      </c>
      <c r="W120" s="18">
        <f t="shared" si="78"/>
        <v>51</v>
      </c>
      <c r="X120" s="67">
        <f t="shared" si="79"/>
        <v>72</v>
      </c>
      <c r="Y120" s="107">
        <f t="shared" si="80"/>
        <v>21.782178217821784</v>
      </c>
      <c r="Z120" s="4">
        <f t="shared" si="81"/>
        <v>4.8991354466858787</v>
      </c>
      <c r="AA120" s="4">
        <f t="shared" si="82"/>
        <v>6.6852367688022287</v>
      </c>
    </row>
    <row r="121" spans="2:28" ht="15" customHeight="1" x14ac:dyDescent="0.15">
      <c r="B121" s="34" t="s">
        <v>354</v>
      </c>
      <c r="E121" s="18">
        <v>89</v>
      </c>
      <c r="F121" s="18">
        <v>74</v>
      </c>
      <c r="G121" s="18">
        <v>15</v>
      </c>
      <c r="H121" s="18">
        <v>25</v>
      </c>
      <c r="I121" s="67">
        <v>18</v>
      </c>
      <c r="J121" s="18">
        <v>81</v>
      </c>
      <c r="K121" s="107">
        <f t="shared" si="71"/>
        <v>4.1472506989748368</v>
      </c>
      <c r="L121" s="24">
        <f t="shared" si="72"/>
        <v>6.6968325791855206</v>
      </c>
      <c r="M121" s="4">
        <f t="shared" si="73"/>
        <v>1.4409221902017291</v>
      </c>
      <c r="N121" s="4">
        <f t="shared" si="74"/>
        <v>2.1114864864864864</v>
      </c>
      <c r="O121" s="4">
        <f t="shared" si="75"/>
        <v>1.6713091922005572</v>
      </c>
      <c r="P121" s="4">
        <f t="shared" si="76"/>
        <v>6.6831683168316838</v>
      </c>
      <c r="S121" s="34" t="s">
        <v>354</v>
      </c>
      <c r="V121" s="18">
        <f t="shared" si="77"/>
        <v>81</v>
      </c>
      <c r="W121" s="18">
        <f t="shared" si="78"/>
        <v>15</v>
      </c>
      <c r="X121" s="67">
        <f t="shared" si="79"/>
        <v>18</v>
      </c>
      <c r="Y121" s="107">
        <f t="shared" si="80"/>
        <v>6.6831683168316838</v>
      </c>
      <c r="Z121" s="4">
        <f t="shared" si="81"/>
        <v>1.4409221902017291</v>
      </c>
      <c r="AA121" s="4">
        <f t="shared" si="82"/>
        <v>1.6713091922005572</v>
      </c>
    </row>
    <row r="122" spans="2:28" ht="15" customHeight="1" x14ac:dyDescent="0.15">
      <c r="B122" s="34" t="s">
        <v>232</v>
      </c>
      <c r="E122" s="18">
        <v>83</v>
      </c>
      <c r="F122" s="18">
        <v>66</v>
      </c>
      <c r="G122" s="18">
        <v>17</v>
      </c>
      <c r="H122" s="18">
        <v>23</v>
      </c>
      <c r="I122" s="67">
        <v>17</v>
      </c>
      <c r="J122" s="18">
        <v>72</v>
      </c>
      <c r="K122" s="107">
        <f t="shared" si="71"/>
        <v>3.8676607642124883</v>
      </c>
      <c r="L122" s="24">
        <f t="shared" si="72"/>
        <v>5.9728506787330318</v>
      </c>
      <c r="M122" s="4">
        <f t="shared" si="73"/>
        <v>1.6330451488952931</v>
      </c>
      <c r="N122" s="4">
        <f t="shared" si="74"/>
        <v>1.9425675675675675</v>
      </c>
      <c r="O122" s="4">
        <f t="shared" si="75"/>
        <v>1.5784586815227482</v>
      </c>
      <c r="P122" s="4">
        <f t="shared" si="76"/>
        <v>5.9405940594059405</v>
      </c>
      <c r="S122" s="34" t="s">
        <v>232</v>
      </c>
      <c r="V122" s="18">
        <f t="shared" si="77"/>
        <v>72</v>
      </c>
      <c r="W122" s="18">
        <f t="shared" si="78"/>
        <v>17</v>
      </c>
      <c r="X122" s="67">
        <f t="shared" si="79"/>
        <v>17</v>
      </c>
      <c r="Y122" s="107">
        <f t="shared" si="80"/>
        <v>5.9405940594059405</v>
      </c>
      <c r="Z122" s="4">
        <f t="shared" si="81"/>
        <v>1.6330451488952931</v>
      </c>
      <c r="AA122" s="4">
        <f t="shared" si="82"/>
        <v>1.5784586815227482</v>
      </c>
    </row>
    <row r="123" spans="2:28" ht="15" customHeight="1" x14ac:dyDescent="0.15">
      <c r="B123" s="35" t="s">
        <v>150</v>
      </c>
      <c r="C123" s="36"/>
      <c r="D123" s="36"/>
      <c r="E123" s="19">
        <v>24</v>
      </c>
      <c r="F123" s="19">
        <v>11</v>
      </c>
      <c r="G123" s="19">
        <v>13</v>
      </c>
      <c r="H123" s="19">
        <v>10</v>
      </c>
      <c r="I123" s="72">
        <v>10</v>
      </c>
      <c r="J123" s="19">
        <v>11</v>
      </c>
      <c r="K123" s="111">
        <f t="shared" si="71"/>
        <v>1.1183597390493942</v>
      </c>
      <c r="L123" s="26">
        <f t="shared" si="72"/>
        <v>0.99547511312217185</v>
      </c>
      <c r="M123" s="5">
        <f t="shared" si="73"/>
        <v>1.2487992315081651</v>
      </c>
      <c r="N123" s="5">
        <f t="shared" si="74"/>
        <v>0.84459459459459463</v>
      </c>
      <c r="O123" s="5">
        <f t="shared" si="75"/>
        <v>0.92850510677808717</v>
      </c>
      <c r="P123" s="5">
        <f t="shared" si="76"/>
        <v>0.90759075907590769</v>
      </c>
      <c r="S123" s="35" t="s">
        <v>150</v>
      </c>
      <c r="T123" s="36"/>
      <c r="U123" s="36"/>
      <c r="V123" s="19">
        <f t="shared" si="77"/>
        <v>11</v>
      </c>
      <c r="W123" s="19">
        <f t="shared" si="78"/>
        <v>13</v>
      </c>
      <c r="X123" s="72">
        <f t="shared" si="79"/>
        <v>10</v>
      </c>
      <c r="Y123" s="111">
        <f t="shared" si="80"/>
        <v>0.90759075907590769</v>
      </c>
      <c r="Z123" s="5">
        <f t="shared" si="81"/>
        <v>1.2487992315081651</v>
      </c>
      <c r="AA123" s="5">
        <f t="shared" si="82"/>
        <v>0.92850510677808717</v>
      </c>
    </row>
    <row r="124" spans="2:28" ht="15" customHeight="1" x14ac:dyDescent="0.15">
      <c r="B124" s="38" t="s">
        <v>1</v>
      </c>
      <c r="C124" s="28"/>
      <c r="D124" s="29"/>
      <c r="E124" s="39">
        <f t="shared" ref="E124:I124" si="83">SUM(E114:E123)</f>
        <v>2146</v>
      </c>
      <c r="F124" s="39">
        <f t="shared" si="83"/>
        <v>1105</v>
      </c>
      <c r="G124" s="39">
        <f t="shared" si="83"/>
        <v>1041</v>
      </c>
      <c r="H124" s="39">
        <f t="shared" si="83"/>
        <v>1184</v>
      </c>
      <c r="I124" s="68">
        <f t="shared" si="83"/>
        <v>1077</v>
      </c>
      <c r="J124" s="39">
        <v>1212</v>
      </c>
      <c r="K124" s="108">
        <f t="shared" ref="K124:P124" si="84">SUM(K114:K123)</f>
        <v>100.00000000000001</v>
      </c>
      <c r="L124" s="25">
        <f t="shared" si="84"/>
        <v>100.00000000000001</v>
      </c>
      <c r="M124" s="6">
        <f t="shared" si="84"/>
        <v>100</v>
      </c>
      <c r="N124" s="6">
        <f t="shared" si="84"/>
        <v>99.999999999999986</v>
      </c>
      <c r="O124" s="6">
        <f t="shared" si="84"/>
        <v>99.999999999999986</v>
      </c>
      <c r="P124" s="6">
        <f t="shared" si="84"/>
        <v>99.999999999999986</v>
      </c>
      <c r="S124" s="38" t="s">
        <v>1</v>
      </c>
      <c r="T124" s="28"/>
      <c r="U124" s="29"/>
      <c r="V124" s="39">
        <f t="shared" ref="V124:AA124" si="85">SUM(V114:V123)</f>
        <v>1212</v>
      </c>
      <c r="W124" s="39">
        <f t="shared" si="85"/>
        <v>1041</v>
      </c>
      <c r="X124" s="68">
        <f t="shared" si="85"/>
        <v>1077</v>
      </c>
      <c r="Y124" s="108">
        <f t="shared" si="85"/>
        <v>99.999999999999986</v>
      </c>
      <c r="Z124" s="6">
        <f t="shared" si="85"/>
        <v>100</v>
      </c>
      <c r="AA124" s="6">
        <f t="shared" si="85"/>
        <v>99.999999999999986</v>
      </c>
    </row>
    <row r="125" spans="2:28" ht="15" customHeight="1" x14ac:dyDescent="0.15">
      <c r="B125" s="38" t="s">
        <v>233</v>
      </c>
      <c r="C125" s="28"/>
      <c r="D125" s="29"/>
      <c r="E125" s="40">
        <v>42.976437323279924</v>
      </c>
      <c r="F125" s="40">
        <v>56.404021937842778</v>
      </c>
      <c r="G125" s="40">
        <v>28.686770428015564</v>
      </c>
      <c r="H125" s="40">
        <v>36.200170357751276</v>
      </c>
      <c r="I125" s="40">
        <v>34.617619493908151</v>
      </c>
      <c r="J125" s="40">
        <v>56.009991673605327</v>
      </c>
      <c r="S125" s="38" t="s">
        <v>233</v>
      </c>
      <c r="T125" s="28"/>
      <c r="U125" s="29"/>
      <c r="V125" s="40">
        <v>56.009991673605327</v>
      </c>
      <c r="W125" s="40">
        <f>G125</f>
        <v>28.686770428015564</v>
      </c>
      <c r="X125" s="40">
        <f>I125</f>
        <v>34.617619493908151</v>
      </c>
      <c r="Y125" s="1"/>
    </row>
    <row r="126" spans="2:28" ht="15" customHeight="1" x14ac:dyDescent="0.15">
      <c r="B126" s="38" t="s">
        <v>234</v>
      </c>
      <c r="C126" s="28"/>
      <c r="D126" s="29"/>
      <c r="E126" s="47">
        <v>619</v>
      </c>
      <c r="F126" s="47">
        <v>619</v>
      </c>
      <c r="G126" s="47">
        <v>288</v>
      </c>
      <c r="H126" s="47">
        <v>309</v>
      </c>
      <c r="I126" s="47">
        <v>309</v>
      </c>
      <c r="J126" s="47">
        <v>619</v>
      </c>
      <c r="S126" s="38" t="s">
        <v>234</v>
      </c>
      <c r="T126" s="28"/>
      <c r="U126" s="29"/>
      <c r="V126" s="47">
        <v>619</v>
      </c>
      <c r="W126" s="47">
        <f>G126</f>
        <v>288</v>
      </c>
      <c r="X126" s="47">
        <f>I126</f>
        <v>309</v>
      </c>
      <c r="Y126" s="1"/>
    </row>
    <row r="127" spans="2:28" ht="15" customHeight="1" x14ac:dyDescent="0.15">
      <c r="B127" s="38" t="s">
        <v>235</v>
      </c>
      <c r="C127" s="28"/>
      <c r="D127" s="29"/>
      <c r="E127" s="47">
        <v>1</v>
      </c>
      <c r="F127" s="47">
        <v>7</v>
      </c>
      <c r="G127" s="47">
        <v>1</v>
      </c>
      <c r="H127" s="47">
        <v>4</v>
      </c>
      <c r="I127" s="47">
        <v>4</v>
      </c>
      <c r="J127" s="47">
        <v>4</v>
      </c>
      <c r="S127" s="38" t="s">
        <v>235</v>
      </c>
      <c r="T127" s="28"/>
      <c r="U127" s="29"/>
      <c r="V127" s="47">
        <v>4</v>
      </c>
      <c r="W127" s="47">
        <f>G127</f>
        <v>1</v>
      </c>
      <c r="X127" s="47">
        <f>I127</f>
        <v>4</v>
      </c>
      <c r="Y127" s="1"/>
    </row>
    <row r="128" spans="2:28" ht="15" customHeight="1" x14ac:dyDescent="0.15">
      <c r="B128" s="62"/>
      <c r="C128" s="45"/>
      <c r="D128" s="45"/>
      <c r="E128" s="109"/>
      <c r="F128" s="30"/>
      <c r="G128" s="30"/>
      <c r="H128" s="109"/>
      <c r="I128" s="30"/>
      <c r="J128" s="109"/>
      <c r="K128" s="30"/>
      <c r="L128" s="109"/>
      <c r="M128" s="30"/>
      <c r="N128" s="30"/>
      <c r="O128" s="109"/>
      <c r="P128" s="109"/>
      <c r="Q128" s="30"/>
      <c r="S128" s="62"/>
      <c r="T128" s="45"/>
      <c r="U128" s="45"/>
      <c r="V128" s="109"/>
      <c r="W128" s="30"/>
      <c r="X128" s="30"/>
      <c r="Y128" s="30"/>
      <c r="Z128" s="30"/>
      <c r="AA128" s="109"/>
      <c r="AB128" s="30"/>
    </row>
    <row r="129" spans="1:27" ht="15" customHeight="1" x14ac:dyDescent="0.15">
      <c r="A129" s="1" t="s">
        <v>640</v>
      </c>
      <c r="B129" s="22"/>
      <c r="J129" s="7"/>
      <c r="L129" s="7"/>
      <c r="S129" s="22"/>
      <c r="X129" s="1"/>
      <c r="Y129" s="1"/>
    </row>
    <row r="130" spans="1:27" ht="13.65" customHeight="1" x14ac:dyDescent="0.15">
      <c r="B130" s="64"/>
      <c r="C130" s="33"/>
      <c r="D130" s="33"/>
      <c r="E130" s="386"/>
      <c r="F130" s="387"/>
      <c r="G130" s="86" t="s">
        <v>2</v>
      </c>
      <c r="H130" s="86"/>
      <c r="I130" s="387"/>
      <c r="J130" s="387"/>
      <c r="K130" s="388"/>
      <c r="L130" s="387"/>
      <c r="M130" s="86" t="s">
        <v>3</v>
      </c>
      <c r="N130" s="86"/>
      <c r="O130" s="387"/>
      <c r="P130" s="389"/>
      <c r="S130" s="64"/>
      <c r="T130" s="33"/>
      <c r="U130" s="33"/>
      <c r="V130" s="79"/>
      <c r="W130" s="83" t="s">
        <v>2</v>
      </c>
      <c r="X130" s="86"/>
      <c r="Y130" s="104"/>
      <c r="Z130" s="83" t="s">
        <v>3</v>
      </c>
      <c r="AA130" s="84"/>
    </row>
    <row r="131" spans="1:27" ht="22.65" customHeight="1" x14ac:dyDescent="0.15">
      <c r="B131" s="34"/>
      <c r="D131" s="75"/>
      <c r="E131" s="94" t="s">
        <v>442</v>
      </c>
      <c r="F131" s="94" t="s">
        <v>194</v>
      </c>
      <c r="G131" s="94" t="s">
        <v>195</v>
      </c>
      <c r="H131" s="94" t="s">
        <v>443</v>
      </c>
      <c r="I131" s="100" t="s">
        <v>197</v>
      </c>
      <c r="J131" s="94" t="s">
        <v>1127</v>
      </c>
      <c r="K131" s="103" t="s">
        <v>442</v>
      </c>
      <c r="L131" s="94" t="s">
        <v>194</v>
      </c>
      <c r="M131" s="94" t="s">
        <v>195</v>
      </c>
      <c r="N131" s="94" t="s">
        <v>443</v>
      </c>
      <c r="O131" s="94" t="s">
        <v>197</v>
      </c>
      <c r="P131" s="94" t="s">
        <v>1127</v>
      </c>
      <c r="S131" s="34"/>
      <c r="U131" s="75"/>
      <c r="V131" s="94" t="s">
        <v>936</v>
      </c>
      <c r="W131" s="94" t="s">
        <v>195</v>
      </c>
      <c r="X131" s="100" t="s">
        <v>197</v>
      </c>
      <c r="Y131" s="103" t="s">
        <v>936</v>
      </c>
      <c r="Z131" s="94" t="s">
        <v>195</v>
      </c>
      <c r="AA131" s="94" t="s">
        <v>197</v>
      </c>
    </row>
    <row r="132" spans="1:27" ht="12" customHeight="1" x14ac:dyDescent="0.15">
      <c r="B132" s="35"/>
      <c r="C132" s="36"/>
      <c r="D132" s="76"/>
      <c r="E132" s="37"/>
      <c r="F132" s="37"/>
      <c r="G132" s="37"/>
      <c r="H132" s="37"/>
      <c r="I132" s="66"/>
      <c r="J132" s="37"/>
      <c r="K132" s="105">
        <f t="shared" ref="K132:P132" si="86">E$13</f>
        <v>2146</v>
      </c>
      <c r="L132" s="2">
        <f t="shared" si="86"/>
        <v>1105</v>
      </c>
      <c r="M132" s="2">
        <f t="shared" si="86"/>
        <v>1041</v>
      </c>
      <c r="N132" s="2">
        <f t="shared" si="86"/>
        <v>1184</v>
      </c>
      <c r="O132" s="2">
        <f t="shared" si="86"/>
        <v>1077</v>
      </c>
      <c r="P132" s="2">
        <f t="shared" si="86"/>
        <v>1212</v>
      </c>
      <c r="S132" s="35"/>
      <c r="T132" s="36"/>
      <c r="U132" s="76"/>
      <c r="V132" s="37"/>
      <c r="W132" s="37"/>
      <c r="X132" s="66"/>
      <c r="Y132" s="105">
        <f>V$13</f>
        <v>1212</v>
      </c>
      <c r="Z132" s="2">
        <f>W$13</f>
        <v>1041</v>
      </c>
      <c r="AA132" s="2">
        <f>X$13</f>
        <v>1077</v>
      </c>
    </row>
    <row r="133" spans="1:27" ht="15" customHeight="1" x14ac:dyDescent="0.15">
      <c r="B133" s="34" t="s">
        <v>231</v>
      </c>
      <c r="E133" s="17">
        <v>176</v>
      </c>
      <c r="F133" s="17">
        <v>1</v>
      </c>
      <c r="G133" s="17">
        <v>175</v>
      </c>
      <c r="H133" s="17">
        <v>72</v>
      </c>
      <c r="I133" s="101">
        <v>69</v>
      </c>
      <c r="J133" s="17">
        <v>4</v>
      </c>
      <c r="K133" s="106">
        <f t="shared" ref="K133:K142" si="87">E133/K$5*100</f>
        <v>8.2013047530288912</v>
      </c>
      <c r="L133" s="96">
        <f t="shared" ref="L133:L142" si="88">F133/L$5*100</f>
        <v>9.0497737556561084E-2</v>
      </c>
      <c r="M133" s="3">
        <f t="shared" ref="M133:M142" si="89">G133/M$5*100</f>
        <v>16.810758885686838</v>
      </c>
      <c r="N133" s="3">
        <f t="shared" ref="N133:N142" si="90">H133/N$5*100</f>
        <v>6.0810810810810816</v>
      </c>
      <c r="O133" s="3">
        <f t="shared" ref="O133:O142" si="91">I133/O$5*100</f>
        <v>6.4066852367688023</v>
      </c>
      <c r="P133" s="3">
        <f t="shared" ref="P133:P142" si="92">J133/P$5*100</f>
        <v>0.33003300330033003</v>
      </c>
      <c r="S133" s="34" t="s">
        <v>231</v>
      </c>
      <c r="V133" s="17">
        <f t="shared" ref="V133:V142" si="93">SUM(F133,H133-I133)</f>
        <v>4</v>
      </c>
      <c r="W133" s="17">
        <f t="shared" ref="W133:W142" si="94">G133</f>
        <v>175</v>
      </c>
      <c r="X133" s="101">
        <f t="shared" ref="X133:X142" si="95">I133</f>
        <v>69</v>
      </c>
      <c r="Y133" s="106">
        <f t="shared" ref="Y133:Y142" si="96">V133/Y$5*100</f>
        <v>0.33003300330033003</v>
      </c>
      <c r="Z133" s="3">
        <f t="shared" ref="Z133:Z142" si="97">W133/Z$5*100</f>
        <v>16.810758885686838</v>
      </c>
      <c r="AA133" s="3">
        <f t="shared" ref="AA133:AA142" si="98">X133/AA$5*100</f>
        <v>6.4066852367688023</v>
      </c>
    </row>
    <row r="134" spans="1:27" ht="15" customHeight="1" x14ac:dyDescent="0.15">
      <c r="B134" s="34" t="s">
        <v>348</v>
      </c>
      <c r="E134" s="18">
        <v>366</v>
      </c>
      <c r="F134" s="18">
        <v>51</v>
      </c>
      <c r="G134" s="18">
        <v>315</v>
      </c>
      <c r="H134" s="18">
        <v>241</v>
      </c>
      <c r="I134" s="67">
        <v>234</v>
      </c>
      <c r="J134" s="18">
        <v>58</v>
      </c>
      <c r="K134" s="107">
        <f t="shared" si="87"/>
        <v>17.054986020503264</v>
      </c>
      <c r="L134" s="24">
        <f t="shared" si="88"/>
        <v>4.6153846153846159</v>
      </c>
      <c r="M134" s="4">
        <f t="shared" si="89"/>
        <v>30.259365994236308</v>
      </c>
      <c r="N134" s="4">
        <f t="shared" si="90"/>
        <v>20.35472972972973</v>
      </c>
      <c r="O134" s="4">
        <f t="shared" si="91"/>
        <v>21.727019498607241</v>
      </c>
      <c r="P134" s="4">
        <f t="shared" si="92"/>
        <v>4.7854785478547859</v>
      </c>
      <c r="S134" s="34" t="s">
        <v>348</v>
      </c>
      <c r="V134" s="18">
        <f t="shared" si="93"/>
        <v>58</v>
      </c>
      <c r="W134" s="18">
        <f t="shared" si="94"/>
        <v>315</v>
      </c>
      <c r="X134" s="67">
        <f t="shared" si="95"/>
        <v>234</v>
      </c>
      <c r="Y134" s="107">
        <f t="shared" si="96"/>
        <v>4.7854785478547859</v>
      </c>
      <c r="Z134" s="4">
        <f t="shared" si="97"/>
        <v>30.259365994236308</v>
      </c>
      <c r="AA134" s="4">
        <f t="shared" si="98"/>
        <v>21.727019498607241</v>
      </c>
    </row>
    <row r="135" spans="1:27" ht="15" customHeight="1" x14ac:dyDescent="0.15">
      <c r="B135" s="34" t="s">
        <v>349</v>
      </c>
      <c r="E135" s="18">
        <v>383</v>
      </c>
      <c r="F135" s="18">
        <v>165</v>
      </c>
      <c r="G135" s="18">
        <v>218</v>
      </c>
      <c r="H135" s="18">
        <v>330</v>
      </c>
      <c r="I135" s="67">
        <v>315</v>
      </c>
      <c r="J135" s="18">
        <v>180</v>
      </c>
      <c r="K135" s="107">
        <f t="shared" si="87"/>
        <v>17.847157502329917</v>
      </c>
      <c r="L135" s="24">
        <f t="shared" si="88"/>
        <v>14.932126696832579</v>
      </c>
      <c r="M135" s="4">
        <f t="shared" si="89"/>
        <v>20.941402497598464</v>
      </c>
      <c r="N135" s="4">
        <f t="shared" si="90"/>
        <v>27.871621621621621</v>
      </c>
      <c r="O135" s="4">
        <f t="shared" si="91"/>
        <v>29.247910863509752</v>
      </c>
      <c r="P135" s="4">
        <f t="shared" si="92"/>
        <v>14.85148514851485</v>
      </c>
      <c r="S135" s="34" t="s">
        <v>349</v>
      </c>
      <c r="V135" s="18">
        <f t="shared" si="93"/>
        <v>180</v>
      </c>
      <c r="W135" s="18">
        <f t="shared" si="94"/>
        <v>218</v>
      </c>
      <c r="X135" s="67">
        <f t="shared" si="95"/>
        <v>315</v>
      </c>
      <c r="Y135" s="107">
        <f t="shared" si="96"/>
        <v>14.85148514851485</v>
      </c>
      <c r="Z135" s="4">
        <f t="shared" si="97"/>
        <v>20.941402497598464</v>
      </c>
      <c r="AA135" s="4">
        <f t="shared" si="98"/>
        <v>29.247910863509752</v>
      </c>
    </row>
    <row r="136" spans="1:27" ht="15" customHeight="1" x14ac:dyDescent="0.15">
      <c r="B136" s="34" t="s">
        <v>350</v>
      </c>
      <c r="E136" s="18">
        <v>314</v>
      </c>
      <c r="F136" s="18">
        <v>167</v>
      </c>
      <c r="G136" s="18">
        <v>147</v>
      </c>
      <c r="H136" s="18">
        <v>184</v>
      </c>
      <c r="I136" s="67">
        <v>164</v>
      </c>
      <c r="J136" s="18">
        <v>187</v>
      </c>
      <c r="K136" s="107">
        <f t="shared" si="87"/>
        <v>14.631873252562908</v>
      </c>
      <c r="L136" s="24">
        <f t="shared" si="88"/>
        <v>15.113122171945701</v>
      </c>
      <c r="M136" s="4">
        <f t="shared" si="89"/>
        <v>14.121037463976945</v>
      </c>
      <c r="N136" s="4">
        <f t="shared" si="90"/>
        <v>15.54054054054054</v>
      </c>
      <c r="O136" s="4">
        <f t="shared" si="91"/>
        <v>15.22748375116063</v>
      </c>
      <c r="P136" s="4">
        <f t="shared" si="92"/>
        <v>15.42904290429043</v>
      </c>
      <c r="S136" s="34" t="s">
        <v>350</v>
      </c>
      <c r="V136" s="18">
        <f t="shared" si="93"/>
        <v>187</v>
      </c>
      <c r="W136" s="18">
        <f t="shared" si="94"/>
        <v>147</v>
      </c>
      <c r="X136" s="67">
        <f t="shared" si="95"/>
        <v>164</v>
      </c>
      <c r="Y136" s="107">
        <f t="shared" si="96"/>
        <v>15.42904290429043</v>
      </c>
      <c r="Z136" s="4">
        <f t="shared" si="97"/>
        <v>14.121037463976945</v>
      </c>
      <c r="AA136" s="4">
        <f t="shared" si="98"/>
        <v>15.22748375116063</v>
      </c>
    </row>
    <row r="137" spans="1:27" ht="15" customHeight="1" x14ac:dyDescent="0.15">
      <c r="B137" s="34" t="s">
        <v>351</v>
      </c>
      <c r="E137" s="18">
        <v>315</v>
      </c>
      <c r="F137" s="18">
        <v>246</v>
      </c>
      <c r="G137" s="18">
        <v>69</v>
      </c>
      <c r="H137" s="18">
        <v>146</v>
      </c>
      <c r="I137" s="67">
        <v>131</v>
      </c>
      <c r="J137" s="18">
        <v>261</v>
      </c>
      <c r="K137" s="107">
        <f t="shared" si="87"/>
        <v>14.6784715750233</v>
      </c>
      <c r="L137" s="24">
        <f t="shared" si="88"/>
        <v>22.262443438914026</v>
      </c>
      <c r="M137" s="4">
        <f t="shared" si="89"/>
        <v>6.6282420749279538</v>
      </c>
      <c r="N137" s="4">
        <f t="shared" si="90"/>
        <v>12.331081081081081</v>
      </c>
      <c r="O137" s="4">
        <f t="shared" si="91"/>
        <v>12.163416898792944</v>
      </c>
      <c r="P137" s="4">
        <f t="shared" si="92"/>
        <v>21.534653465346533</v>
      </c>
      <c r="S137" s="34" t="s">
        <v>351</v>
      </c>
      <c r="V137" s="18">
        <f t="shared" si="93"/>
        <v>261</v>
      </c>
      <c r="W137" s="18">
        <f t="shared" si="94"/>
        <v>69</v>
      </c>
      <c r="X137" s="67">
        <f t="shared" si="95"/>
        <v>131</v>
      </c>
      <c r="Y137" s="107">
        <f t="shared" si="96"/>
        <v>21.534653465346533</v>
      </c>
      <c r="Z137" s="4">
        <f t="shared" si="97"/>
        <v>6.6282420749279538</v>
      </c>
      <c r="AA137" s="4">
        <f t="shared" si="98"/>
        <v>12.163416898792944</v>
      </c>
    </row>
    <row r="138" spans="1:27" ht="15" customHeight="1" x14ac:dyDescent="0.15">
      <c r="B138" s="34" t="s">
        <v>352</v>
      </c>
      <c r="E138" s="18">
        <v>235</v>
      </c>
      <c r="F138" s="18">
        <v>189</v>
      </c>
      <c r="G138" s="18">
        <v>46</v>
      </c>
      <c r="H138" s="18">
        <v>89</v>
      </c>
      <c r="I138" s="67">
        <v>67</v>
      </c>
      <c r="J138" s="18">
        <v>211</v>
      </c>
      <c r="K138" s="107">
        <f t="shared" si="87"/>
        <v>10.950605778191985</v>
      </c>
      <c r="L138" s="24">
        <f t="shared" si="88"/>
        <v>17.104072398190045</v>
      </c>
      <c r="M138" s="4">
        <f t="shared" si="89"/>
        <v>4.4188280499519692</v>
      </c>
      <c r="N138" s="4">
        <f t="shared" si="90"/>
        <v>7.5168918918918912</v>
      </c>
      <c r="O138" s="4">
        <f t="shared" si="91"/>
        <v>6.2209842154131847</v>
      </c>
      <c r="P138" s="4">
        <f t="shared" si="92"/>
        <v>17.409240924092408</v>
      </c>
      <c r="S138" s="34" t="s">
        <v>352</v>
      </c>
      <c r="V138" s="18">
        <f t="shared" si="93"/>
        <v>211</v>
      </c>
      <c r="W138" s="18">
        <f t="shared" si="94"/>
        <v>46</v>
      </c>
      <c r="X138" s="67">
        <f t="shared" si="95"/>
        <v>67</v>
      </c>
      <c r="Y138" s="107">
        <f t="shared" si="96"/>
        <v>17.409240924092408</v>
      </c>
      <c r="Z138" s="4">
        <f t="shared" si="97"/>
        <v>4.4188280499519692</v>
      </c>
      <c r="AA138" s="4">
        <f t="shared" si="98"/>
        <v>6.2209842154131847</v>
      </c>
    </row>
    <row r="139" spans="1:27" ht="15" customHeight="1" x14ac:dyDescent="0.15">
      <c r="B139" s="34" t="s">
        <v>353</v>
      </c>
      <c r="E139" s="18">
        <v>211</v>
      </c>
      <c r="F139" s="18">
        <v>181</v>
      </c>
      <c r="G139" s="18">
        <v>30</v>
      </c>
      <c r="H139" s="18">
        <v>66</v>
      </c>
      <c r="I139" s="67">
        <v>55</v>
      </c>
      <c r="J139" s="18">
        <v>192</v>
      </c>
      <c r="K139" s="107">
        <f t="shared" si="87"/>
        <v>9.832246039142591</v>
      </c>
      <c r="L139" s="24">
        <f t="shared" si="88"/>
        <v>16.380090497737555</v>
      </c>
      <c r="M139" s="4">
        <f t="shared" si="89"/>
        <v>2.8818443804034581</v>
      </c>
      <c r="N139" s="4">
        <f t="shared" si="90"/>
        <v>5.5743243243243246</v>
      </c>
      <c r="O139" s="4">
        <f t="shared" si="91"/>
        <v>5.1067780872794799</v>
      </c>
      <c r="P139" s="4">
        <f t="shared" si="92"/>
        <v>15.841584158415841</v>
      </c>
      <c r="S139" s="34" t="s">
        <v>353</v>
      </c>
      <c r="V139" s="18">
        <f t="shared" si="93"/>
        <v>192</v>
      </c>
      <c r="W139" s="18">
        <f t="shared" si="94"/>
        <v>30</v>
      </c>
      <c r="X139" s="67">
        <f t="shared" si="95"/>
        <v>55</v>
      </c>
      <c r="Y139" s="107">
        <f t="shared" si="96"/>
        <v>15.841584158415841</v>
      </c>
      <c r="Z139" s="4">
        <f t="shared" si="97"/>
        <v>2.8818443804034581</v>
      </c>
      <c r="AA139" s="4">
        <f t="shared" si="98"/>
        <v>5.1067780872794799</v>
      </c>
    </row>
    <row r="140" spans="1:27" ht="15" customHeight="1" x14ac:dyDescent="0.15">
      <c r="B140" s="34" t="s">
        <v>354</v>
      </c>
      <c r="E140" s="18">
        <v>55</v>
      </c>
      <c r="F140" s="18">
        <v>49</v>
      </c>
      <c r="G140" s="18">
        <v>6</v>
      </c>
      <c r="H140" s="18">
        <v>22</v>
      </c>
      <c r="I140" s="67">
        <v>15</v>
      </c>
      <c r="J140" s="18">
        <v>56</v>
      </c>
      <c r="K140" s="107">
        <f t="shared" si="87"/>
        <v>2.5629077353215282</v>
      </c>
      <c r="L140" s="24">
        <f t="shared" si="88"/>
        <v>4.4343891402714934</v>
      </c>
      <c r="M140" s="4">
        <f t="shared" si="89"/>
        <v>0.57636887608069165</v>
      </c>
      <c r="N140" s="4">
        <f t="shared" si="90"/>
        <v>1.8581081081081081</v>
      </c>
      <c r="O140" s="4">
        <f t="shared" si="91"/>
        <v>1.392757660167131</v>
      </c>
      <c r="P140" s="4">
        <f t="shared" si="92"/>
        <v>4.6204620462046204</v>
      </c>
      <c r="S140" s="34" t="s">
        <v>354</v>
      </c>
      <c r="V140" s="18">
        <f t="shared" si="93"/>
        <v>56</v>
      </c>
      <c r="W140" s="18">
        <f t="shared" si="94"/>
        <v>6</v>
      </c>
      <c r="X140" s="67">
        <f t="shared" si="95"/>
        <v>15</v>
      </c>
      <c r="Y140" s="107">
        <f t="shared" si="96"/>
        <v>4.6204620462046204</v>
      </c>
      <c r="Z140" s="4">
        <f t="shared" si="97"/>
        <v>0.57636887608069165</v>
      </c>
      <c r="AA140" s="4">
        <f t="shared" si="98"/>
        <v>1.392757660167131</v>
      </c>
    </row>
    <row r="141" spans="1:27" ht="15" customHeight="1" x14ac:dyDescent="0.15">
      <c r="B141" s="34" t="s">
        <v>232</v>
      </c>
      <c r="E141" s="18">
        <v>59</v>
      </c>
      <c r="F141" s="18">
        <v>45</v>
      </c>
      <c r="G141" s="18">
        <v>14</v>
      </c>
      <c r="H141" s="18">
        <v>10</v>
      </c>
      <c r="I141" s="67">
        <v>6</v>
      </c>
      <c r="J141" s="18">
        <v>49</v>
      </c>
      <c r="K141" s="107">
        <f t="shared" si="87"/>
        <v>2.7493010251630938</v>
      </c>
      <c r="L141" s="24">
        <f t="shared" si="88"/>
        <v>4.0723981900452486</v>
      </c>
      <c r="M141" s="4">
        <f t="shared" si="89"/>
        <v>1.3448607108549471</v>
      </c>
      <c r="N141" s="4">
        <f t="shared" si="90"/>
        <v>0.84459459459459463</v>
      </c>
      <c r="O141" s="4">
        <f t="shared" si="91"/>
        <v>0.55710306406685239</v>
      </c>
      <c r="P141" s="4">
        <f t="shared" si="92"/>
        <v>4.0429042904290426</v>
      </c>
      <c r="S141" s="34" t="s">
        <v>232</v>
      </c>
      <c r="V141" s="18">
        <f t="shared" si="93"/>
        <v>49</v>
      </c>
      <c r="W141" s="18">
        <f t="shared" si="94"/>
        <v>14</v>
      </c>
      <c r="X141" s="67">
        <f t="shared" si="95"/>
        <v>6</v>
      </c>
      <c r="Y141" s="107">
        <f t="shared" si="96"/>
        <v>4.0429042904290426</v>
      </c>
      <c r="Z141" s="4">
        <f t="shared" si="97"/>
        <v>1.3448607108549471</v>
      </c>
      <c r="AA141" s="4">
        <f t="shared" si="98"/>
        <v>0.55710306406685239</v>
      </c>
    </row>
    <row r="142" spans="1:27" ht="15" customHeight="1" x14ac:dyDescent="0.15">
      <c r="B142" s="35" t="s">
        <v>150</v>
      </c>
      <c r="C142" s="36"/>
      <c r="D142" s="36"/>
      <c r="E142" s="19">
        <v>32</v>
      </c>
      <c r="F142" s="19">
        <v>11</v>
      </c>
      <c r="G142" s="19">
        <v>21</v>
      </c>
      <c r="H142" s="19">
        <v>24</v>
      </c>
      <c r="I142" s="72">
        <v>21</v>
      </c>
      <c r="J142" s="19">
        <v>14</v>
      </c>
      <c r="K142" s="111">
        <f t="shared" si="87"/>
        <v>1.4911463187325256</v>
      </c>
      <c r="L142" s="26">
        <f t="shared" si="88"/>
        <v>0.99547511312217185</v>
      </c>
      <c r="M142" s="5">
        <f t="shared" si="89"/>
        <v>2.0172910662824206</v>
      </c>
      <c r="N142" s="5">
        <f t="shared" si="90"/>
        <v>2.0270270270270272</v>
      </c>
      <c r="O142" s="5">
        <f t="shared" si="91"/>
        <v>1.9498607242339834</v>
      </c>
      <c r="P142" s="5">
        <f t="shared" si="92"/>
        <v>1.1551155115511551</v>
      </c>
      <c r="S142" s="35" t="s">
        <v>150</v>
      </c>
      <c r="T142" s="36"/>
      <c r="U142" s="36"/>
      <c r="V142" s="19">
        <f t="shared" si="93"/>
        <v>14</v>
      </c>
      <c r="W142" s="19">
        <f t="shared" si="94"/>
        <v>21</v>
      </c>
      <c r="X142" s="72">
        <f t="shared" si="95"/>
        <v>21</v>
      </c>
      <c r="Y142" s="111">
        <f t="shared" si="96"/>
        <v>1.1551155115511551</v>
      </c>
      <c r="Z142" s="5">
        <f t="shared" si="97"/>
        <v>2.0172910662824206</v>
      </c>
      <c r="AA142" s="5">
        <f t="shared" si="98"/>
        <v>1.9498607242339834</v>
      </c>
    </row>
    <row r="143" spans="1:27" ht="15" customHeight="1" x14ac:dyDescent="0.15">
      <c r="B143" s="38" t="s">
        <v>1</v>
      </c>
      <c r="C143" s="28"/>
      <c r="D143" s="29"/>
      <c r="E143" s="39">
        <f t="shared" ref="E143:I143" si="99">SUM(E133:E142)</f>
        <v>2146</v>
      </c>
      <c r="F143" s="39">
        <f t="shared" si="99"/>
        <v>1105</v>
      </c>
      <c r="G143" s="39">
        <f t="shared" si="99"/>
        <v>1041</v>
      </c>
      <c r="H143" s="39">
        <f t="shared" si="99"/>
        <v>1184</v>
      </c>
      <c r="I143" s="68">
        <f t="shared" si="99"/>
        <v>1077</v>
      </c>
      <c r="J143" s="39">
        <v>1212</v>
      </c>
      <c r="K143" s="108">
        <f t="shared" ref="K143:P143" si="100">SUM(K133:K142)</f>
        <v>100.00000000000001</v>
      </c>
      <c r="L143" s="25">
        <f t="shared" si="100"/>
        <v>100</v>
      </c>
      <c r="M143" s="6">
        <f t="shared" si="100"/>
        <v>100</v>
      </c>
      <c r="N143" s="6">
        <f t="shared" si="100"/>
        <v>100</v>
      </c>
      <c r="O143" s="6">
        <f t="shared" si="100"/>
        <v>100</v>
      </c>
      <c r="P143" s="6">
        <f t="shared" si="100"/>
        <v>100.00000000000001</v>
      </c>
      <c r="S143" s="38" t="s">
        <v>1</v>
      </c>
      <c r="T143" s="28"/>
      <c r="U143" s="29"/>
      <c r="V143" s="39">
        <f t="shared" ref="V143:AA143" si="101">SUM(V133:V142)</f>
        <v>1212</v>
      </c>
      <c r="W143" s="39">
        <f t="shared" si="101"/>
        <v>1041</v>
      </c>
      <c r="X143" s="68">
        <f t="shared" si="101"/>
        <v>1077</v>
      </c>
      <c r="Y143" s="108">
        <f t="shared" si="101"/>
        <v>100.00000000000001</v>
      </c>
      <c r="Z143" s="6">
        <f t="shared" si="101"/>
        <v>100</v>
      </c>
      <c r="AA143" s="6">
        <f t="shared" si="101"/>
        <v>100</v>
      </c>
    </row>
    <row r="144" spans="1:27" ht="15" customHeight="1" x14ac:dyDescent="0.15">
      <c r="B144" s="38" t="s">
        <v>233</v>
      </c>
      <c r="C144" s="28"/>
      <c r="D144" s="29"/>
      <c r="E144" s="40">
        <v>38.847209082308417</v>
      </c>
      <c r="F144" s="40">
        <v>51.026508226691043</v>
      </c>
      <c r="G144" s="40">
        <v>25.784313725490197</v>
      </c>
      <c r="H144" s="40">
        <v>32.355172413793106</v>
      </c>
      <c r="I144" s="40">
        <v>30.773674242424242</v>
      </c>
      <c r="J144" s="40">
        <v>50.799666110183637</v>
      </c>
      <c r="S144" s="38" t="s">
        <v>233</v>
      </c>
      <c r="T144" s="28"/>
      <c r="U144" s="29"/>
      <c r="V144" s="40">
        <v>50.799666110183637</v>
      </c>
      <c r="W144" s="40">
        <f>G144</f>
        <v>25.784313725490197</v>
      </c>
      <c r="X144" s="40">
        <f>I144</f>
        <v>30.773674242424242</v>
      </c>
      <c r="Y144" s="1"/>
    </row>
    <row r="145" spans="1:32" ht="15" customHeight="1" x14ac:dyDescent="0.15">
      <c r="B145" s="38" t="s">
        <v>234</v>
      </c>
      <c r="C145" s="28"/>
      <c r="D145" s="29"/>
      <c r="E145" s="47">
        <v>564</v>
      </c>
      <c r="F145" s="47">
        <v>564</v>
      </c>
      <c r="G145" s="47">
        <v>250</v>
      </c>
      <c r="H145" s="47">
        <v>204</v>
      </c>
      <c r="I145" s="47">
        <v>169</v>
      </c>
      <c r="J145" s="47">
        <v>564</v>
      </c>
      <c r="S145" s="38" t="s">
        <v>234</v>
      </c>
      <c r="T145" s="28"/>
      <c r="U145" s="29"/>
      <c r="V145" s="47">
        <v>564</v>
      </c>
      <c r="W145" s="47">
        <f>G145</f>
        <v>250</v>
      </c>
      <c r="X145" s="47">
        <f>I145</f>
        <v>169</v>
      </c>
      <c r="Y145" s="1"/>
    </row>
    <row r="146" spans="1:32" ht="15" customHeight="1" x14ac:dyDescent="0.15">
      <c r="B146" s="38" t="s">
        <v>235</v>
      </c>
      <c r="C146" s="28"/>
      <c r="D146" s="29"/>
      <c r="E146" s="47">
        <v>1</v>
      </c>
      <c r="F146" s="47">
        <v>7</v>
      </c>
      <c r="G146" s="47">
        <v>1</v>
      </c>
      <c r="H146" s="47">
        <v>1</v>
      </c>
      <c r="I146" s="47">
        <v>1</v>
      </c>
      <c r="J146" s="47">
        <v>4</v>
      </c>
      <c r="S146" s="38" t="s">
        <v>235</v>
      </c>
      <c r="T146" s="28"/>
      <c r="U146" s="29"/>
      <c r="V146" s="47">
        <v>4</v>
      </c>
      <c r="W146" s="47">
        <f>G146</f>
        <v>1</v>
      </c>
      <c r="X146" s="47">
        <f>I146</f>
        <v>1</v>
      </c>
      <c r="Y146" s="1"/>
    </row>
    <row r="147" spans="1:32" ht="15" customHeight="1" x14ac:dyDescent="0.15">
      <c r="B147" s="62"/>
      <c r="C147" s="45"/>
      <c r="D147" s="45"/>
      <c r="E147" s="109"/>
      <c r="F147" s="30"/>
      <c r="G147" s="30"/>
      <c r="H147" s="109"/>
      <c r="I147" s="30"/>
      <c r="J147" s="109"/>
      <c r="K147" s="30"/>
      <c r="L147" s="109"/>
      <c r="M147" s="30"/>
      <c r="N147" s="30"/>
      <c r="O147" s="109"/>
      <c r="P147" s="109"/>
      <c r="Q147" s="30"/>
      <c r="S147" s="62"/>
      <c r="T147" s="45"/>
      <c r="U147" s="45"/>
      <c r="V147" s="109"/>
      <c r="W147" s="30"/>
      <c r="X147" s="30"/>
      <c r="Y147" s="109"/>
      <c r="Z147" s="30"/>
      <c r="AA147" s="30"/>
      <c r="AB147" s="109"/>
      <c r="AC147" s="30"/>
      <c r="AD147" s="30"/>
      <c r="AE147" s="109"/>
      <c r="AF147" s="30"/>
    </row>
    <row r="148" spans="1:32" ht="15" customHeight="1" x14ac:dyDescent="0.15">
      <c r="A148" s="1" t="s">
        <v>641</v>
      </c>
      <c r="B148" s="22"/>
      <c r="C148" s="1"/>
      <c r="E148" s="1"/>
      <c r="F148" s="1"/>
      <c r="G148" s="1"/>
      <c r="H148" s="1"/>
      <c r="S148" s="22"/>
      <c r="T148" s="1"/>
      <c r="V148" s="1"/>
      <c r="W148" s="1"/>
      <c r="X148" s="1"/>
      <c r="Y148" s="1"/>
    </row>
    <row r="149" spans="1:32" ht="13.65" customHeight="1" x14ac:dyDescent="0.15">
      <c r="B149" s="64"/>
      <c r="C149" s="33"/>
      <c r="D149" s="33"/>
      <c r="E149" s="386"/>
      <c r="F149" s="387"/>
      <c r="G149" s="86" t="s">
        <v>2</v>
      </c>
      <c r="H149" s="86"/>
      <c r="I149" s="387"/>
      <c r="J149" s="387"/>
      <c r="K149" s="388"/>
      <c r="L149" s="387"/>
      <c r="M149" s="86" t="s">
        <v>3</v>
      </c>
      <c r="N149" s="86"/>
      <c r="O149" s="387"/>
      <c r="P149" s="389"/>
      <c r="S149" s="64"/>
      <c r="T149" s="33"/>
      <c r="U149" s="33"/>
      <c r="V149" s="79"/>
      <c r="W149" s="83" t="s">
        <v>2</v>
      </c>
      <c r="X149" s="86"/>
      <c r="Y149" s="104"/>
      <c r="Z149" s="83" t="s">
        <v>3</v>
      </c>
      <c r="AA149" s="84"/>
    </row>
    <row r="150" spans="1:32" ht="22.65" customHeight="1" x14ac:dyDescent="0.15">
      <c r="B150" s="34"/>
      <c r="D150" s="75"/>
      <c r="E150" s="94" t="s">
        <v>442</v>
      </c>
      <c r="F150" s="94" t="s">
        <v>194</v>
      </c>
      <c r="G150" s="94" t="s">
        <v>195</v>
      </c>
      <c r="H150" s="94" t="s">
        <v>443</v>
      </c>
      <c r="I150" s="100" t="s">
        <v>197</v>
      </c>
      <c r="J150" s="94" t="s">
        <v>1127</v>
      </c>
      <c r="K150" s="103" t="s">
        <v>442</v>
      </c>
      <c r="L150" s="94" t="s">
        <v>194</v>
      </c>
      <c r="M150" s="94" t="s">
        <v>195</v>
      </c>
      <c r="N150" s="94" t="s">
        <v>443</v>
      </c>
      <c r="O150" s="94" t="s">
        <v>197</v>
      </c>
      <c r="P150" s="94" t="s">
        <v>1127</v>
      </c>
      <c r="S150" s="34"/>
      <c r="U150" s="75"/>
      <c r="V150" s="94" t="s">
        <v>936</v>
      </c>
      <c r="W150" s="94" t="s">
        <v>195</v>
      </c>
      <c r="X150" s="100" t="s">
        <v>197</v>
      </c>
      <c r="Y150" s="103" t="s">
        <v>936</v>
      </c>
      <c r="Z150" s="94" t="s">
        <v>195</v>
      </c>
      <c r="AA150" s="94" t="s">
        <v>197</v>
      </c>
    </row>
    <row r="151" spans="1:32" ht="12" customHeight="1" x14ac:dyDescent="0.15">
      <c r="B151" s="35"/>
      <c r="C151" s="36"/>
      <c r="D151" s="76"/>
      <c r="E151" s="37"/>
      <c r="F151" s="37"/>
      <c r="G151" s="37"/>
      <c r="H151" s="37"/>
      <c r="I151" s="66"/>
      <c r="J151" s="37"/>
      <c r="K151" s="105">
        <f t="shared" ref="K151:P151" si="102">E$13</f>
        <v>2146</v>
      </c>
      <c r="L151" s="2">
        <f t="shared" si="102"/>
        <v>1105</v>
      </c>
      <c r="M151" s="2">
        <f t="shared" si="102"/>
        <v>1041</v>
      </c>
      <c r="N151" s="2">
        <f t="shared" si="102"/>
        <v>1184</v>
      </c>
      <c r="O151" s="2">
        <f t="shared" si="102"/>
        <v>1077</v>
      </c>
      <c r="P151" s="2">
        <f t="shared" si="102"/>
        <v>1212</v>
      </c>
      <c r="S151" s="35"/>
      <c r="T151" s="36"/>
      <c r="U151" s="76"/>
      <c r="V151" s="37"/>
      <c r="W151" s="37"/>
      <c r="X151" s="66"/>
      <c r="Y151" s="105">
        <f>V$13</f>
        <v>1212</v>
      </c>
      <c r="Z151" s="2">
        <f>W$13</f>
        <v>1041</v>
      </c>
      <c r="AA151" s="2">
        <f>X$13</f>
        <v>1077</v>
      </c>
    </row>
    <row r="152" spans="1:32" ht="15" customHeight="1" x14ac:dyDescent="0.15">
      <c r="B152" s="34" t="s">
        <v>168</v>
      </c>
      <c r="E152" s="17">
        <v>33</v>
      </c>
      <c r="F152" s="17">
        <v>5</v>
      </c>
      <c r="G152" s="17">
        <v>28</v>
      </c>
      <c r="H152" s="17">
        <v>20</v>
      </c>
      <c r="I152" s="101">
        <v>20</v>
      </c>
      <c r="J152" s="17">
        <v>5</v>
      </c>
      <c r="K152" s="106">
        <f t="shared" ref="K152:P157" si="103">E152/K$5*100</f>
        <v>1.537744641192917</v>
      </c>
      <c r="L152" s="96">
        <f t="shared" si="103"/>
        <v>0.45248868778280549</v>
      </c>
      <c r="M152" s="3">
        <f t="shared" si="103"/>
        <v>2.6897214217098941</v>
      </c>
      <c r="N152" s="3">
        <f t="shared" si="103"/>
        <v>1.6891891891891893</v>
      </c>
      <c r="O152" s="3">
        <f t="shared" si="103"/>
        <v>1.8570102135561743</v>
      </c>
      <c r="P152" s="3">
        <f t="shared" si="103"/>
        <v>0.41254125412541248</v>
      </c>
      <c r="S152" s="34" t="s">
        <v>168</v>
      </c>
      <c r="V152" s="17">
        <f t="shared" ref="V152:V157" si="104">SUM(F152,H152-I152)</f>
        <v>5</v>
      </c>
      <c r="W152" s="17">
        <f t="shared" ref="W152:W157" si="105">G152</f>
        <v>28</v>
      </c>
      <c r="X152" s="101">
        <f t="shared" ref="X152:X157" si="106">I152</f>
        <v>20</v>
      </c>
      <c r="Y152" s="106">
        <f t="shared" ref="Y152:AA157" si="107">V152/Y$5*100</f>
        <v>0.41254125412541248</v>
      </c>
      <c r="Z152" s="3">
        <f t="shared" si="107"/>
        <v>2.6897214217098941</v>
      </c>
      <c r="AA152" s="3">
        <f t="shared" si="107"/>
        <v>1.8570102135561743</v>
      </c>
    </row>
    <row r="153" spans="1:32" ht="15" customHeight="1" x14ac:dyDescent="0.15">
      <c r="B153" s="34" t="s">
        <v>169</v>
      </c>
      <c r="E153" s="18">
        <v>84</v>
      </c>
      <c r="F153" s="18">
        <v>39</v>
      </c>
      <c r="G153" s="18">
        <v>45</v>
      </c>
      <c r="H153" s="18">
        <v>55</v>
      </c>
      <c r="I153" s="67">
        <v>53</v>
      </c>
      <c r="J153" s="18">
        <v>41</v>
      </c>
      <c r="K153" s="107">
        <f t="shared" si="103"/>
        <v>3.9142590866728799</v>
      </c>
      <c r="L153" s="24">
        <f t="shared" si="103"/>
        <v>3.5294117647058822</v>
      </c>
      <c r="M153" s="4">
        <f t="shared" si="103"/>
        <v>4.3227665706051877</v>
      </c>
      <c r="N153" s="4">
        <f t="shared" si="103"/>
        <v>4.6452702702702702</v>
      </c>
      <c r="O153" s="4">
        <f t="shared" si="103"/>
        <v>4.9210770659238623</v>
      </c>
      <c r="P153" s="4">
        <f t="shared" si="103"/>
        <v>3.382838283828383</v>
      </c>
      <c r="S153" s="34" t="s">
        <v>169</v>
      </c>
      <c r="V153" s="18">
        <f t="shared" si="104"/>
        <v>41</v>
      </c>
      <c r="W153" s="18">
        <f t="shared" si="105"/>
        <v>45</v>
      </c>
      <c r="X153" s="67">
        <f t="shared" si="106"/>
        <v>53</v>
      </c>
      <c r="Y153" s="107">
        <f t="shared" si="107"/>
        <v>3.382838283828383</v>
      </c>
      <c r="Z153" s="4">
        <f t="shared" si="107"/>
        <v>4.3227665706051877</v>
      </c>
      <c r="AA153" s="4">
        <f t="shared" si="107"/>
        <v>4.9210770659238623</v>
      </c>
    </row>
    <row r="154" spans="1:32" ht="15" customHeight="1" x14ac:dyDescent="0.15">
      <c r="B154" s="34" t="s">
        <v>332</v>
      </c>
      <c r="E154" s="18">
        <v>563</v>
      </c>
      <c r="F154" s="18">
        <v>323</v>
      </c>
      <c r="G154" s="18">
        <v>240</v>
      </c>
      <c r="H154" s="18">
        <v>316</v>
      </c>
      <c r="I154" s="67">
        <v>293</v>
      </c>
      <c r="J154" s="18">
        <v>346</v>
      </c>
      <c r="K154" s="107">
        <f t="shared" si="103"/>
        <v>26.234855545200375</v>
      </c>
      <c r="L154" s="24">
        <f t="shared" si="103"/>
        <v>29.230769230769234</v>
      </c>
      <c r="M154" s="4">
        <f t="shared" si="103"/>
        <v>23.054755043227665</v>
      </c>
      <c r="N154" s="4">
        <f t="shared" si="103"/>
        <v>26.689189189189189</v>
      </c>
      <c r="O154" s="4">
        <f t="shared" si="103"/>
        <v>27.20519962859796</v>
      </c>
      <c r="P154" s="4">
        <f t="shared" si="103"/>
        <v>28.547854785478549</v>
      </c>
      <c r="S154" s="34" t="s">
        <v>332</v>
      </c>
      <c r="V154" s="18">
        <f t="shared" si="104"/>
        <v>346</v>
      </c>
      <c r="W154" s="18">
        <f t="shared" si="105"/>
        <v>240</v>
      </c>
      <c r="X154" s="67">
        <f t="shared" si="106"/>
        <v>293</v>
      </c>
      <c r="Y154" s="107">
        <f t="shared" si="107"/>
        <v>28.547854785478549</v>
      </c>
      <c r="Z154" s="4">
        <f t="shared" si="107"/>
        <v>23.054755043227665</v>
      </c>
      <c r="AA154" s="4">
        <f t="shared" si="107"/>
        <v>27.20519962859796</v>
      </c>
    </row>
    <row r="155" spans="1:32" ht="15" customHeight="1" x14ac:dyDescent="0.15">
      <c r="B155" s="34" t="s">
        <v>153</v>
      </c>
      <c r="E155" s="18">
        <v>760</v>
      </c>
      <c r="F155" s="18">
        <v>472</v>
      </c>
      <c r="G155" s="18">
        <v>288</v>
      </c>
      <c r="H155" s="18">
        <v>411</v>
      </c>
      <c r="I155" s="67">
        <v>368</v>
      </c>
      <c r="J155" s="18">
        <v>515</v>
      </c>
      <c r="K155" s="107">
        <f t="shared" si="103"/>
        <v>35.414725069897486</v>
      </c>
      <c r="L155" s="24">
        <f t="shared" si="103"/>
        <v>42.71493212669683</v>
      </c>
      <c r="M155" s="4">
        <f t="shared" si="103"/>
        <v>27.665706051873201</v>
      </c>
      <c r="N155" s="4">
        <f t="shared" si="103"/>
        <v>34.712837837837839</v>
      </c>
      <c r="O155" s="4">
        <f t="shared" si="103"/>
        <v>34.168987929433612</v>
      </c>
      <c r="P155" s="4">
        <f t="shared" si="103"/>
        <v>42.491749174917494</v>
      </c>
      <c r="S155" s="34" t="s">
        <v>153</v>
      </c>
      <c r="V155" s="18">
        <f t="shared" si="104"/>
        <v>515</v>
      </c>
      <c r="W155" s="18">
        <f t="shared" si="105"/>
        <v>288</v>
      </c>
      <c r="X155" s="67">
        <f t="shared" si="106"/>
        <v>368</v>
      </c>
      <c r="Y155" s="107">
        <f t="shared" si="107"/>
        <v>42.491749174917494</v>
      </c>
      <c r="Z155" s="4">
        <f t="shared" si="107"/>
        <v>27.665706051873201</v>
      </c>
      <c r="AA155" s="4">
        <f t="shared" si="107"/>
        <v>34.168987929433612</v>
      </c>
    </row>
    <row r="156" spans="1:32" ht="15" customHeight="1" x14ac:dyDescent="0.15">
      <c r="B156" s="34" t="s">
        <v>237</v>
      </c>
      <c r="E156" s="18">
        <v>666</v>
      </c>
      <c r="F156" s="18">
        <v>249</v>
      </c>
      <c r="G156" s="18">
        <v>417</v>
      </c>
      <c r="H156" s="18">
        <v>356</v>
      </c>
      <c r="I156" s="67">
        <v>320</v>
      </c>
      <c r="J156" s="18">
        <v>285</v>
      </c>
      <c r="K156" s="107">
        <f t="shared" si="103"/>
        <v>31.03448275862069</v>
      </c>
      <c r="L156" s="24">
        <f t="shared" si="103"/>
        <v>22.533936651583712</v>
      </c>
      <c r="M156" s="4">
        <f t="shared" si="103"/>
        <v>40.057636887608069</v>
      </c>
      <c r="N156" s="4">
        <f t="shared" si="103"/>
        <v>30.067567567567565</v>
      </c>
      <c r="O156" s="4">
        <f t="shared" si="103"/>
        <v>29.71216341689879</v>
      </c>
      <c r="P156" s="4">
        <f t="shared" si="103"/>
        <v>23.514851485148512</v>
      </c>
      <c r="S156" s="34" t="s">
        <v>237</v>
      </c>
      <c r="V156" s="18">
        <f t="shared" si="104"/>
        <v>285</v>
      </c>
      <c r="W156" s="18">
        <f t="shared" si="105"/>
        <v>417</v>
      </c>
      <c r="X156" s="67">
        <f t="shared" si="106"/>
        <v>320</v>
      </c>
      <c r="Y156" s="107">
        <f t="shared" si="107"/>
        <v>23.514851485148512</v>
      </c>
      <c r="Z156" s="4">
        <f t="shared" si="107"/>
        <v>40.057636887608069</v>
      </c>
      <c r="AA156" s="4">
        <f t="shared" si="107"/>
        <v>29.71216341689879</v>
      </c>
    </row>
    <row r="157" spans="1:32" ht="15" customHeight="1" x14ac:dyDescent="0.15">
      <c r="B157" s="35" t="s">
        <v>150</v>
      </c>
      <c r="C157" s="36"/>
      <c r="D157" s="36"/>
      <c r="E157" s="19">
        <v>40</v>
      </c>
      <c r="F157" s="19">
        <v>17</v>
      </c>
      <c r="G157" s="19">
        <v>23</v>
      </c>
      <c r="H157" s="19">
        <v>26</v>
      </c>
      <c r="I157" s="72">
        <v>23</v>
      </c>
      <c r="J157" s="19">
        <v>20</v>
      </c>
      <c r="K157" s="111">
        <f t="shared" si="103"/>
        <v>1.8639328984156569</v>
      </c>
      <c r="L157" s="26">
        <f t="shared" si="103"/>
        <v>1.5384615384615385</v>
      </c>
      <c r="M157" s="5">
        <f t="shared" si="103"/>
        <v>2.2094140249759846</v>
      </c>
      <c r="N157" s="5">
        <f t="shared" si="103"/>
        <v>2.1959459459459461</v>
      </c>
      <c r="O157" s="5">
        <f t="shared" si="103"/>
        <v>2.1355617455896008</v>
      </c>
      <c r="P157" s="5">
        <f t="shared" si="103"/>
        <v>1.6501650165016499</v>
      </c>
      <c r="S157" s="35" t="s">
        <v>150</v>
      </c>
      <c r="T157" s="36"/>
      <c r="U157" s="36"/>
      <c r="V157" s="19">
        <f t="shared" si="104"/>
        <v>20</v>
      </c>
      <c r="W157" s="19">
        <f t="shared" si="105"/>
        <v>23</v>
      </c>
      <c r="X157" s="72">
        <f t="shared" si="106"/>
        <v>23</v>
      </c>
      <c r="Y157" s="111">
        <f t="shared" si="107"/>
        <v>1.6501650165016499</v>
      </c>
      <c r="Z157" s="5">
        <f t="shared" si="107"/>
        <v>2.2094140249759846</v>
      </c>
      <c r="AA157" s="5">
        <f t="shared" si="107"/>
        <v>2.1355617455896008</v>
      </c>
    </row>
    <row r="158" spans="1:32" ht="15" customHeight="1" x14ac:dyDescent="0.15">
      <c r="B158" s="38" t="s">
        <v>1</v>
      </c>
      <c r="C158" s="28"/>
      <c r="D158" s="29"/>
      <c r="E158" s="39">
        <f t="shared" ref="E158:I158" si="108">SUM(E152:E157)</f>
        <v>2146</v>
      </c>
      <c r="F158" s="39">
        <f t="shared" si="108"/>
        <v>1105</v>
      </c>
      <c r="G158" s="39">
        <f t="shared" si="108"/>
        <v>1041</v>
      </c>
      <c r="H158" s="39">
        <f t="shared" si="108"/>
        <v>1184</v>
      </c>
      <c r="I158" s="68">
        <f t="shared" si="108"/>
        <v>1077</v>
      </c>
      <c r="J158" s="39">
        <v>1212</v>
      </c>
      <c r="K158" s="108">
        <f t="shared" ref="K158:P158" si="109">SUM(K152:K157)</f>
        <v>100.00000000000001</v>
      </c>
      <c r="L158" s="25">
        <f t="shared" si="109"/>
        <v>100</v>
      </c>
      <c r="M158" s="6">
        <f t="shared" si="109"/>
        <v>100</v>
      </c>
      <c r="N158" s="6">
        <f t="shared" si="109"/>
        <v>100</v>
      </c>
      <c r="O158" s="6">
        <f t="shared" si="109"/>
        <v>100</v>
      </c>
      <c r="P158" s="6">
        <f t="shared" si="109"/>
        <v>99.999999999999986</v>
      </c>
      <c r="S158" s="38" t="s">
        <v>1</v>
      </c>
      <c r="T158" s="28"/>
      <c r="U158" s="29"/>
      <c r="V158" s="39">
        <f t="shared" ref="V158:AA158" si="110">SUM(V152:V157)</f>
        <v>1212</v>
      </c>
      <c r="W158" s="39">
        <f t="shared" si="110"/>
        <v>1041</v>
      </c>
      <c r="X158" s="68">
        <f t="shared" si="110"/>
        <v>1077</v>
      </c>
      <c r="Y158" s="108">
        <f t="shared" si="110"/>
        <v>99.999999999999986</v>
      </c>
      <c r="Z158" s="6">
        <f t="shared" si="110"/>
        <v>100</v>
      </c>
      <c r="AA158" s="6">
        <f t="shared" si="110"/>
        <v>100</v>
      </c>
    </row>
    <row r="159" spans="1:32" ht="15" customHeight="1" x14ac:dyDescent="0.15">
      <c r="B159" s="38" t="s">
        <v>87</v>
      </c>
      <c r="C159" s="28"/>
      <c r="D159" s="29"/>
      <c r="E159" s="40">
        <v>90.953300840248048</v>
      </c>
      <c r="F159" s="40">
        <v>90.99296735188652</v>
      </c>
      <c r="G159" s="40">
        <v>90.910906768870234</v>
      </c>
      <c r="H159" s="40">
        <v>90.115427334918721</v>
      </c>
      <c r="I159" s="40">
        <v>89.786432781213449</v>
      </c>
      <c r="J159" s="40">
        <v>91.207309715846918</v>
      </c>
      <c r="S159" s="38" t="s">
        <v>87</v>
      </c>
      <c r="T159" s="28"/>
      <c r="U159" s="29"/>
      <c r="V159" s="40">
        <v>91.207309715846918</v>
      </c>
      <c r="W159" s="40">
        <f>G159</f>
        <v>90.910906768870234</v>
      </c>
      <c r="X159" s="40">
        <f>I159</f>
        <v>89.786432781213449</v>
      </c>
      <c r="Y159" s="1"/>
    </row>
    <row r="160" spans="1:32" ht="15" customHeight="1" x14ac:dyDescent="0.15">
      <c r="B160" s="286" t="s">
        <v>345</v>
      </c>
      <c r="C160" s="167"/>
      <c r="D160" s="287"/>
      <c r="E160" s="288">
        <v>92.536490379644846</v>
      </c>
      <c r="F160" s="288">
        <v>92.119732916243251</v>
      </c>
      <c r="G160" s="288">
        <v>92.883131800766066</v>
      </c>
      <c r="H160" s="288">
        <v>91.835547134153799</v>
      </c>
      <c r="I160" s="288">
        <v>91.55069134874617</v>
      </c>
      <c r="J160" s="288">
        <v>92.319739831846391</v>
      </c>
      <c r="S160" s="286" t="s">
        <v>345</v>
      </c>
      <c r="T160" s="167"/>
      <c r="U160" s="287"/>
      <c r="V160" s="288">
        <v>92.319739831846391</v>
      </c>
      <c r="W160" s="288">
        <f>G160</f>
        <v>92.883131800766066</v>
      </c>
      <c r="X160" s="288">
        <f>I160</f>
        <v>91.55069134874617</v>
      </c>
      <c r="Y160" s="1"/>
    </row>
    <row r="161" spans="1:32" ht="15" customHeight="1" x14ac:dyDescent="0.15">
      <c r="B161" s="62"/>
      <c r="C161" s="45"/>
      <c r="D161" s="45"/>
      <c r="E161" s="109"/>
      <c r="F161" s="30"/>
      <c r="G161" s="30"/>
      <c r="H161" s="109"/>
      <c r="I161" s="30"/>
      <c r="K161" s="30"/>
      <c r="L161" s="109"/>
      <c r="M161" s="30"/>
      <c r="N161" s="30"/>
      <c r="O161" s="109"/>
      <c r="P161" s="109"/>
      <c r="Q161" s="30"/>
      <c r="S161" s="62"/>
      <c r="T161" s="45"/>
      <c r="U161" s="45"/>
      <c r="V161" s="109"/>
      <c r="W161" s="30"/>
      <c r="X161" s="30"/>
      <c r="Y161" s="109"/>
      <c r="Z161" s="30"/>
      <c r="AA161" s="30"/>
      <c r="AB161" s="109"/>
      <c r="AC161" s="30"/>
      <c r="AD161" s="30"/>
      <c r="AE161" s="109"/>
      <c r="AF161" s="30"/>
    </row>
    <row r="162" spans="1:32" ht="15" customHeight="1" x14ac:dyDescent="0.15">
      <c r="A162" s="1" t="s">
        <v>467</v>
      </c>
      <c r="B162" s="62"/>
      <c r="C162" s="45"/>
      <c r="D162" s="90"/>
      <c r="E162" s="90"/>
      <c r="F162" s="91"/>
      <c r="G162" s="90"/>
      <c r="H162" s="46"/>
      <c r="S162" s="62"/>
      <c r="T162" s="45"/>
      <c r="U162" s="90"/>
      <c r="V162" s="90"/>
      <c r="W162" s="91"/>
      <c r="X162" s="90"/>
      <c r="Y162" s="46"/>
    </row>
    <row r="163" spans="1:32" ht="13.65" customHeight="1" x14ac:dyDescent="0.15">
      <c r="B163" s="32"/>
      <c r="C163" s="33"/>
      <c r="D163" s="33"/>
      <c r="E163" s="386"/>
      <c r="F163" s="387"/>
      <c r="G163" s="86" t="s">
        <v>2</v>
      </c>
      <c r="H163" s="86"/>
      <c r="I163" s="387"/>
      <c r="J163" s="387"/>
      <c r="K163" s="388"/>
      <c r="L163" s="387"/>
      <c r="M163" s="86" t="s">
        <v>3</v>
      </c>
      <c r="N163" s="86"/>
      <c r="O163" s="387"/>
      <c r="P163" s="389"/>
      <c r="S163" s="32"/>
      <c r="T163" s="33"/>
      <c r="U163" s="33"/>
      <c r="V163" s="79"/>
      <c r="W163" s="83" t="s">
        <v>2</v>
      </c>
      <c r="X163" s="86"/>
      <c r="Y163" s="104"/>
      <c r="Z163" s="83" t="s">
        <v>3</v>
      </c>
      <c r="AA163" s="84"/>
    </row>
    <row r="164" spans="1:32" ht="22.65" customHeight="1" x14ac:dyDescent="0.15">
      <c r="B164" s="34"/>
      <c r="E164" s="94" t="s">
        <v>442</v>
      </c>
      <c r="F164" s="94" t="s">
        <v>194</v>
      </c>
      <c r="G164" s="94" t="s">
        <v>195</v>
      </c>
      <c r="H164" s="94" t="s">
        <v>443</v>
      </c>
      <c r="I164" s="100" t="s">
        <v>197</v>
      </c>
      <c r="J164" s="94" t="s">
        <v>1127</v>
      </c>
      <c r="K164" s="103" t="s">
        <v>442</v>
      </c>
      <c r="L164" s="94" t="s">
        <v>194</v>
      </c>
      <c r="M164" s="94" t="s">
        <v>195</v>
      </c>
      <c r="N164" s="94" t="s">
        <v>443</v>
      </c>
      <c r="O164" s="94" t="s">
        <v>197</v>
      </c>
      <c r="P164" s="94" t="s">
        <v>1127</v>
      </c>
      <c r="S164" s="34"/>
      <c r="V164" s="94" t="s">
        <v>936</v>
      </c>
      <c r="W164" s="94" t="s">
        <v>195</v>
      </c>
      <c r="X164" s="100" t="s">
        <v>197</v>
      </c>
      <c r="Y164" s="103" t="s">
        <v>936</v>
      </c>
      <c r="Z164" s="94" t="s">
        <v>195</v>
      </c>
      <c r="AA164" s="94" t="s">
        <v>197</v>
      </c>
    </row>
    <row r="165" spans="1:32" ht="12" customHeight="1" x14ac:dyDescent="0.15">
      <c r="B165" s="35"/>
      <c r="C165" s="36"/>
      <c r="D165" s="36"/>
      <c r="E165" s="37"/>
      <c r="F165" s="37"/>
      <c r="G165" s="37"/>
      <c r="H165" s="37"/>
      <c r="I165" s="66"/>
      <c r="J165" s="37"/>
      <c r="K165" s="105">
        <f t="shared" ref="K165:P165" si="111">E$13</f>
        <v>2146</v>
      </c>
      <c r="L165" s="2">
        <f t="shared" si="111"/>
        <v>1105</v>
      </c>
      <c r="M165" s="2">
        <f t="shared" si="111"/>
        <v>1041</v>
      </c>
      <c r="N165" s="2">
        <f t="shared" si="111"/>
        <v>1184</v>
      </c>
      <c r="O165" s="2">
        <f t="shared" si="111"/>
        <v>1077</v>
      </c>
      <c r="P165" s="2">
        <f t="shared" si="111"/>
        <v>1212</v>
      </c>
      <c r="S165" s="35"/>
      <c r="T165" s="36"/>
      <c r="U165" s="36"/>
      <c r="V165" s="37"/>
      <c r="W165" s="37"/>
      <c r="X165" s="66"/>
      <c r="Y165" s="105">
        <f>V$13</f>
        <v>1212</v>
      </c>
      <c r="Z165" s="2">
        <f>W$13</f>
        <v>1041</v>
      </c>
      <c r="AA165" s="2">
        <f>X$13</f>
        <v>1077</v>
      </c>
    </row>
    <row r="166" spans="1:32" ht="15" customHeight="1" x14ac:dyDescent="0.15">
      <c r="B166" s="34" t="s">
        <v>465</v>
      </c>
      <c r="E166" s="17">
        <v>885</v>
      </c>
      <c r="F166" s="17">
        <v>219</v>
      </c>
      <c r="G166" s="17">
        <v>666</v>
      </c>
      <c r="H166" s="17">
        <v>868</v>
      </c>
      <c r="I166" s="101">
        <v>834</v>
      </c>
      <c r="J166" s="17">
        <v>253</v>
      </c>
      <c r="K166" s="106">
        <f t="shared" ref="K166:P169" si="112">E166/K$5*100</f>
        <v>41.239515377446409</v>
      </c>
      <c r="L166" s="3">
        <f t="shared" si="112"/>
        <v>19.819004524886878</v>
      </c>
      <c r="M166" s="3">
        <f t="shared" si="112"/>
        <v>63.976945244956774</v>
      </c>
      <c r="N166" s="3">
        <f t="shared" si="112"/>
        <v>73.310810810810807</v>
      </c>
      <c r="O166" s="3">
        <f t="shared" si="112"/>
        <v>77.437325905292482</v>
      </c>
      <c r="P166" s="3">
        <f t="shared" si="112"/>
        <v>20.874587458745875</v>
      </c>
      <c r="S166" s="34" t="s">
        <v>465</v>
      </c>
      <c r="V166" s="17">
        <f>SUM(F166,H166-I166)</f>
        <v>253</v>
      </c>
      <c r="W166" s="17">
        <f>G166</f>
        <v>666</v>
      </c>
      <c r="X166" s="101">
        <f>I166</f>
        <v>834</v>
      </c>
      <c r="Y166" s="106">
        <f t="shared" ref="Y166:AA169" si="113">V166/Y$5*100</f>
        <v>20.874587458745875</v>
      </c>
      <c r="Z166" s="3">
        <f t="shared" si="113"/>
        <v>63.976945244956774</v>
      </c>
      <c r="AA166" s="3">
        <f t="shared" si="113"/>
        <v>77.437325905292482</v>
      </c>
    </row>
    <row r="167" spans="1:32" ht="15" customHeight="1" x14ac:dyDescent="0.15">
      <c r="B167" s="34" t="s">
        <v>468</v>
      </c>
      <c r="E167" s="18">
        <v>233</v>
      </c>
      <c r="F167" s="18">
        <v>65</v>
      </c>
      <c r="G167" s="18">
        <v>168</v>
      </c>
      <c r="H167" s="18">
        <v>97</v>
      </c>
      <c r="I167" s="67">
        <v>84</v>
      </c>
      <c r="J167" s="18">
        <v>78</v>
      </c>
      <c r="K167" s="107">
        <f t="shared" si="112"/>
        <v>10.857409133271203</v>
      </c>
      <c r="L167" s="4">
        <f t="shared" si="112"/>
        <v>5.8823529411764701</v>
      </c>
      <c r="M167" s="4">
        <f t="shared" si="112"/>
        <v>16.138328530259365</v>
      </c>
      <c r="N167" s="4">
        <f t="shared" si="112"/>
        <v>8.1925675675675667</v>
      </c>
      <c r="O167" s="4">
        <f t="shared" si="112"/>
        <v>7.7994428969359335</v>
      </c>
      <c r="P167" s="4">
        <f t="shared" si="112"/>
        <v>6.435643564356436</v>
      </c>
      <c r="S167" s="34" t="s">
        <v>468</v>
      </c>
      <c r="V167" s="18">
        <f>SUM(F167,H167-I167)</f>
        <v>78</v>
      </c>
      <c r="W167" s="18">
        <f>G167</f>
        <v>168</v>
      </c>
      <c r="X167" s="67">
        <f>I167</f>
        <v>84</v>
      </c>
      <c r="Y167" s="107">
        <f t="shared" si="113"/>
        <v>6.435643564356436</v>
      </c>
      <c r="Z167" s="4">
        <f t="shared" si="113"/>
        <v>16.138328530259365</v>
      </c>
      <c r="AA167" s="4">
        <f t="shared" si="113"/>
        <v>7.7994428969359335</v>
      </c>
    </row>
    <row r="168" spans="1:32" ht="15" customHeight="1" x14ac:dyDescent="0.15">
      <c r="B168" s="34" t="s">
        <v>469</v>
      </c>
      <c r="E168" s="18">
        <v>919</v>
      </c>
      <c r="F168" s="18">
        <v>746</v>
      </c>
      <c r="G168" s="18">
        <v>173</v>
      </c>
      <c r="H168" s="18">
        <v>191</v>
      </c>
      <c r="I168" s="67">
        <v>140</v>
      </c>
      <c r="J168" s="18">
        <v>797</v>
      </c>
      <c r="K168" s="107">
        <f t="shared" si="112"/>
        <v>42.823858341099722</v>
      </c>
      <c r="L168" s="4">
        <f t="shared" si="112"/>
        <v>67.511312217194572</v>
      </c>
      <c r="M168" s="4">
        <f t="shared" si="112"/>
        <v>16.618635926993274</v>
      </c>
      <c r="N168" s="4">
        <f t="shared" si="112"/>
        <v>16.131756756756758</v>
      </c>
      <c r="O168" s="4">
        <f t="shared" si="112"/>
        <v>12.999071494893222</v>
      </c>
      <c r="P168" s="4">
        <f t="shared" si="112"/>
        <v>65.759075907590756</v>
      </c>
      <c r="S168" s="34" t="s">
        <v>469</v>
      </c>
      <c r="V168" s="18">
        <f>SUM(F168,H168-I168)</f>
        <v>797</v>
      </c>
      <c r="W168" s="18">
        <f>G168</f>
        <v>173</v>
      </c>
      <c r="X168" s="67">
        <f>I168</f>
        <v>140</v>
      </c>
      <c r="Y168" s="107">
        <f t="shared" si="113"/>
        <v>65.759075907590756</v>
      </c>
      <c r="Z168" s="4">
        <f t="shared" si="113"/>
        <v>16.618635926993274</v>
      </c>
      <c r="AA168" s="4">
        <f t="shared" si="113"/>
        <v>12.999071494893222</v>
      </c>
    </row>
    <row r="169" spans="1:32" ht="15" customHeight="1" x14ac:dyDescent="0.15">
      <c r="B169" s="35" t="s">
        <v>466</v>
      </c>
      <c r="C169" s="36"/>
      <c r="D169" s="36"/>
      <c r="E169" s="19">
        <v>109</v>
      </c>
      <c r="F169" s="19">
        <v>75</v>
      </c>
      <c r="G169" s="19">
        <v>34</v>
      </c>
      <c r="H169" s="19">
        <v>28</v>
      </c>
      <c r="I169" s="72">
        <v>19</v>
      </c>
      <c r="J169" s="19">
        <v>84</v>
      </c>
      <c r="K169" s="111">
        <f t="shared" si="112"/>
        <v>5.0792171481826651</v>
      </c>
      <c r="L169" s="26">
        <f t="shared" si="112"/>
        <v>6.7873303167420813</v>
      </c>
      <c r="M169" s="26">
        <f t="shared" si="112"/>
        <v>3.2660902977905861</v>
      </c>
      <c r="N169" s="26">
        <f t="shared" si="112"/>
        <v>2.3648648648648649</v>
      </c>
      <c r="O169" s="26">
        <f t="shared" si="112"/>
        <v>1.7641597028783658</v>
      </c>
      <c r="P169" s="26">
        <f t="shared" si="112"/>
        <v>6.9306930693069315</v>
      </c>
      <c r="S169" s="35" t="s">
        <v>466</v>
      </c>
      <c r="T169" s="36"/>
      <c r="U169" s="36"/>
      <c r="V169" s="19">
        <f>SUM(F169,H169-I169)</f>
        <v>84</v>
      </c>
      <c r="W169" s="19">
        <f>G169</f>
        <v>34</v>
      </c>
      <c r="X169" s="72">
        <f>I169</f>
        <v>19</v>
      </c>
      <c r="Y169" s="111">
        <f t="shared" si="113"/>
        <v>6.9306930693069315</v>
      </c>
      <c r="Z169" s="26">
        <f t="shared" si="113"/>
        <v>3.2660902977905861</v>
      </c>
      <c r="AA169" s="26">
        <f t="shared" si="113"/>
        <v>1.7641597028783658</v>
      </c>
    </row>
    <row r="170" spans="1:32" ht="15" customHeight="1" x14ac:dyDescent="0.15">
      <c r="B170" s="38" t="s">
        <v>1</v>
      </c>
      <c r="C170" s="28"/>
      <c r="D170" s="28"/>
      <c r="E170" s="39">
        <f t="shared" ref="E170:I170" si="114">SUM(E166:E169)</f>
        <v>2146</v>
      </c>
      <c r="F170" s="39">
        <f t="shared" si="114"/>
        <v>1105</v>
      </c>
      <c r="G170" s="39">
        <f t="shared" si="114"/>
        <v>1041</v>
      </c>
      <c r="H170" s="39">
        <f t="shared" si="114"/>
        <v>1184</v>
      </c>
      <c r="I170" s="68">
        <f t="shared" si="114"/>
        <v>1077</v>
      </c>
      <c r="J170" s="39">
        <v>1212</v>
      </c>
      <c r="K170" s="108">
        <f t="shared" ref="K170:P170" si="115">SUM(K166:K169)</f>
        <v>100</v>
      </c>
      <c r="L170" s="6">
        <f t="shared" si="115"/>
        <v>100.00000000000001</v>
      </c>
      <c r="M170" s="6">
        <f t="shared" si="115"/>
        <v>100</v>
      </c>
      <c r="N170" s="6">
        <f t="shared" si="115"/>
        <v>100</v>
      </c>
      <c r="O170" s="6">
        <f t="shared" si="115"/>
        <v>99.999999999999986</v>
      </c>
      <c r="P170" s="6">
        <f t="shared" si="115"/>
        <v>100</v>
      </c>
      <c r="S170" s="38" t="s">
        <v>1</v>
      </c>
      <c r="T170" s="28"/>
      <c r="U170" s="28"/>
      <c r="V170" s="39">
        <f t="shared" ref="V170:AA170" si="116">SUM(V166:V169)</f>
        <v>1212</v>
      </c>
      <c r="W170" s="39">
        <f t="shared" si="116"/>
        <v>1041</v>
      </c>
      <c r="X170" s="68">
        <f t="shared" si="116"/>
        <v>1077</v>
      </c>
      <c r="Y170" s="108">
        <f t="shared" si="116"/>
        <v>100</v>
      </c>
      <c r="Z170" s="6">
        <f t="shared" si="116"/>
        <v>100</v>
      </c>
      <c r="AA170" s="6">
        <f t="shared" si="116"/>
        <v>99.999999999999986</v>
      </c>
    </row>
    <row r="171" spans="1:32" ht="13.65" customHeight="1" x14ac:dyDescent="0.15">
      <c r="B171" s="22"/>
      <c r="C171" s="1"/>
      <c r="E171" s="1"/>
      <c r="F171" s="1"/>
      <c r="G171" s="1"/>
      <c r="H171" s="1"/>
      <c r="S171" s="22"/>
      <c r="T171" s="1"/>
      <c r="V171" s="1"/>
      <c r="W171" s="1"/>
      <c r="X171" s="1"/>
      <c r="Y171" s="1"/>
    </row>
    <row r="172" spans="1:32" ht="15" customHeight="1" x14ac:dyDescent="0.15">
      <c r="A172" s="1" t="s">
        <v>359</v>
      </c>
      <c r="B172" s="62"/>
      <c r="C172" s="45"/>
      <c r="D172" s="90"/>
      <c r="E172" s="90"/>
      <c r="F172" s="91"/>
      <c r="G172" s="90"/>
      <c r="H172" s="46"/>
      <c r="S172" s="62"/>
      <c r="T172" s="45"/>
      <c r="U172" s="90"/>
      <c r="V172" s="90"/>
      <c r="W172" s="91"/>
      <c r="X172" s="90"/>
      <c r="Y172" s="46"/>
    </row>
    <row r="173" spans="1:32" ht="15" customHeight="1" x14ac:dyDescent="0.15">
      <c r="B173" s="57" t="s">
        <v>442</v>
      </c>
      <c r="C173" s="58"/>
      <c r="D173" s="28"/>
      <c r="E173" s="28"/>
      <c r="F173" s="204"/>
      <c r="G173" s="81" t="s">
        <v>296</v>
      </c>
      <c r="H173" s="118" t="s">
        <v>297</v>
      </c>
      <c r="I173" s="81" t="s">
        <v>298</v>
      </c>
      <c r="J173" s="82" t="s">
        <v>299</v>
      </c>
      <c r="K173" s="81" t="s">
        <v>300</v>
      </c>
      <c r="S173" s="57" t="s">
        <v>936</v>
      </c>
      <c r="T173" s="58"/>
      <c r="U173" s="28"/>
      <c r="V173" s="28"/>
      <c r="W173" s="204"/>
      <c r="X173" s="81" t="s">
        <v>296</v>
      </c>
      <c r="Y173" s="118" t="s">
        <v>297</v>
      </c>
      <c r="Z173" s="81" t="s">
        <v>298</v>
      </c>
      <c r="AA173" s="82" t="s">
        <v>0</v>
      </c>
      <c r="AB173" s="81" t="s">
        <v>4</v>
      </c>
    </row>
    <row r="174" spans="1:32" ht="15" customHeight="1" x14ac:dyDescent="0.15">
      <c r="B174" s="184" t="s">
        <v>301</v>
      </c>
      <c r="C174" s="64" t="s">
        <v>540</v>
      </c>
      <c r="F174" s="205"/>
      <c r="G174" s="8">
        <v>288</v>
      </c>
      <c r="H174" s="8">
        <v>146</v>
      </c>
      <c r="I174" s="8">
        <v>1268</v>
      </c>
      <c r="J174" s="8">
        <v>444</v>
      </c>
      <c r="K174" s="17">
        <f>SUM(G174:J174)</f>
        <v>2146</v>
      </c>
      <c r="S174" s="184" t="s">
        <v>2</v>
      </c>
      <c r="T174" s="64" t="s">
        <v>540</v>
      </c>
      <c r="W174" s="205"/>
      <c r="X174" s="8">
        <f t="shared" ref="X174:X185" si="117">SUM(G200,G253-G279)</f>
        <v>124</v>
      </c>
      <c r="Y174" s="8">
        <f t="shared" ref="Y174:Y185" si="118">SUM(H200,H253-H279)</f>
        <v>56</v>
      </c>
      <c r="Z174" s="8">
        <f t="shared" ref="Z174:Z185" si="119">SUM(I200,I253-I279)</f>
        <v>872</v>
      </c>
      <c r="AA174" s="8">
        <f t="shared" ref="AA174:AA185" si="120">SUM(J200,J253-J279)</f>
        <v>160</v>
      </c>
      <c r="AB174" s="17">
        <f>SUM(X174:AA174)</f>
        <v>1212</v>
      </c>
    </row>
    <row r="175" spans="1:32" ht="15" customHeight="1" x14ac:dyDescent="0.15">
      <c r="B175" s="185"/>
      <c r="C175" s="77" t="s">
        <v>541</v>
      </c>
      <c r="F175" s="205"/>
      <c r="G175" s="9">
        <v>441</v>
      </c>
      <c r="H175" s="9">
        <v>163</v>
      </c>
      <c r="I175" s="9">
        <v>1180</v>
      </c>
      <c r="J175" s="9">
        <v>362</v>
      </c>
      <c r="K175" s="18">
        <f t="shared" ref="K175:K185" si="121">SUM(G175:J175)</f>
        <v>2146</v>
      </c>
      <c r="S175" s="185"/>
      <c r="T175" s="77" t="s">
        <v>541</v>
      </c>
      <c r="W175" s="205"/>
      <c r="X175" s="9">
        <f t="shared" si="117"/>
        <v>51</v>
      </c>
      <c r="Y175" s="9">
        <f t="shared" si="118"/>
        <v>30</v>
      </c>
      <c r="Z175" s="9">
        <f t="shared" si="119"/>
        <v>938</v>
      </c>
      <c r="AA175" s="9">
        <f t="shared" si="120"/>
        <v>193</v>
      </c>
      <c r="AB175" s="18">
        <f t="shared" ref="AB175:AB185" si="122">SUM(X175:AA175)</f>
        <v>1212</v>
      </c>
    </row>
    <row r="176" spans="1:32" ht="15" customHeight="1" x14ac:dyDescent="0.15">
      <c r="B176" s="185"/>
      <c r="C176" s="77" t="s">
        <v>542</v>
      </c>
      <c r="F176" s="205"/>
      <c r="G176" s="9">
        <v>114</v>
      </c>
      <c r="H176" s="9">
        <v>66</v>
      </c>
      <c r="I176" s="9">
        <v>1423</v>
      </c>
      <c r="J176" s="9">
        <v>543</v>
      </c>
      <c r="K176" s="18">
        <f t="shared" si="121"/>
        <v>2146</v>
      </c>
      <c r="S176" s="185"/>
      <c r="T176" s="77" t="s">
        <v>542</v>
      </c>
      <c r="W176" s="205"/>
      <c r="X176" s="9">
        <f t="shared" si="117"/>
        <v>26</v>
      </c>
      <c r="Y176" s="9">
        <f t="shared" si="118"/>
        <v>18</v>
      </c>
      <c r="Z176" s="9">
        <f t="shared" si="119"/>
        <v>964</v>
      </c>
      <c r="AA176" s="9">
        <f t="shared" si="120"/>
        <v>204</v>
      </c>
      <c r="AB176" s="18">
        <f t="shared" si="122"/>
        <v>1212</v>
      </c>
    </row>
    <row r="177" spans="2:32" ht="15" customHeight="1" x14ac:dyDescent="0.15">
      <c r="B177" s="185"/>
      <c r="C177" s="77" t="s">
        <v>543</v>
      </c>
      <c r="F177" s="205"/>
      <c r="G177" s="9">
        <v>439</v>
      </c>
      <c r="H177" s="9">
        <v>221</v>
      </c>
      <c r="I177" s="9">
        <v>1150</v>
      </c>
      <c r="J177" s="9">
        <v>336</v>
      </c>
      <c r="K177" s="18">
        <f t="shared" si="121"/>
        <v>2146</v>
      </c>
      <c r="S177" s="185"/>
      <c r="T177" s="77" t="s">
        <v>543</v>
      </c>
      <c r="W177" s="205"/>
      <c r="X177" s="9">
        <f t="shared" si="117"/>
        <v>129</v>
      </c>
      <c r="Y177" s="9">
        <f t="shared" si="118"/>
        <v>58</v>
      </c>
      <c r="Z177" s="9">
        <f t="shared" si="119"/>
        <v>868</v>
      </c>
      <c r="AA177" s="9">
        <f t="shared" si="120"/>
        <v>157</v>
      </c>
      <c r="AB177" s="18">
        <f t="shared" si="122"/>
        <v>1212</v>
      </c>
    </row>
    <row r="178" spans="2:32" ht="15" customHeight="1" x14ac:dyDescent="0.15">
      <c r="B178" s="185"/>
      <c r="C178" s="77" t="s">
        <v>544</v>
      </c>
      <c r="F178" s="205"/>
      <c r="G178" s="9">
        <v>85</v>
      </c>
      <c r="H178" s="9">
        <v>51</v>
      </c>
      <c r="I178" s="9">
        <v>1455</v>
      </c>
      <c r="J178" s="9">
        <v>555</v>
      </c>
      <c r="K178" s="18">
        <f t="shared" si="121"/>
        <v>2146</v>
      </c>
      <c r="S178" s="185"/>
      <c r="T178" s="77" t="s">
        <v>544</v>
      </c>
      <c r="W178" s="205"/>
      <c r="X178" s="9">
        <f t="shared" si="117"/>
        <v>69</v>
      </c>
      <c r="Y178" s="9">
        <f t="shared" si="118"/>
        <v>37</v>
      </c>
      <c r="Z178" s="9">
        <f t="shared" si="119"/>
        <v>915</v>
      </c>
      <c r="AA178" s="9">
        <f t="shared" si="120"/>
        <v>191</v>
      </c>
      <c r="AB178" s="18">
        <f t="shared" si="122"/>
        <v>1212</v>
      </c>
    </row>
    <row r="179" spans="2:32" ht="15" customHeight="1" x14ac:dyDescent="0.15">
      <c r="B179" s="186"/>
      <c r="C179" s="77" t="s">
        <v>545</v>
      </c>
      <c r="F179" s="205"/>
      <c r="G179" s="9">
        <v>59</v>
      </c>
      <c r="H179" s="9">
        <v>40</v>
      </c>
      <c r="I179" s="9">
        <v>1503</v>
      </c>
      <c r="J179" s="9">
        <v>544</v>
      </c>
      <c r="K179" s="18">
        <f t="shared" si="121"/>
        <v>2146</v>
      </c>
      <c r="S179" s="186"/>
      <c r="T179" s="77" t="s">
        <v>545</v>
      </c>
      <c r="W179" s="205"/>
      <c r="X179" s="9">
        <f t="shared" si="117"/>
        <v>19</v>
      </c>
      <c r="Y179" s="9">
        <f t="shared" si="118"/>
        <v>18</v>
      </c>
      <c r="Z179" s="9">
        <f t="shared" si="119"/>
        <v>975</v>
      </c>
      <c r="AA179" s="9">
        <f t="shared" si="120"/>
        <v>200</v>
      </c>
      <c r="AB179" s="18">
        <f t="shared" si="122"/>
        <v>1212</v>
      </c>
    </row>
    <row r="180" spans="2:32" ht="15" customHeight="1" x14ac:dyDescent="0.15">
      <c r="B180" s="185"/>
      <c r="C180" s="77" t="s">
        <v>546</v>
      </c>
      <c r="F180" s="205"/>
      <c r="G180" s="9">
        <v>15</v>
      </c>
      <c r="H180" s="9">
        <v>11</v>
      </c>
      <c r="I180" s="9">
        <v>1538</v>
      </c>
      <c r="J180" s="9">
        <v>582</v>
      </c>
      <c r="K180" s="18">
        <f t="shared" si="121"/>
        <v>2146</v>
      </c>
      <c r="S180" s="185"/>
      <c r="T180" s="77" t="s">
        <v>546</v>
      </c>
      <c r="W180" s="205"/>
      <c r="X180" s="9">
        <f t="shared" si="117"/>
        <v>4</v>
      </c>
      <c r="Y180" s="9">
        <f t="shared" si="118"/>
        <v>2</v>
      </c>
      <c r="Z180" s="9">
        <f t="shared" si="119"/>
        <v>996</v>
      </c>
      <c r="AA180" s="9">
        <f t="shared" si="120"/>
        <v>210</v>
      </c>
      <c r="AB180" s="18">
        <f t="shared" si="122"/>
        <v>1212</v>
      </c>
    </row>
    <row r="181" spans="2:32" ht="15" customHeight="1" x14ac:dyDescent="0.15">
      <c r="B181" s="185"/>
      <c r="C181" s="77" t="s">
        <v>547</v>
      </c>
      <c r="F181" s="205"/>
      <c r="G181" s="9">
        <v>18</v>
      </c>
      <c r="H181" s="9">
        <v>68</v>
      </c>
      <c r="I181" s="9">
        <v>1484</v>
      </c>
      <c r="J181" s="9">
        <v>576</v>
      </c>
      <c r="K181" s="18">
        <f t="shared" si="121"/>
        <v>2146</v>
      </c>
      <c r="S181" s="185"/>
      <c r="T181" s="77" t="s">
        <v>547</v>
      </c>
      <c r="W181" s="205"/>
      <c r="X181" s="9">
        <f t="shared" si="117"/>
        <v>9</v>
      </c>
      <c r="Y181" s="9">
        <f t="shared" si="118"/>
        <v>40</v>
      </c>
      <c r="Z181" s="9">
        <f t="shared" si="119"/>
        <v>952</v>
      </c>
      <c r="AA181" s="9">
        <f t="shared" si="120"/>
        <v>211</v>
      </c>
      <c r="AB181" s="18">
        <f t="shared" si="122"/>
        <v>1212</v>
      </c>
    </row>
    <row r="182" spans="2:32" ht="15" customHeight="1" x14ac:dyDescent="0.15">
      <c r="B182" s="185"/>
      <c r="C182" s="77" t="s">
        <v>548</v>
      </c>
      <c r="F182" s="205"/>
      <c r="G182" s="9">
        <v>7</v>
      </c>
      <c r="H182" s="9">
        <v>11</v>
      </c>
      <c r="I182" s="9">
        <v>1538</v>
      </c>
      <c r="J182" s="9">
        <v>590</v>
      </c>
      <c r="K182" s="18">
        <f t="shared" si="121"/>
        <v>2146</v>
      </c>
      <c r="L182" s="14"/>
      <c r="M182" s="14"/>
      <c r="N182" s="14"/>
      <c r="O182" s="14"/>
      <c r="P182" s="14"/>
      <c r="Q182" s="14"/>
      <c r="S182" s="185"/>
      <c r="T182" s="77" t="s">
        <v>548</v>
      </c>
      <c r="W182" s="205"/>
      <c r="X182" s="9">
        <f t="shared" si="117"/>
        <v>3</v>
      </c>
      <c r="Y182" s="9">
        <f t="shared" si="118"/>
        <v>5</v>
      </c>
      <c r="Z182" s="9">
        <f t="shared" si="119"/>
        <v>991</v>
      </c>
      <c r="AA182" s="9">
        <f t="shared" si="120"/>
        <v>213</v>
      </c>
      <c r="AB182" s="18">
        <f t="shared" si="122"/>
        <v>1212</v>
      </c>
      <c r="AC182" s="14"/>
      <c r="AD182" s="14"/>
      <c r="AE182" s="14"/>
      <c r="AF182" s="14"/>
    </row>
    <row r="183" spans="2:32" ht="15" customHeight="1" x14ac:dyDescent="0.15">
      <c r="B183" s="185"/>
      <c r="C183" s="77" t="s">
        <v>549</v>
      </c>
      <c r="F183" s="205"/>
      <c r="G183" s="9">
        <v>61</v>
      </c>
      <c r="H183" s="9">
        <v>35</v>
      </c>
      <c r="I183" s="9">
        <v>1482</v>
      </c>
      <c r="J183" s="9">
        <v>568</v>
      </c>
      <c r="K183" s="18">
        <f t="shared" si="121"/>
        <v>2146</v>
      </c>
      <c r="L183" s="14"/>
      <c r="M183" s="14"/>
      <c r="N183" s="14"/>
      <c r="O183" s="14"/>
      <c r="P183" s="14"/>
      <c r="Q183" s="14"/>
      <c r="S183" s="185"/>
      <c r="T183" s="77" t="s">
        <v>549</v>
      </c>
      <c r="W183" s="205"/>
      <c r="X183" s="9">
        <f t="shared" si="117"/>
        <v>47</v>
      </c>
      <c r="Y183" s="9">
        <f t="shared" si="118"/>
        <v>16</v>
      </c>
      <c r="Z183" s="9">
        <f t="shared" si="119"/>
        <v>944</v>
      </c>
      <c r="AA183" s="9">
        <f t="shared" si="120"/>
        <v>205</v>
      </c>
      <c r="AB183" s="18">
        <f t="shared" si="122"/>
        <v>1212</v>
      </c>
      <c r="AC183" s="14"/>
      <c r="AD183" s="14"/>
      <c r="AE183" s="14"/>
      <c r="AF183" s="14"/>
    </row>
    <row r="184" spans="2:32" ht="15" customHeight="1" x14ac:dyDescent="0.15">
      <c r="B184" s="185"/>
      <c r="C184" s="77" t="s">
        <v>550</v>
      </c>
      <c r="F184" s="205"/>
      <c r="G184" s="9">
        <v>15</v>
      </c>
      <c r="H184" s="9">
        <v>14</v>
      </c>
      <c r="I184" s="9">
        <v>1536</v>
      </c>
      <c r="J184" s="9">
        <v>581</v>
      </c>
      <c r="K184" s="18">
        <f t="shared" si="121"/>
        <v>2146</v>
      </c>
      <c r="L184" s="14"/>
      <c r="M184" s="14"/>
      <c r="N184" s="14"/>
      <c r="O184" s="14"/>
      <c r="P184" s="14"/>
      <c r="Q184" s="14"/>
      <c r="S184" s="185"/>
      <c r="T184" s="77" t="s">
        <v>550</v>
      </c>
      <c r="W184" s="205"/>
      <c r="X184" s="9">
        <f t="shared" si="117"/>
        <v>12</v>
      </c>
      <c r="Y184" s="9">
        <f t="shared" si="118"/>
        <v>8</v>
      </c>
      <c r="Z184" s="9">
        <f t="shared" si="119"/>
        <v>984</v>
      </c>
      <c r="AA184" s="9">
        <f t="shared" si="120"/>
        <v>208</v>
      </c>
      <c r="AB184" s="18">
        <f t="shared" si="122"/>
        <v>1212</v>
      </c>
      <c r="AC184" s="14"/>
      <c r="AD184" s="14"/>
      <c r="AE184" s="14"/>
      <c r="AF184" s="14"/>
    </row>
    <row r="185" spans="2:32" ht="15" customHeight="1" x14ac:dyDescent="0.15">
      <c r="B185" s="187"/>
      <c r="C185" s="65" t="s">
        <v>551</v>
      </c>
      <c r="D185" s="36"/>
      <c r="E185" s="36"/>
      <c r="F185" s="125"/>
      <c r="G185" s="10">
        <v>18</v>
      </c>
      <c r="H185" s="10">
        <v>54</v>
      </c>
      <c r="I185" s="10">
        <v>1501</v>
      </c>
      <c r="J185" s="10">
        <v>573</v>
      </c>
      <c r="K185" s="19">
        <f t="shared" si="121"/>
        <v>2146</v>
      </c>
      <c r="L185" s="14"/>
      <c r="M185" s="14"/>
      <c r="N185" s="14"/>
      <c r="O185" s="14"/>
      <c r="P185" s="14"/>
      <c r="Q185" s="14"/>
      <c r="S185" s="187"/>
      <c r="T185" s="65" t="s">
        <v>551</v>
      </c>
      <c r="U185" s="36"/>
      <c r="V185" s="36"/>
      <c r="W185" s="125"/>
      <c r="X185" s="10">
        <f t="shared" si="117"/>
        <v>11</v>
      </c>
      <c r="Y185" s="10">
        <f t="shared" si="118"/>
        <v>24</v>
      </c>
      <c r="Z185" s="10">
        <f t="shared" si="119"/>
        <v>969</v>
      </c>
      <c r="AA185" s="10">
        <f t="shared" si="120"/>
        <v>208</v>
      </c>
      <c r="AB185" s="19">
        <f t="shared" si="122"/>
        <v>1212</v>
      </c>
      <c r="AC185" s="14"/>
      <c r="AD185" s="14"/>
      <c r="AE185" s="14"/>
      <c r="AF185" s="14"/>
    </row>
    <row r="186" spans="2:32" ht="15" customHeight="1" x14ac:dyDescent="0.15">
      <c r="B186" s="184" t="s">
        <v>3</v>
      </c>
      <c r="C186" s="64" t="s">
        <v>528</v>
      </c>
      <c r="F186" s="20">
        <f t="shared" ref="F186:F197" si="123">$K$174</f>
        <v>2146</v>
      </c>
      <c r="G186" s="11">
        <f t="shared" ref="G186:J197" si="124">IF($F186=0,0,G174/$F186*100)</f>
        <v>13.42031686859273</v>
      </c>
      <c r="H186" s="11">
        <f t="shared" si="124"/>
        <v>6.8033550792171482</v>
      </c>
      <c r="I186" s="11">
        <f t="shared" si="124"/>
        <v>59.086672879776323</v>
      </c>
      <c r="J186" s="11">
        <f t="shared" si="124"/>
        <v>20.689655172413794</v>
      </c>
      <c r="K186" s="3">
        <f>SUM(G186:J186)</f>
        <v>99.999999999999986</v>
      </c>
      <c r="L186" s="14"/>
      <c r="M186" s="14"/>
      <c r="N186" s="14"/>
      <c r="O186" s="14"/>
      <c r="P186" s="14"/>
      <c r="Q186" s="14"/>
      <c r="S186" s="184" t="s">
        <v>3</v>
      </c>
      <c r="T186" s="64" t="s">
        <v>528</v>
      </c>
      <c r="W186" s="20">
        <f>AB$174</f>
        <v>1212</v>
      </c>
      <c r="X186" s="11">
        <f>IF($W186=0,0,X174/$W186*100)</f>
        <v>10.231023102310232</v>
      </c>
      <c r="Y186" s="11">
        <f t="shared" ref="Y186:AA186" si="125">IF($W186=0,0,Y174/$W186*100)</f>
        <v>4.6204620462046204</v>
      </c>
      <c r="Z186" s="11">
        <f t="shared" si="125"/>
        <v>71.947194719471952</v>
      </c>
      <c r="AA186" s="11">
        <f t="shared" si="125"/>
        <v>13.201320132013199</v>
      </c>
      <c r="AB186" s="3">
        <f>SUM(X186:AA186)</f>
        <v>100</v>
      </c>
      <c r="AC186" s="14"/>
      <c r="AD186" s="14"/>
      <c r="AE186" s="14"/>
      <c r="AF186" s="14"/>
    </row>
    <row r="187" spans="2:32" ht="15" customHeight="1" x14ac:dyDescent="0.15">
      <c r="B187" s="185"/>
      <c r="C187" s="77" t="s">
        <v>529</v>
      </c>
      <c r="F187" s="20">
        <f t="shared" si="123"/>
        <v>2146</v>
      </c>
      <c r="G187" s="12">
        <f t="shared" si="124"/>
        <v>20.549860205032619</v>
      </c>
      <c r="H187" s="12">
        <f t="shared" si="124"/>
        <v>7.595526561043803</v>
      </c>
      <c r="I187" s="12">
        <f t="shared" si="124"/>
        <v>54.986020503261877</v>
      </c>
      <c r="J187" s="12">
        <f t="shared" si="124"/>
        <v>16.868592730661696</v>
      </c>
      <c r="K187" s="4">
        <f t="shared" ref="K187:K197" si="126">SUM(G187:J187)</f>
        <v>100</v>
      </c>
      <c r="L187" s="14"/>
      <c r="M187" s="14"/>
      <c r="N187" s="14"/>
      <c r="O187" s="14"/>
      <c r="P187" s="14"/>
      <c r="Q187" s="14"/>
      <c r="S187" s="185"/>
      <c r="T187" s="77" t="s">
        <v>529</v>
      </c>
      <c r="W187" s="20">
        <f t="shared" ref="W187:W197" si="127">AB$174</f>
        <v>1212</v>
      </c>
      <c r="X187" s="12">
        <f t="shared" ref="X187:AA197" si="128">IF($W187=0,0,X175/$W187*100)</f>
        <v>4.2079207920792081</v>
      </c>
      <c r="Y187" s="12">
        <f t="shared" si="128"/>
        <v>2.4752475247524752</v>
      </c>
      <c r="Z187" s="12">
        <f t="shared" si="128"/>
        <v>77.39273927392739</v>
      </c>
      <c r="AA187" s="12">
        <f t="shared" si="128"/>
        <v>15.924092409240926</v>
      </c>
      <c r="AB187" s="4">
        <f t="shared" ref="AB187:AB197" si="129">SUM(X187:AA187)</f>
        <v>100</v>
      </c>
      <c r="AC187" s="14"/>
      <c r="AD187" s="14"/>
      <c r="AE187" s="14"/>
      <c r="AF187" s="14"/>
    </row>
    <row r="188" spans="2:32" ht="15" customHeight="1" x14ac:dyDescent="0.15">
      <c r="B188" s="185"/>
      <c r="C188" s="77" t="s">
        <v>530</v>
      </c>
      <c r="F188" s="20">
        <f t="shared" si="123"/>
        <v>2146</v>
      </c>
      <c r="G188" s="12">
        <f t="shared" si="124"/>
        <v>5.3122087604846229</v>
      </c>
      <c r="H188" s="12">
        <f t="shared" si="124"/>
        <v>3.075489282385834</v>
      </c>
      <c r="I188" s="12">
        <f t="shared" si="124"/>
        <v>66.309412861136991</v>
      </c>
      <c r="J188" s="12">
        <f t="shared" si="124"/>
        <v>25.302889095992541</v>
      </c>
      <c r="K188" s="4">
        <f t="shared" si="126"/>
        <v>99.999999999999986</v>
      </c>
      <c r="L188" s="14"/>
      <c r="M188" s="14"/>
      <c r="N188" s="14"/>
      <c r="O188" s="14"/>
      <c r="P188" s="14"/>
      <c r="Q188" s="14"/>
      <c r="S188" s="185"/>
      <c r="T188" s="77" t="s">
        <v>530</v>
      </c>
      <c r="W188" s="20">
        <f t="shared" si="127"/>
        <v>1212</v>
      </c>
      <c r="X188" s="12">
        <f t="shared" si="128"/>
        <v>2.1452145214521452</v>
      </c>
      <c r="Y188" s="12">
        <f t="shared" si="128"/>
        <v>1.4851485148514851</v>
      </c>
      <c r="Z188" s="12">
        <f t="shared" si="128"/>
        <v>79.537953795379536</v>
      </c>
      <c r="AA188" s="12">
        <f t="shared" si="128"/>
        <v>16.831683168316832</v>
      </c>
      <c r="AB188" s="4">
        <f t="shared" si="129"/>
        <v>100</v>
      </c>
      <c r="AC188" s="14"/>
      <c r="AD188" s="14"/>
      <c r="AE188" s="14"/>
      <c r="AF188" s="14"/>
    </row>
    <row r="189" spans="2:32" ht="15" customHeight="1" x14ac:dyDescent="0.15">
      <c r="B189" s="185"/>
      <c r="C189" s="77" t="s">
        <v>531</v>
      </c>
      <c r="F189" s="20">
        <f t="shared" si="123"/>
        <v>2146</v>
      </c>
      <c r="G189" s="12">
        <f t="shared" si="124"/>
        <v>20.456663560111835</v>
      </c>
      <c r="H189" s="12">
        <f t="shared" si="124"/>
        <v>10.298229263746506</v>
      </c>
      <c r="I189" s="12">
        <f t="shared" si="124"/>
        <v>53.588070829450139</v>
      </c>
      <c r="J189" s="12">
        <f t="shared" si="124"/>
        <v>15.65703634669152</v>
      </c>
      <c r="K189" s="4">
        <f t="shared" si="126"/>
        <v>100</v>
      </c>
      <c r="L189" s="14"/>
      <c r="M189" s="14"/>
      <c r="N189" s="14"/>
      <c r="O189" s="14"/>
      <c r="P189" s="14"/>
      <c r="Q189" s="14"/>
      <c r="S189" s="185"/>
      <c r="T189" s="77" t="s">
        <v>531</v>
      </c>
      <c r="W189" s="20">
        <f>AB$174</f>
        <v>1212</v>
      </c>
      <c r="X189" s="12">
        <f t="shared" si="128"/>
        <v>10.643564356435643</v>
      </c>
      <c r="Y189" s="12">
        <f t="shared" si="128"/>
        <v>4.7854785478547859</v>
      </c>
      <c r="Z189" s="12">
        <f t="shared" si="128"/>
        <v>71.617161716171623</v>
      </c>
      <c r="AA189" s="12">
        <f t="shared" si="128"/>
        <v>12.953795379537954</v>
      </c>
      <c r="AB189" s="4">
        <f t="shared" si="129"/>
        <v>100</v>
      </c>
      <c r="AC189" s="14"/>
      <c r="AD189" s="14"/>
      <c r="AE189" s="14"/>
      <c r="AF189" s="14"/>
    </row>
    <row r="190" spans="2:32" ht="15" customHeight="1" x14ac:dyDescent="0.15">
      <c r="B190" s="185"/>
      <c r="C190" s="77" t="s">
        <v>532</v>
      </c>
      <c r="F190" s="20">
        <f t="shared" si="123"/>
        <v>2146</v>
      </c>
      <c r="G190" s="12">
        <f t="shared" si="124"/>
        <v>3.9608574091332711</v>
      </c>
      <c r="H190" s="12">
        <f t="shared" si="124"/>
        <v>2.3765144454799625</v>
      </c>
      <c r="I190" s="12">
        <f t="shared" si="124"/>
        <v>67.800559179869524</v>
      </c>
      <c r="J190" s="12">
        <f t="shared" si="124"/>
        <v>25.862068965517242</v>
      </c>
      <c r="K190" s="4">
        <f t="shared" si="126"/>
        <v>100</v>
      </c>
      <c r="L190" s="14"/>
      <c r="M190" s="14"/>
      <c r="N190" s="14"/>
      <c r="O190" s="14"/>
      <c r="P190" s="14"/>
      <c r="Q190" s="14"/>
      <c r="S190" s="185"/>
      <c r="T190" s="77" t="s">
        <v>532</v>
      </c>
      <c r="W190" s="20">
        <f t="shared" si="127"/>
        <v>1212</v>
      </c>
      <c r="X190" s="12">
        <f t="shared" si="128"/>
        <v>5.6930693069306937</v>
      </c>
      <c r="Y190" s="12">
        <f t="shared" si="128"/>
        <v>3.052805280528053</v>
      </c>
      <c r="Z190" s="12">
        <f t="shared" si="128"/>
        <v>75.495049504950501</v>
      </c>
      <c r="AA190" s="12">
        <f t="shared" si="128"/>
        <v>15.759075907590759</v>
      </c>
      <c r="AB190" s="4">
        <f t="shared" si="129"/>
        <v>100</v>
      </c>
      <c r="AC190" s="14"/>
      <c r="AD190" s="14"/>
      <c r="AE190" s="14"/>
      <c r="AF190" s="14"/>
    </row>
    <row r="191" spans="2:32" ht="15" customHeight="1" x14ac:dyDescent="0.15">
      <c r="B191" s="186"/>
      <c r="C191" s="77" t="s">
        <v>533</v>
      </c>
      <c r="F191" s="20">
        <f t="shared" si="123"/>
        <v>2146</v>
      </c>
      <c r="G191" s="12">
        <f t="shared" si="124"/>
        <v>2.7493010251630938</v>
      </c>
      <c r="H191" s="12">
        <f t="shared" si="124"/>
        <v>1.8639328984156569</v>
      </c>
      <c r="I191" s="12">
        <f t="shared" si="124"/>
        <v>70.037278657968315</v>
      </c>
      <c r="J191" s="12">
        <f t="shared" si="124"/>
        <v>25.349487418452938</v>
      </c>
      <c r="K191" s="4">
        <f t="shared" si="126"/>
        <v>100</v>
      </c>
      <c r="L191" s="14"/>
      <c r="M191" s="14"/>
      <c r="N191" s="14"/>
      <c r="O191" s="14"/>
      <c r="P191" s="14"/>
      <c r="Q191" s="14"/>
      <c r="S191" s="186"/>
      <c r="T191" s="77" t="s">
        <v>533</v>
      </c>
      <c r="W191" s="20">
        <f t="shared" si="127"/>
        <v>1212</v>
      </c>
      <c r="X191" s="12">
        <f t="shared" si="128"/>
        <v>1.5676567656765676</v>
      </c>
      <c r="Y191" s="12">
        <f t="shared" si="128"/>
        <v>1.4851485148514851</v>
      </c>
      <c r="Z191" s="12">
        <f t="shared" si="128"/>
        <v>80.445544554455452</v>
      </c>
      <c r="AA191" s="12">
        <f t="shared" si="128"/>
        <v>16.5016501650165</v>
      </c>
      <c r="AB191" s="4">
        <f t="shared" si="129"/>
        <v>100</v>
      </c>
      <c r="AC191" s="14"/>
      <c r="AD191" s="14"/>
      <c r="AE191" s="14"/>
      <c r="AF191" s="14"/>
    </row>
    <row r="192" spans="2:32" ht="15" customHeight="1" x14ac:dyDescent="0.15">
      <c r="B192" s="185"/>
      <c r="C192" s="77" t="s">
        <v>534</v>
      </c>
      <c r="F192" s="20">
        <f t="shared" si="123"/>
        <v>2146</v>
      </c>
      <c r="G192" s="12">
        <f t="shared" si="124"/>
        <v>0.69897483690587137</v>
      </c>
      <c r="H192" s="12">
        <f t="shared" si="124"/>
        <v>0.5125815470643057</v>
      </c>
      <c r="I192" s="12">
        <f t="shared" si="124"/>
        <v>71.668219944082011</v>
      </c>
      <c r="J192" s="12">
        <f t="shared" si="124"/>
        <v>27.120223671947809</v>
      </c>
      <c r="K192" s="4">
        <f t="shared" si="126"/>
        <v>100</v>
      </c>
      <c r="L192" s="14"/>
      <c r="M192" s="14"/>
      <c r="N192" s="14"/>
      <c r="O192" s="14"/>
      <c r="P192" s="14"/>
      <c r="Q192" s="14"/>
      <c r="S192" s="185"/>
      <c r="T192" s="77" t="s">
        <v>534</v>
      </c>
      <c r="W192" s="20">
        <f t="shared" si="127"/>
        <v>1212</v>
      </c>
      <c r="X192" s="12">
        <f t="shared" si="128"/>
        <v>0.33003300330033003</v>
      </c>
      <c r="Y192" s="12">
        <f t="shared" si="128"/>
        <v>0.16501650165016502</v>
      </c>
      <c r="Z192" s="12">
        <f t="shared" si="128"/>
        <v>82.178217821782169</v>
      </c>
      <c r="AA192" s="12">
        <f t="shared" si="128"/>
        <v>17.326732673267326</v>
      </c>
      <c r="AB192" s="4">
        <f t="shared" si="129"/>
        <v>100</v>
      </c>
      <c r="AC192" s="14"/>
      <c r="AD192" s="14"/>
      <c r="AE192" s="14"/>
      <c r="AF192" s="14"/>
    </row>
    <row r="193" spans="2:32" ht="15" customHeight="1" x14ac:dyDescent="0.15">
      <c r="B193" s="185"/>
      <c r="C193" s="77" t="s">
        <v>535</v>
      </c>
      <c r="F193" s="20">
        <f t="shared" si="123"/>
        <v>2146</v>
      </c>
      <c r="G193" s="12">
        <f t="shared" si="124"/>
        <v>0.83876980428704562</v>
      </c>
      <c r="H193" s="12">
        <f t="shared" si="124"/>
        <v>3.1686859273066172</v>
      </c>
      <c r="I193" s="12">
        <f t="shared" si="124"/>
        <v>69.151910531220878</v>
      </c>
      <c r="J193" s="12">
        <f t="shared" si="124"/>
        <v>26.84063373718546</v>
      </c>
      <c r="K193" s="4">
        <f t="shared" si="126"/>
        <v>100</v>
      </c>
      <c r="L193" s="14"/>
      <c r="M193" s="14"/>
      <c r="N193" s="14"/>
      <c r="O193" s="14"/>
      <c r="P193" s="14"/>
      <c r="Q193" s="14"/>
      <c r="S193" s="185"/>
      <c r="T193" s="77" t="s">
        <v>535</v>
      </c>
      <c r="W193" s="20">
        <f t="shared" si="127"/>
        <v>1212</v>
      </c>
      <c r="X193" s="12">
        <f t="shared" si="128"/>
        <v>0.74257425742574257</v>
      </c>
      <c r="Y193" s="12">
        <f t="shared" si="128"/>
        <v>3.3003300330032999</v>
      </c>
      <c r="Z193" s="12">
        <f t="shared" si="128"/>
        <v>78.547854785478549</v>
      </c>
      <c r="AA193" s="12">
        <f t="shared" si="128"/>
        <v>17.409240924092408</v>
      </c>
      <c r="AB193" s="4">
        <f t="shared" si="129"/>
        <v>100</v>
      </c>
      <c r="AC193" s="14"/>
      <c r="AD193" s="14"/>
      <c r="AE193" s="14"/>
      <c r="AF193" s="14"/>
    </row>
    <row r="194" spans="2:32" ht="15" customHeight="1" x14ac:dyDescent="0.15">
      <c r="B194" s="185"/>
      <c r="C194" s="77" t="s">
        <v>536</v>
      </c>
      <c r="F194" s="20">
        <f t="shared" si="123"/>
        <v>2146</v>
      </c>
      <c r="G194" s="12">
        <f t="shared" si="124"/>
        <v>0.32618825722273997</v>
      </c>
      <c r="H194" s="12">
        <f t="shared" si="124"/>
        <v>0.5125815470643057</v>
      </c>
      <c r="I194" s="12">
        <f t="shared" si="124"/>
        <v>71.668219944082011</v>
      </c>
      <c r="J194" s="12">
        <f t="shared" si="124"/>
        <v>27.493010251630938</v>
      </c>
      <c r="K194" s="4">
        <f t="shared" si="126"/>
        <v>99.999999999999986</v>
      </c>
      <c r="L194" s="14"/>
      <c r="M194" s="14"/>
      <c r="N194" s="14"/>
      <c r="O194" s="14"/>
      <c r="P194" s="14"/>
      <c r="Q194" s="14"/>
      <c r="S194" s="185"/>
      <c r="T194" s="77" t="s">
        <v>536</v>
      </c>
      <c r="W194" s="20">
        <f t="shared" si="127"/>
        <v>1212</v>
      </c>
      <c r="X194" s="12">
        <f t="shared" si="128"/>
        <v>0.24752475247524752</v>
      </c>
      <c r="Y194" s="12">
        <f t="shared" si="128"/>
        <v>0.41254125412541248</v>
      </c>
      <c r="Z194" s="12">
        <f t="shared" si="128"/>
        <v>81.765676567656769</v>
      </c>
      <c r="AA194" s="12">
        <f t="shared" si="128"/>
        <v>17.574257425742573</v>
      </c>
      <c r="AB194" s="4">
        <f t="shared" si="129"/>
        <v>100</v>
      </c>
      <c r="AC194" s="14"/>
      <c r="AD194" s="14"/>
      <c r="AE194" s="14"/>
      <c r="AF194" s="14"/>
    </row>
    <row r="195" spans="2:32" ht="15" customHeight="1" x14ac:dyDescent="0.15">
      <c r="B195" s="185"/>
      <c r="C195" s="77" t="s">
        <v>537</v>
      </c>
      <c r="F195" s="20">
        <f t="shared" si="123"/>
        <v>2146</v>
      </c>
      <c r="G195" s="12">
        <f t="shared" si="124"/>
        <v>2.8424976700838771</v>
      </c>
      <c r="H195" s="12">
        <f t="shared" si="124"/>
        <v>1.6309412861136998</v>
      </c>
      <c r="I195" s="12">
        <f t="shared" si="124"/>
        <v>69.058713886300097</v>
      </c>
      <c r="J195" s="12">
        <f t="shared" si="124"/>
        <v>26.467847157502327</v>
      </c>
      <c r="K195" s="4">
        <f t="shared" si="126"/>
        <v>100</v>
      </c>
      <c r="L195" s="14"/>
      <c r="M195" s="14"/>
      <c r="N195" s="14"/>
      <c r="O195" s="14"/>
      <c r="P195" s="14"/>
      <c r="Q195" s="14"/>
      <c r="S195" s="185"/>
      <c r="T195" s="77" t="s">
        <v>537</v>
      </c>
      <c r="W195" s="20">
        <f t="shared" si="127"/>
        <v>1212</v>
      </c>
      <c r="X195" s="12">
        <f t="shared" si="128"/>
        <v>3.8778877887788776</v>
      </c>
      <c r="Y195" s="12">
        <f t="shared" si="128"/>
        <v>1.3201320132013201</v>
      </c>
      <c r="Z195" s="12">
        <f t="shared" si="128"/>
        <v>77.887788778877891</v>
      </c>
      <c r="AA195" s="12">
        <f t="shared" si="128"/>
        <v>16.914191419141915</v>
      </c>
      <c r="AB195" s="4">
        <f t="shared" si="129"/>
        <v>100</v>
      </c>
      <c r="AC195" s="14"/>
      <c r="AD195" s="14"/>
      <c r="AE195" s="14"/>
      <c r="AF195" s="14"/>
    </row>
    <row r="196" spans="2:32" ht="15" customHeight="1" x14ac:dyDescent="0.15">
      <c r="B196" s="185"/>
      <c r="C196" s="77" t="s">
        <v>538</v>
      </c>
      <c r="F196" s="20">
        <f t="shared" si="123"/>
        <v>2146</v>
      </c>
      <c r="G196" s="12">
        <f t="shared" si="124"/>
        <v>0.69897483690587137</v>
      </c>
      <c r="H196" s="12">
        <f t="shared" si="124"/>
        <v>0.65237651444547995</v>
      </c>
      <c r="I196" s="12">
        <f t="shared" si="124"/>
        <v>71.575023299161231</v>
      </c>
      <c r="J196" s="12">
        <f t="shared" si="124"/>
        <v>27.073625349487418</v>
      </c>
      <c r="K196" s="4">
        <f t="shared" si="126"/>
        <v>100</v>
      </c>
      <c r="L196" s="14"/>
      <c r="M196" s="14"/>
      <c r="N196" s="14"/>
      <c r="O196" s="14"/>
      <c r="P196" s="14"/>
      <c r="Q196" s="14"/>
      <c r="S196" s="185"/>
      <c r="T196" s="77" t="s">
        <v>538</v>
      </c>
      <c r="W196" s="20">
        <f t="shared" si="127"/>
        <v>1212</v>
      </c>
      <c r="X196" s="12">
        <f t="shared" si="128"/>
        <v>0.99009900990099009</v>
      </c>
      <c r="Y196" s="12">
        <f t="shared" si="128"/>
        <v>0.66006600660066006</v>
      </c>
      <c r="Z196" s="12">
        <f t="shared" si="128"/>
        <v>81.188118811881196</v>
      </c>
      <c r="AA196" s="12">
        <f t="shared" si="128"/>
        <v>17.161716171617162</v>
      </c>
      <c r="AB196" s="4">
        <f t="shared" si="129"/>
        <v>100</v>
      </c>
      <c r="AC196" s="14"/>
      <c r="AD196" s="14"/>
      <c r="AE196" s="14"/>
      <c r="AF196" s="14"/>
    </row>
    <row r="197" spans="2:32" ht="15" customHeight="1" x14ac:dyDescent="0.15">
      <c r="B197" s="187"/>
      <c r="C197" s="65" t="s">
        <v>539</v>
      </c>
      <c r="D197" s="36"/>
      <c r="E197" s="36"/>
      <c r="F197" s="21">
        <f t="shared" si="123"/>
        <v>2146</v>
      </c>
      <c r="G197" s="13">
        <f t="shared" si="124"/>
        <v>0.83876980428704562</v>
      </c>
      <c r="H197" s="13">
        <f t="shared" si="124"/>
        <v>2.516309412861137</v>
      </c>
      <c r="I197" s="13">
        <f t="shared" si="124"/>
        <v>69.94408201304752</v>
      </c>
      <c r="J197" s="13">
        <f t="shared" si="124"/>
        <v>26.700838769804285</v>
      </c>
      <c r="K197" s="5">
        <f t="shared" si="126"/>
        <v>100</v>
      </c>
      <c r="L197" s="14"/>
      <c r="M197" s="14"/>
      <c r="N197" s="14"/>
      <c r="O197" s="14"/>
      <c r="P197" s="14"/>
      <c r="Q197" s="14"/>
      <c r="S197" s="187"/>
      <c r="T197" s="65" t="s">
        <v>539</v>
      </c>
      <c r="U197" s="36"/>
      <c r="V197" s="36"/>
      <c r="W197" s="21">
        <f t="shared" si="127"/>
        <v>1212</v>
      </c>
      <c r="X197" s="13">
        <f t="shared" si="128"/>
        <v>0.90759075907590769</v>
      </c>
      <c r="Y197" s="13">
        <f t="shared" si="128"/>
        <v>1.9801980198019802</v>
      </c>
      <c r="Z197" s="13">
        <f t="shared" si="128"/>
        <v>79.950495049504951</v>
      </c>
      <c r="AA197" s="13">
        <f t="shared" si="128"/>
        <v>17.161716171617162</v>
      </c>
      <c r="AB197" s="5">
        <f t="shared" si="129"/>
        <v>100</v>
      </c>
      <c r="AC197" s="14"/>
      <c r="AD197" s="14"/>
      <c r="AE197" s="14"/>
      <c r="AF197" s="14"/>
    </row>
    <row r="198" spans="2:32" ht="15" customHeight="1" x14ac:dyDescent="0.15">
      <c r="H198" s="1"/>
      <c r="J198" s="14"/>
      <c r="K198" s="14"/>
      <c r="L198" s="14"/>
      <c r="M198" s="14"/>
      <c r="N198" s="14"/>
      <c r="O198" s="14"/>
      <c r="P198" s="14"/>
      <c r="Q198" s="14"/>
      <c r="Y198" s="1"/>
      <c r="AA198" s="14"/>
      <c r="AB198" s="14"/>
      <c r="AC198" s="14"/>
      <c r="AD198" s="14"/>
      <c r="AE198" s="14"/>
      <c r="AF198" s="14"/>
    </row>
    <row r="199" spans="2:32" ht="15" customHeight="1" x14ac:dyDescent="0.15">
      <c r="B199" s="57" t="s">
        <v>194</v>
      </c>
      <c r="C199" s="58"/>
      <c r="D199" s="28"/>
      <c r="E199" s="28"/>
      <c r="F199" s="204"/>
      <c r="G199" s="81" t="s">
        <v>296</v>
      </c>
      <c r="H199" s="118" t="s">
        <v>297</v>
      </c>
      <c r="I199" s="81" t="s">
        <v>298</v>
      </c>
      <c r="J199" s="82" t="s">
        <v>299</v>
      </c>
      <c r="K199" s="81" t="s">
        <v>300</v>
      </c>
      <c r="Y199" s="1"/>
      <c r="AA199" s="14"/>
      <c r="AB199" s="14"/>
    </row>
    <row r="200" spans="2:32" ht="15" customHeight="1" x14ac:dyDescent="0.15">
      <c r="B200" s="184" t="s">
        <v>301</v>
      </c>
      <c r="C200" s="64" t="s">
        <v>528</v>
      </c>
      <c r="F200" s="205"/>
      <c r="G200" s="8">
        <v>111</v>
      </c>
      <c r="H200" s="8">
        <v>47</v>
      </c>
      <c r="I200" s="8">
        <v>803</v>
      </c>
      <c r="J200" s="8">
        <v>144</v>
      </c>
      <c r="K200" s="17">
        <f>SUM(G200:J200)</f>
        <v>1105</v>
      </c>
      <c r="Y200" s="1"/>
      <c r="AA200" s="14"/>
      <c r="AB200" s="14"/>
    </row>
    <row r="201" spans="2:32" ht="15" customHeight="1" x14ac:dyDescent="0.15">
      <c r="B201" s="185"/>
      <c r="C201" s="77" t="s">
        <v>529</v>
      </c>
      <c r="F201" s="205"/>
      <c r="G201" s="9">
        <v>39</v>
      </c>
      <c r="H201" s="9">
        <v>27</v>
      </c>
      <c r="I201" s="9">
        <v>867</v>
      </c>
      <c r="J201" s="9">
        <v>172</v>
      </c>
      <c r="K201" s="18">
        <f t="shared" ref="K201:K211" si="130">SUM(G201:J201)</f>
        <v>1105</v>
      </c>
      <c r="Y201" s="1"/>
      <c r="AA201" s="14"/>
      <c r="AB201" s="14"/>
    </row>
    <row r="202" spans="2:32" ht="15" customHeight="1" x14ac:dyDescent="0.15">
      <c r="B202" s="185"/>
      <c r="C202" s="77" t="s">
        <v>530</v>
      </c>
      <c r="F202" s="205"/>
      <c r="G202" s="9">
        <v>19</v>
      </c>
      <c r="H202" s="9">
        <v>15</v>
      </c>
      <c r="I202" s="9">
        <v>891</v>
      </c>
      <c r="J202" s="9">
        <v>180</v>
      </c>
      <c r="K202" s="18">
        <f t="shared" si="130"/>
        <v>1105</v>
      </c>
      <c r="Y202" s="1"/>
      <c r="AA202" s="14"/>
      <c r="AB202" s="14"/>
    </row>
    <row r="203" spans="2:32" ht="15" customHeight="1" x14ac:dyDescent="0.15">
      <c r="B203" s="185"/>
      <c r="C203" s="77" t="s">
        <v>531</v>
      </c>
      <c r="F203" s="205"/>
      <c r="G203" s="9">
        <v>107</v>
      </c>
      <c r="H203" s="9">
        <v>54</v>
      </c>
      <c r="I203" s="9">
        <v>808</v>
      </c>
      <c r="J203" s="9">
        <v>136</v>
      </c>
      <c r="K203" s="18">
        <f t="shared" si="130"/>
        <v>1105</v>
      </c>
      <c r="Y203" s="1"/>
      <c r="AA203" s="14"/>
      <c r="AB203" s="14"/>
    </row>
    <row r="204" spans="2:32" ht="15" customHeight="1" x14ac:dyDescent="0.15">
      <c r="B204" s="185"/>
      <c r="C204" s="77" t="s">
        <v>532</v>
      </c>
      <c r="F204" s="205"/>
      <c r="G204" s="9">
        <v>59</v>
      </c>
      <c r="H204" s="9">
        <v>27</v>
      </c>
      <c r="I204" s="9">
        <v>848</v>
      </c>
      <c r="J204" s="9">
        <v>171</v>
      </c>
      <c r="K204" s="18">
        <f t="shared" si="130"/>
        <v>1105</v>
      </c>
      <c r="Y204" s="1"/>
      <c r="AA204" s="14"/>
      <c r="AB204" s="14"/>
    </row>
    <row r="205" spans="2:32" ht="15" customHeight="1" x14ac:dyDescent="0.15">
      <c r="B205" s="186"/>
      <c r="C205" s="77" t="s">
        <v>533</v>
      </c>
      <c r="F205" s="205"/>
      <c r="G205" s="9">
        <v>17</v>
      </c>
      <c r="H205" s="9">
        <v>14</v>
      </c>
      <c r="I205" s="9">
        <v>896</v>
      </c>
      <c r="J205" s="9">
        <v>178</v>
      </c>
      <c r="K205" s="18">
        <f t="shared" si="130"/>
        <v>1105</v>
      </c>
      <c r="Y205" s="1"/>
      <c r="AA205" s="14"/>
      <c r="AB205" s="14"/>
    </row>
    <row r="206" spans="2:32" ht="15" customHeight="1" x14ac:dyDescent="0.15">
      <c r="B206" s="185"/>
      <c r="C206" s="77" t="s">
        <v>534</v>
      </c>
      <c r="F206" s="205"/>
      <c r="G206" s="9">
        <v>2</v>
      </c>
      <c r="H206" s="9">
        <v>2</v>
      </c>
      <c r="I206" s="9">
        <v>914</v>
      </c>
      <c r="J206" s="9">
        <v>187</v>
      </c>
      <c r="K206" s="18">
        <f t="shared" si="130"/>
        <v>1105</v>
      </c>
      <c r="Y206" s="1"/>
      <c r="AA206" s="14"/>
      <c r="AB206" s="14"/>
    </row>
    <row r="207" spans="2:32" ht="15" customHeight="1" x14ac:dyDescent="0.15">
      <c r="B207" s="185"/>
      <c r="C207" s="77" t="s">
        <v>535</v>
      </c>
      <c r="F207" s="205"/>
      <c r="G207" s="9">
        <v>7</v>
      </c>
      <c r="H207" s="9">
        <v>34</v>
      </c>
      <c r="I207" s="9">
        <v>878</v>
      </c>
      <c r="J207" s="9">
        <v>186</v>
      </c>
      <c r="K207" s="18">
        <f t="shared" si="130"/>
        <v>1105</v>
      </c>
      <c r="Y207" s="1"/>
      <c r="AA207" s="14"/>
      <c r="AB207" s="14"/>
    </row>
    <row r="208" spans="2:32" ht="15" customHeight="1" x14ac:dyDescent="0.15">
      <c r="B208" s="185"/>
      <c r="C208" s="77" t="s">
        <v>536</v>
      </c>
      <c r="F208" s="205"/>
      <c r="G208" s="9">
        <v>2</v>
      </c>
      <c r="H208" s="9">
        <v>4</v>
      </c>
      <c r="I208" s="9">
        <v>909</v>
      </c>
      <c r="J208" s="9">
        <v>190</v>
      </c>
      <c r="K208" s="18">
        <f t="shared" si="130"/>
        <v>1105</v>
      </c>
      <c r="L208" s="14"/>
      <c r="M208" s="14"/>
      <c r="N208" s="14"/>
      <c r="O208" s="14"/>
      <c r="P208" s="14"/>
      <c r="Q208" s="14"/>
      <c r="Y208" s="1"/>
      <c r="AA208" s="14"/>
      <c r="AB208" s="14"/>
      <c r="AC208" s="14"/>
      <c r="AD208" s="14"/>
      <c r="AE208" s="14"/>
      <c r="AF208" s="14"/>
    </row>
    <row r="209" spans="2:32" ht="15" customHeight="1" x14ac:dyDescent="0.15">
      <c r="B209" s="185"/>
      <c r="C209" s="77" t="s">
        <v>537</v>
      </c>
      <c r="F209" s="205"/>
      <c r="G209" s="9">
        <v>44</v>
      </c>
      <c r="H209" s="9">
        <v>15</v>
      </c>
      <c r="I209" s="9">
        <v>867</v>
      </c>
      <c r="J209" s="9">
        <v>179</v>
      </c>
      <c r="K209" s="18">
        <f t="shared" si="130"/>
        <v>1105</v>
      </c>
      <c r="L209" s="14"/>
      <c r="M209" s="14"/>
      <c r="N209" s="14"/>
      <c r="O209" s="14"/>
      <c r="P209" s="14"/>
      <c r="Q209" s="14"/>
      <c r="Y209" s="1"/>
      <c r="AA209" s="14"/>
      <c r="AB209" s="14"/>
      <c r="AC209" s="14"/>
      <c r="AD209" s="14"/>
      <c r="AE209" s="14"/>
      <c r="AF209" s="14"/>
    </row>
    <row r="210" spans="2:32" ht="15" customHeight="1" x14ac:dyDescent="0.15">
      <c r="B210" s="185"/>
      <c r="C210" s="77" t="s">
        <v>538</v>
      </c>
      <c r="F210" s="205"/>
      <c r="G210" s="9">
        <v>10</v>
      </c>
      <c r="H210" s="9">
        <v>3</v>
      </c>
      <c r="I210" s="9">
        <v>906</v>
      </c>
      <c r="J210" s="9">
        <v>186</v>
      </c>
      <c r="K210" s="18">
        <f t="shared" si="130"/>
        <v>1105</v>
      </c>
      <c r="L210" s="14"/>
      <c r="M210" s="14"/>
      <c r="N210" s="14"/>
      <c r="O210" s="14"/>
      <c r="P210" s="14"/>
      <c r="Q210" s="14"/>
      <c r="Y210" s="1"/>
      <c r="AA210" s="14"/>
      <c r="AB210" s="14"/>
      <c r="AC210" s="14"/>
      <c r="AD210" s="14"/>
      <c r="AE210" s="14"/>
      <c r="AF210" s="14"/>
    </row>
    <row r="211" spans="2:32" ht="15" customHeight="1" x14ac:dyDescent="0.15">
      <c r="B211" s="187"/>
      <c r="C211" s="65" t="s">
        <v>539</v>
      </c>
      <c r="D211" s="36"/>
      <c r="E211" s="36"/>
      <c r="F211" s="125"/>
      <c r="G211" s="10">
        <v>10</v>
      </c>
      <c r="H211" s="10">
        <v>18</v>
      </c>
      <c r="I211" s="10">
        <v>892</v>
      </c>
      <c r="J211" s="10">
        <v>185</v>
      </c>
      <c r="K211" s="19">
        <f t="shared" si="130"/>
        <v>1105</v>
      </c>
      <c r="L211" s="14"/>
      <c r="M211" s="14"/>
      <c r="N211" s="14"/>
      <c r="O211" s="14"/>
      <c r="P211" s="14"/>
      <c r="Q211" s="14"/>
      <c r="Y211" s="1"/>
      <c r="AA211" s="14"/>
      <c r="AB211" s="14"/>
      <c r="AC211" s="14"/>
      <c r="AD211" s="14"/>
      <c r="AE211" s="14"/>
      <c r="AF211" s="14"/>
    </row>
    <row r="212" spans="2:32" ht="15" customHeight="1" x14ac:dyDescent="0.15">
      <c r="B212" s="184" t="s">
        <v>3</v>
      </c>
      <c r="C212" s="64" t="s">
        <v>528</v>
      </c>
      <c r="F212" s="20">
        <f t="shared" ref="F212:F223" si="131">$K$200</f>
        <v>1105</v>
      </c>
      <c r="G212" s="11">
        <f t="shared" ref="G212:J223" si="132">IF($F212=0,0,G200/$F212*100)</f>
        <v>10.04524886877828</v>
      </c>
      <c r="H212" s="11">
        <f t="shared" si="132"/>
        <v>4.253393665158371</v>
      </c>
      <c r="I212" s="11">
        <f t="shared" si="132"/>
        <v>72.66968325791855</v>
      </c>
      <c r="J212" s="11">
        <f t="shared" si="132"/>
        <v>13.031674208144798</v>
      </c>
      <c r="K212" s="3">
        <f>SUM(G212:J212)</f>
        <v>99.999999999999986</v>
      </c>
      <c r="L212" s="14"/>
      <c r="M212" s="14"/>
      <c r="N212" s="14"/>
      <c r="O212" s="14"/>
      <c r="P212" s="14"/>
      <c r="Q212" s="14"/>
      <c r="Y212" s="1"/>
      <c r="AA212" s="14"/>
      <c r="AB212" s="14"/>
      <c r="AC212" s="14"/>
      <c r="AD212" s="14"/>
      <c r="AE212" s="14"/>
      <c r="AF212" s="14"/>
    </row>
    <row r="213" spans="2:32" ht="15" customHeight="1" x14ac:dyDescent="0.15">
      <c r="B213" s="185"/>
      <c r="C213" s="77" t="s">
        <v>529</v>
      </c>
      <c r="F213" s="20">
        <f t="shared" si="131"/>
        <v>1105</v>
      </c>
      <c r="G213" s="12">
        <f t="shared" si="132"/>
        <v>3.5294117647058822</v>
      </c>
      <c r="H213" s="12">
        <f t="shared" si="132"/>
        <v>2.4434389140271495</v>
      </c>
      <c r="I213" s="12">
        <f t="shared" si="132"/>
        <v>78.461538461538467</v>
      </c>
      <c r="J213" s="12">
        <f t="shared" si="132"/>
        <v>15.565610859728507</v>
      </c>
      <c r="K213" s="4">
        <f t="shared" ref="K213:K223" si="133">SUM(G213:J213)</f>
        <v>100</v>
      </c>
      <c r="L213" s="14"/>
      <c r="M213" s="14"/>
      <c r="N213" s="14"/>
      <c r="O213" s="14"/>
      <c r="P213" s="14"/>
      <c r="Q213" s="14"/>
      <c r="Y213" s="1"/>
      <c r="AA213" s="14"/>
      <c r="AB213" s="14"/>
      <c r="AC213" s="14"/>
      <c r="AD213" s="14"/>
      <c r="AE213" s="14"/>
      <c r="AF213" s="14"/>
    </row>
    <row r="214" spans="2:32" ht="15" customHeight="1" x14ac:dyDescent="0.15">
      <c r="B214" s="185"/>
      <c r="C214" s="77" t="s">
        <v>530</v>
      </c>
      <c r="F214" s="20">
        <f t="shared" si="131"/>
        <v>1105</v>
      </c>
      <c r="G214" s="12">
        <f t="shared" si="132"/>
        <v>1.7194570135746607</v>
      </c>
      <c r="H214" s="12">
        <f t="shared" si="132"/>
        <v>1.3574660633484164</v>
      </c>
      <c r="I214" s="12">
        <f t="shared" si="132"/>
        <v>80.633484162895925</v>
      </c>
      <c r="J214" s="12">
        <f t="shared" si="132"/>
        <v>16.289592760180994</v>
      </c>
      <c r="K214" s="4">
        <f t="shared" si="133"/>
        <v>100</v>
      </c>
      <c r="L214" s="14"/>
      <c r="M214" s="14"/>
      <c r="N214" s="14"/>
      <c r="O214" s="14"/>
      <c r="P214" s="14"/>
      <c r="Q214" s="14"/>
      <c r="Y214" s="1"/>
      <c r="AA214" s="14"/>
      <c r="AB214" s="14"/>
      <c r="AC214" s="14"/>
      <c r="AD214" s="14"/>
      <c r="AE214" s="14"/>
      <c r="AF214" s="14"/>
    </row>
    <row r="215" spans="2:32" ht="15" customHeight="1" x14ac:dyDescent="0.15">
      <c r="B215" s="185"/>
      <c r="C215" s="77" t="s">
        <v>531</v>
      </c>
      <c r="F215" s="20">
        <f t="shared" si="131"/>
        <v>1105</v>
      </c>
      <c r="G215" s="12">
        <f t="shared" si="132"/>
        <v>9.6832579185520373</v>
      </c>
      <c r="H215" s="12">
        <f t="shared" si="132"/>
        <v>4.886877828054299</v>
      </c>
      <c r="I215" s="12">
        <f t="shared" si="132"/>
        <v>73.122171945701353</v>
      </c>
      <c r="J215" s="12">
        <f t="shared" si="132"/>
        <v>12.307692307692308</v>
      </c>
      <c r="K215" s="4">
        <f t="shared" si="133"/>
        <v>100</v>
      </c>
      <c r="L215" s="14"/>
      <c r="M215" s="14"/>
      <c r="N215" s="14"/>
      <c r="O215" s="14"/>
      <c r="P215" s="14"/>
      <c r="Q215" s="14"/>
      <c r="Y215" s="1"/>
      <c r="AA215" s="14"/>
      <c r="AB215" s="14"/>
      <c r="AC215" s="14"/>
      <c r="AD215" s="14"/>
      <c r="AE215" s="14"/>
      <c r="AF215" s="14"/>
    </row>
    <row r="216" spans="2:32" ht="15" customHeight="1" x14ac:dyDescent="0.15">
      <c r="B216" s="185"/>
      <c r="C216" s="77" t="s">
        <v>532</v>
      </c>
      <c r="F216" s="20">
        <f t="shared" si="131"/>
        <v>1105</v>
      </c>
      <c r="G216" s="12">
        <f t="shared" si="132"/>
        <v>5.3393665158371038</v>
      </c>
      <c r="H216" s="12">
        <f t="shared" si="132"/>
        <v>2.4434389140271495</v>
      </c>
      <c r="I216" s="12">
        <f t="shared" si="132"/>
        <v>76.742081447963812</v>
      </c>
      <c r="J216" s="12">
        <f t="shared" si="132"/>
        <v>15.475113122171946</v>
      </c>
      <c r="K216" s="4">
        <f t="shared" si="133"/>
        <v>100.00000000000001</v>
      </c>
      <c r="L216" s="14"/>
      <c r="M216" s="14"/>
      <c r="N216" s="14"/>
      <c r="O216" s="14"/>
      <c r="P216" s="14"/>
      <c r="Q216" s="14"/>
      <c r="Y216" s="1"/>
      <c r="AA216" s="14"/>
      <c r="AB216" s="14"/>
      <c r="AC216" s="14"/>
      <c r="AD216" s="14"/>
      <c r="AE216" s="14"/>
      <c r="AF216" s="14"/>
    </row>
    <row r="217" spans="2:32" ht="15" customHeight="1" x14ac:dyDescent="0.15">
      <c r="B217" s="186"/>
      <c r="C217" s="77" t="s">
        <v>533</v>
      </c>
      <c r="F217" s="20">
        <f t="shared" si="131"/>
        <v>1105</v>
      </c>
      <c r="G217" s="12">
        <f t="shared" si="132"/>
        <v>1.5384615384615385</v>
      </c>
      <c r="H217" s="12">
        <f t="shared" si="132"/>
        <v>1.2669683257918551</v>
      </c>
      <c r="I217" s="12">
        <f t="shared" si="132"/>
        <v>81.085972850678729</v>
      </c>
      <c r="J217" s="12">
        <f t="shared" si="132"/>
        <v>16.108597285067873</v>
      </c>
      <c r="K217" s="4">
        <f t="shared" si="133"/>
        <v>100</v>
      </c>
      <c r="L217" s="14"/>
      <c r="M217" s="14"/>
      <c r="N217" s="14"/>
      <c r="O217" s="14"/>
      <c r="P217" s="14"/>
      <c r="Q217" s="14"/>
      <c r="Y217" s="1"/>
      <c r="AA217" s="14"/>
      <c r="AB217" s="14"/>
      <c r="AC217" s="14"/>
      <c r="AD217" s="14"/>
      <c r="AE217" s="14"/>
      <c r="AF217" s="14"/>
    </row>
    <row r="218" spans="2:32" ht="15" customHeight="1" x14ac:dyDescent="0.15">
      <c r="B218" s="185"/>
      <c r="C218" s="77" t="s">
        <v>534</v>
      </c>
      <c r="F218" s="20">
        <f t="shared" si="131"/>
        <v>1105</v>
      </c>
      <c r="G218" s="12">
        <f t="shared" si="132"/>
        <v>0.18099547511312217</v>
      </c>
      <c r="H218" s="12">
        <f t="shared" si="132"/>
        <v>0.18099547511312217</v>
      </c>
      <c r="I218" s="12">
        <f t="shared" si="132"/>
        <v>82.714932126696823</v>
      </c>
      <c r="J218" s="12">
        <f t="shared" si="132"/>
        <v>16.923076923076923</v>
      </c>
      <c r="K218" s="4">
        <f t="shared" si="133"/>
        <v>99.999999999999986</v>
      </c>
      <c r="L218" s="14"/>
      <c r="M218" s="14"/>
      <c r="N218" s="14"/>
      <c r="O218" s="14"/>
      <c r="P218" s="14"/>
      <c r="Q218" s="14"/>
      <c r="Y218" s="1"/>
      <c r="AA218" s="14"/>
      <c r="AB218" s="14"/>
      <c r="AC218" s="14"/>
      <c r="AD218" s="14"/>
      <c r="AE218" s="14"/>
      <c r="AF218" s="14"/>
    </row>
    <row r="219" spans="2:32" ht="15" customHeight="1" x14ac:dyDescent="0.15">
      <c r="B219" s="185"/>
      <c r="C219" s="77" t="s">
        <v>535</v>
      </c>
      <c r="F219" s="20">
        <f t="shared" si="131"/>
        <v>1105</v>
      </c>
      <c r="G219" s="12">
        <f t="shared" si="132"/>
        <v>0.63348416289592757</v>
      </c>
      <c r="H219" s="12">
        <f t="shared" si="132"/>
        <v>3.0769230769230771</v>
      </c>
      <c r="I219" s="12">
        <f t="shared" si="132"/>
        <v>79.457013574660635</v>
      </c>
      <c r="J219" s="12">
        <f t="shared" si="132"/>
        <v>16.832579185520363</v>
      </c>
      <c r="K219" s="4">
        <f t="shared" si="133"/>
        <v>100</v>
      </c>
      <c r="L219" s="14"/>
      <c r="M219" s="14"/>
      <c r="N219" s="14"/>
      <c r="O219" s="14"/>
      <c r="P219" s="14"/>
      <c r="Q219" s="14"/>
      <c r="Y219" s="1"/>
      <c r="AA219" s="14"/>
      <c r="AB219" s="14"/>
      <c r="AC219" s="14"/>
      <c r="AD219" s="14"/>
      <c r="AE219" s="14"/>
      <c r="AF219" s="14"/>
    </row>
    <row r="220" spans="2:32" ht="15" customHeight="1" x14ac:dyDescent="0.15">
      <c r="B220" s="185"/>
      <c r="C220" s="77" t="s">
        <v>536</v>
      </c>
      <c r="F220" s="20">
        <f t="shared" si="131"/>
        <v>1105</v>
      </c>
      <c r="G220" s="12">
        <f t="shared" si="132"/>
        <v>0.18099547511312217</v>
      </c>
      <c r="H220" s="12">
        <f t="shared" si="132"/>
        <v>0.36199095022624433</v>
      </c>
      <c r="I220" s="12">
        <f t="shared" si="132"/>
        <v>82.262443438914019</v>
      </c>
      <c r="J220" s="12">
        <f t="shared" si="132"/>
        <v>17.194570135746606</v>
      </c>
      <c r="K220" s="4">
        <f t="shared" si="133"/>
        <v>99.999999999999986</v>
      </c>
      <c r="L220" s="14"/>
      <c r="M220" s="14"/>
      <c r="N220" s="14"/>
      <c r="O220" s="14"/>
      <c r="P220" s="14"/>
      <c r="Q220" s="14"/>
      <c r="Y220" s="1"/>
      <c r="AA220" s="14"/>
      <c r="AB220" s="14"/>
      <c r="AC220" s="14"/>
      <c r="AD220" s="14"/>
      <c r="AE220" s="14"/>
      <c r="AF220" s="14"/>
    </row>
    <row r="221" spans="2:32" ht="15" customHeight="1" x14ac:dyDescent="0.15">
      <c r="B221" s="185"/>
      <c r="C221" s="77" t="s">
        <v>537</v>
      </c>
      <c r="F221" s="20">
        <f t="shared" si="131"/>
        <v>1105</v>
      </c>
      <c r="G221" s="12">
        <f t="shared" si="132"/>
        <v>3.9819004524886874</v>
      </c>
      <c r="H221" s="12">
        <f t="shared" si="132"/>
        <v>1.3574660633484164</v>
      </c>
      <c r="I221" s="12">
        <f t="shared" si="132"/>
        <v>78.461538461538467</v>
      </c>
      <c r="J221" s="12">
        <f t="shared" si="132"/>
        <v>16.199095022624434</v>
      </c>
      <c r="K221" s="4">
        <f t="shared" si="133"/>
        <v>100</v>
      </c>
      <c r="L221" s="14"/>
      <c r="M221" s="14"/>
      <c r="N221" s="14"/>
      <c r="O221" s="14"/>
      <c r="P221" s="14"/>
      <c r="Q221" s="14"/>
      <c r="Y221" s="1"/>
      <c r="AA221" s="14"/>
      <c r="AB221" s="14"/>
      <c r="AC221" s="14"/>
      <c r="AD221" s="14"/>
      <c r="AE221" s="14"/>
      <c r="AF221" s="14"/>
    </row>
    <row r="222" spans="2:32" ht="15" customHeight="1" x14ac:dyDescent="0.15">
      <c r="B222" s="185"/>
      <c r="C222" s="77" t="s">
        <v>538</v>
      </c>
      <c r="F222" s="20">
        <f t="shared" si="131"/>
        <v>1105</v>
      </c>
      <c r="G222" s="12">
        <f t="shared" si="132"/>
        <v>0.90497737556561098</v>
      </c>
      <c r="H222" s="12">
        <f t="shared" si="132"/>
        <v>0.27149321266968324</v>
      </c>
      <c r="I222" s="12">
        <f t="shared" si="132"/>
        <v>81.990950226244337</v>
      </c>
      <c r="J222" s="12">
        <f t="shared" si="132"/>
        <v>16.832579185520363</v>
      </c>
      <c r="K222" s="4">
        <f t="shared" si="133"/>
        <v>99.999999999999986</v>
      </c>
      <c r="L222" s="14"/>
      <c r="M222" s="14"/>
      <c r="N222" s="14"/>
      <c r="O222" s="14"/>
      <c r="P222" s="14"/>
      <c r="Q222" s="14"/>
      <c r="Y222" s="1"/>
      <c r="AA222" s="14"/>
      <c r="AB222" s="14"/>
      <c r="AC222" s="14"/>
      <c r="AD222" s="14"/>
      <c r="AE222" s="14"/>
      <c r="AF222" s="14"/>
    </row>
    <row r="223" spans="2:32" ht="15" customHeight="1" x14ac:dyDescent="0.15">
      <c r="B223" s="187"/>
      <c r="C223" s="65" t="s">
        <v>539</v>
      </c>
      <c r="D223" s="36"/>
      <c r="E223" s="36"/>
      <c r="F223" s="21">
        <f t="shared" si="131"/>
        <v>1105</v>
      </c>
      <c r="G223" s="13">
        <f t="shared" si="132"/>
        <v>0.90497737556561098</v>
      </c>
      <c r="H223" s="13">
        <f t="shared" si="132"/>
        <v>1.6289592760180998</v>
      </c>
      <c r="I223" s="13">
        <f t="shared" si="132"/>
        <v>80.723981900452486</v>
      </c>
      <c r="J223" s="13">
        <f t="shared" si="132"/>
        <v>16.742081447963798</v>
      </c>
      <c r="K223" s="5">
        <f t="shared" si="133"/>
        <v>100</v>
      </c>
      <c r="L223" s="14"/>
      <c r="M223" s="14"/>
      <c r="N223" s="14"/>
      <c r="O223" s="14"/>
      <c r="P223" s="14"/>
      <c r="Q223" s="14"/>
      <c r="Y223" s="1"/>
      <c r="AA223" s="14"/>
      <c r="AB223" s="14"/>
      <c r="AC223" s="14"/>
      <c r="AD223" s="14"/>
      <c r="AE223" s="14"/>
      <c r="AF223" s="14"/>
    </row>
    <row r="224" spans="2:32" ht="15" customHeight="1" x14ac:dyDescent="0.15">
      <c r="B224" s="62"/>
      <c r="C224" s="55"/>
      <c r="D224" s="53"/>
      <c r="E224" s="53"/>
      <c r="F224" s="14"/>
      <c r="G224" s="14"/>
      <c r="H224" s="14"/>
      <c r="I224" s="14"/>
      <c r="J224" s="14"/>
      <c r="K224" s="14"/>
      <c r="L224" s="14"/>
      <c r="M224" s="14"/>
      <c r="N224" s="14"/>
      <c r="O224" s="14"/>
      <c r="P224" s="14"/>
      <c r="Q224" s="14"/>
      <c r="Y224" s="1"/>
      <c r="AA224" s="14"/>
      <c r="AB224" s="14"/>
      <c r="AC224" s="14"/>
      <c r="AD224" s="14"/>
      <c r="AE224" s="14"/>
      <c r="AF224" s="14"/>
    </row>
    <row r="225" spans="1:32" ht="15" customHeight="1" x14ac:dyDescent="0.15">
      <c r="A225" s="1" t="s">
        <v>359</v>
      </c>
      <c r="B225" s="62"/>
      <c r="C225" s="45"/>
      <c r="D225" s="90"/>
      <c r="E225" s="90"/>
      <c r="F225" s="91"/>
      <c r="G225" s="90"/>
      <c r="H225" s="46"/>
      <c r="Y225" s="1"/>
      <c r="AA225" s="14"/>
      <c r="AB225" s="14"/>
    </row>
    <row r="226" spans="1:32" ht="15" customHeight="1" x14ac:dyDescent="0.15">
      <c r="B226" s="57" t="s">
        <v>195</v>
      </c>
      <c r="C226" s="58"/>
      <c r="D226" s="28"/>
      <c r="E226" s="28"/>
      <c r="F226" s="204"/>
      <c r="G226" s="81" t="s">
        <v>296</v>
      </c>
      <c r="H226" s="118" t="s">
        <v>297</v>
      </c>
      <c r="I226" s="81" t="s">
        <v>298</v>
      </c>
      <c r="J226" s="82" t="s">
        <v>299</v>
      </c>
      <c r="K226" s="81" t="s">
        <v>300</v>
      </c>
      <c r="Y226" s="1"/>
      <c r="AA226" s="14"/>
      <c r="AB226" s="14"/>
    </row>
    <row r="227" spans="1:32" ht="15" customHeight="1" x14ac:dyDescent="0.15">
      <c r="B227" s="184" t="s">
        <v>301</v>
      </c>
      <c r="C227" s="64" t="s">
        <v>528</v>
      </c>
      <c r="F227" s="205"/>
      <c r="G227" s="8">
        <v>177</v>
      </c>
      <c r="H227" s="8">
        <v>99</v>
      </c>
      <c r="I227" s="8">
        <v>465</v>
      </c>
      <c r="J227" s="8">
        <v>300</v>
      </c>
      <c r="K227" s="17">
        <f>SUM(G227:J227)</f>
        <v>1041</v>
      </c>
      <c r="Y227" s="1"/>
      <c r="AA227" s="14"/>
      <c r="AB227" s="14"/>
    </row>
    <row r="228" spans="1:32" ht="15" customHeight="1" x14ac:dyDescent="0.15">
      <c r="B228" s="185"/>
      <c r="C228" s="77" t="s">
        <v>529</v>
      </c>
      <c r="F228" s="205"/>
      <c r="G228" s="9">
        <v>402</v>
      </c>
      <c r="H228" s="9">
        <v>136</v>
      </c>
      <c r="I228" s="9">
        <v>313</v>
      </c>
      <c r="J228" s="9">
        <v>190</v>
      </c>
      <c r="K228" s="18">
        <f t="shared" ref="K228:K238" si="134">SUM(G228:J228)</f>
        <v>1041</v>
      </c>
      <c r="Y228" s="1"/>
      <c r="AA228" s="14"/>
      <c r="AB228" s="14"/>
    </row>
    <row r="229" spans="1:32" ht="15" customHeight="1" x14ac:dyDescent="0.15">
      <c r="B229" s="185"/>
      <c r="C229" s="77" t="s">
        <v>530</v>
      </c>
      <c r="F229" s="205"/>
      <c r="G229" s="9">
        <v>95</v>
      </c>
      <c r="H229" s="9">
        <v>51</v>
      </c>
      <c r="I229" s="9">
        <v>532</v>
      </c>
      <c r="J229" s="9">
        <v>363</v>
      </c>
      <c r="K229" s="18">
        <f t="shared" si="134"/>
        <v>1041</v>
      </c>
      <c r="Y229" s="1"/>
      <c r="AA229" s="14"/>
      <c r="AB229" s="14"/>
    </row>
    <row r="230" spans="1:32" ht="15" customHeight="1" x14ac:dyDescent="0.15">
      <c r="B230" s="185"/>
      <c r="C230" s="77" t="s">
        <v>531</v>
      </c>
      <c r="F230" s="205"/>
      <c r="G230" s="9">
        <v>332</v>
      </c>
      <c r="H230" s="9">
        <v>167</v>
      </c>
      <c r="I230" s="9">
        <v>342</v>
      </c>
      <c r="J230" s="9">
        <v>200</v>
      </c>
      <c r="K230" s="18">
        <f t="shared" si="134"/>
        <v>1041</v>
      </c>
      <c r="Y230" s="1"/>
      <c r="AA230" s="14"/>
      <c r="AB230" s="14"/>
    </row>
    <row r="231" spans="1:32" ht="15" customHeight="1" x14ac:dyDescent="0.15">
      <c r="B231" s="185"/>
      <c r="C231" s="77" t="s">
        <v>532</v>
      </c>
      <c r="F231" s="205"/>
      <c r="G231" s="9">
        <v>26</v>
      </c>
      <c r="H231" s="9">
        <v>24</v>
      </c>
      <c r="I231" s="9">
        <v>607</v>
      </c>
      <c r="J231" s="9">
        <v>384</v>
      </c>
      <c r="K231" s="18">
        <f t="shared" si="134"/>
        <v>1041</v>
      </c>
      <c r="Y231" s="1"/>
      <c r="AA231" s="14"/>
      <c r="AB231" s="14"/>
    </row>
    <row r="232" spans="1:32" ht="15" customHeight="1" x14ac:dyDescent="0.15">
      <c r="B232" s="186"/>
      <c r="C232" s="77" t="s">
        <v>533</v>
      </c>
      <c r="F232" s="205"/>
      <c r="G232" s="9">
        <v>42</v>
      </c>
      <c r="H232" s="9">
        <v>26</v>
      </c>
      <c r="I232" s="9">
        <v>607</v>
      </c>
      <c r="J232" s="9">
        <v>366</v>
      </c>
      <c r="K232" s="18">
        <f t="shared" si="134"/>
        <v>1041</v>
      </c>
      <c r="Y232" s="1"/>
      <c r="AA232" s="14"/>
      <c r="AB232" s="14"/>
    </row>
    <row r="233" spans="1:32" ht="15" customHeight="1" x14ac:dyDescent="0.15">
      <c r="B233" s="185"/>
      <c r="C233" s="77" t="s">
        <v>534</v>
      </c>
      <c r="F233" s="205"/>
      <c r="G233" s="9">
        <v>13</v>
      </c>
      <c r="H233" s="9">
        <v>9</v>
      </c>
      <c r="I233" s="9">
        <v>624</v>
      </c>
      <c r="J233" s="9">
        <v>395</v>
      </c>
      <c r="K233" s="18">
        <f t="shared" si="134"/>
        <v>1041</v>
      </c>
      <c r="Y233" s="1"/>
      <c r="AA233" s="14"/>
      <c r="AB233" s="14"/>
    </row>
    <row r="234" spans="1:32" ht="15" customHeight="1" x14ac:dyDescent="0.15">
      <c r="B234" s="185"/>
      <c r="C234" s="77" t="s">
        <v>535</v>
      </c>
      <c r="F234" s="205"/>
      <c r="G234" s="9">
        <v>11</v>
      </c>
      <c r="H234" s="9">
        <v>34</v>
      </c>
      <c r="I234" s="9">
        <v>606</v>
      </c>
      <c r="J234" s="9">
        <v>390</v>
      </c>
      <c r="K234" s="18">
        <f t="shared" si="134"/>
        <v>1041</v>
      </c>
      <c r="Y234" s="1"/>
      <c r="AA234" s="14"/>
      <c r="AB234" s="14"/>
    </row>
    <row r="235" spans="1:32" ht="15" customHeight="1" x14ac:dyDescent="0.15">
      <c r="B235" s="185"/>
      <c r="C235" s="77" t="s">
        <v>536</v>
      </c>
      <c r="F235" s="205"/>
      <c r="G235" s="9">
        <v>5</v>
      </c>
      <c r="H235" s="9">
        <v>7</v>
      </c>
      <c r="I235" s="9">
        <v>629</v>
      </c>
      <c r="J235" s="9">
        <v>400</v>
      </c>
      <c r="K235" s="18">
        <f t="shared" si="134"/>
        <v>1041</v>
      </c>
      <c r="L235" s="14"/>
      <c r="M235" s="14"/>
      <c r="N235" s="14"/>
      <c r="O235" s="14"/>
      <c r="P235" s="14"/>
      <c r="Q235" s="14"/>
      <c r="Y235" s="1"/>
      <c r="AA235" s="14"/>
      <c r="AB235" s="14"/>
      <c r="AC235" s="14"/>
      <c r="AD235" s="14"/>
      <c r="AE235" s="14"/>
      <c r="AF235" s="14"/>
    </row>
    <row r="236" spans="1:32" ht="15" customHeight="1" x14ac:dyDescent="0.15">
      <c r="B236" s="185"/>
      <c r="C236" s="77" t="s">
        <v>537</v>
      </c>
      <c r="F236" s="205"/>
      <c r="G236" s="9">
        <v>17</v>
      </c>
      <c r="H236" s="9">
        <v>20</v>
      </c>
      <c r="I236" s="9">
        <v>615</v>
      </c>
      <c r="J236" s="9">
        <v>389</v>
      </c>
      <c r="K236" s="18">
        <f t="shared" si="134"/>
        <v>1041</v>
      </c>
      <c r="L236" s="14"/>
      <c r="M236" s="14"/>
      <c r="N236" s="14"/>
      <c r="O236" s="14"/>
      <c r="P236" s="14"/>
      <c r="Q236" s="14"/>
      <c r="Y236" s="1"/>
      <c r="AA236" s="14"/>
      <c r="AB236" s="14"/>
      <c r="AC236" s="14"/>
      <c r="AD236" s="14"/>
      <c r="AE236" s="14"/>
      <c r="AF236" s="14"/>
    </row>
    <row r="237" spans="1:32" ht="15" customHeight="1" x14ac:dyDescent="0.15">
      <c r="B237" s="185"/>
      <c r="C237" s="77" t="s">
        <v>538</v>
      </c>
      <c r="F237" s="205"/>
      <c r="G237" s="9">
        <v>5</v>
      </c>
      <c r="H237" s="9">
        <v>11</v>
      </c>
      <c r="I237" s="9">
        <v>630</v>
      </c>
      <c r="J237" s="9">
        <v>395</v>
      </c>
      <c r="K237" s="18">
        <f t="shared" si="134"/>
        <v>1041</v>
      </c>
      <c r="L237" s="14"/>
      <c r="M237" s="14"/>
      <c r="N237" s="14"/>
      <c r="O237" s="14"/>
      <c r="P237" s="14"/>
      <c r="Q237" s="14"/>
      <c r="Y237" s="1"/>
      <c r="AA237" s="14"/>
      <c r="AB237" s="14"/>
      <c r="AC237" s="14"/>
      <c r="AD237" s="14"/>
      <c r="AE237" s="14"/>
      <c r="AF237" s="14"/>
    </row>
    <row r="238" spans="1:32" ht="15" customHeight="1" x14ac:dyDescent="0.15">
      <c r="B238" s="187"/>
      <c r="C238" s="65" t="s">
        <v>539</v>
      </c>
      <c r="D238" s="36"/>
      <c r="E238" s="36"/>
      <c r="F238" s="125"/>
      <c r="G238" s="10">
        <v>8</v>
      </c>
      <c r="H238" s="10">
        <v>36</v>
      </c>
      <c r="I238" s="10">
        <v>609</v>
      </c>
      <c r="J238" s="10">
        <v>388</v>
      </c>
      <c r="K238" s="19">
        <f t="shared" si="134"/>
        <v>1041</v>
      </c>
      <c r="L238" s="14"/>
      <c r="M238" s="14"/>
      <c r="N238" s="14"/>
      <c r="O238" s="14"/>
      <c r="P238" s="14"/>
      <c r="Q238" s="14"/>
      <c r="Y238" s="1"/>
      <c r="AA238" s="14"/>
      <c r="AB238" s="14"/>
      <c r="AC238" s="14"/>
      <c r="AD238" s="14"/>
      <c r="AE238" s="14"/>
      <c r="AF238" s="14"/>
    </row>
    <row r="239" spans="1:32" ht="15" customHeight="1" x14ac:dyDescent="0.15">
      <c r="B239" s="184" t="s">
        <v>3</v>
      </c>
      <c r="C239" s="64" t="s">
        <v>528</v>
      </c>
      <c r="F239" s="20">
        <f t="shared" ref="F239:F250" si="135">$K$227</f>
        <v>1041</v>
      </c>
      <c r="G239" s="11">
        <f t="shared" ref="G239:J250" si="136">IF($F239=0,0,G227/$F239*100)</f>
        <v>17.002881844380404</v>
      </c>
      <c r="H239" s="11">
        <f t="shared" si="136"/>
        <v>9.5100864553314128</v>
      </c>
      <c r="I239" s="11">
        <f t="shared" si="136"/>
        <v>44.668587896253605</v>
      </c>
      <c r="J239" s="11">
        <f t="shared" si="136"/>
        <v>28.818443804034583</v>
      </c>
      <c r="K239" s="3">
        <f>SUM(G239:J239)</f>
        <v>100</v>
      </c>
      <c r="L239" s="14"/>
      <c r="M239" s="14"/>
      <c r="N239" s="14"/>
      <c r="O239" s="14"/>
      <c r="P239" s="14"/>
      <c r="Q239" s="14"/>
      <c r="Y239" s="1"/>
      <c r="AA239" s="14"/>
      <c r="AB239" s="14"/>
      <c r="AC239" s="14"/>
      <c r="AD239" s="14"/>
      <c r="AE239" s="14"/>
      <c r="AF239" s="14"/>
    </row>
    <row r="240" spans="1:32" ht="15" customHeight="1" x14ac:dyDescent="0.15">
      <c r="B240" s="185"/>
      <c r="C240" s="77" t="s">
        <v>529</v>
      </c>
      <c r="F240" s="20">
        <f t="shared" si="135"/>
        <v>1041</v>
      </c>
      <c r="G240" s="12">
        <f t="shared" si="136"/>
        <v>38.616714697406337</v>
      </c>
      <c r="H240" s="12">
        <f t="shared" si="136"/>
        <v>13.064361191162345</v>
      </c>
      <c r="I240" s="12">
        <f t="shared" si="136"/>
        <v>30.067243035542745</v>
      </c>
      <c r="J240" s="12">
        <f t="shared" si="136"/>
        <v>18.251681075888566</v>
      </c>
      <c r="K240" s="4">
        <f t="shared" ref="K240:K250" si="137">SUM(G240:J240)</f>
        <v>100</v>
      </c>
      <c r="L240" s="14"/>
      <c r="M240" s="14"/>
      <c r="N240" s="14"/>
      <c r="O240" s="14"/>
      <c r="P240" s="14"/>
      <c r="Q240" s="14"/>
      <c r="Y240" s="1"/>
      <c r="AA240" s="14"/>
      <c r="AB240" s="14"/>
      <c r="AC240" s="14"/>
      <c r="AD240" s="14"/>
      <c r="AE240" s="14"/>
      <c r="AF240" s="14"/>
    </row>
    <row r="241" spans="2:32" ht="15" customHeight="1" x14ac:dyDescent="0.15">
      <c r="B241" s="185"/>
      <c r="C241" s="77" t="s">
        <v>530</v>
      </c>
      <c r="F241" s="20">
        <f t="shared" si="135"/>
        <v>1041</v>
      </c>
      <c r="G241" s="12">
        <f t="shared" si="136"/>
        <v>9.1258405379442831</v>
      </c>
      <c r="H241" s="12">
        <f t="shared" si="136"/>
        <v>4.8991354466858787</v>
      </c>
      <c r="I241" s="12">
        <f t="shared" si="136"/>
        <v>51.104707012487992</v>
      </c>
      <c r="J241" s="12">
        <f t="shared" si="136"/>
        <v>34.870317002881848</v>
      </c>
      <c r="K241" s="4">
        <f t="shared" si="137"/>
        <v>100</v>
      </c>
      <c r="L241" s="14"/>
      <c r="M241" s="14"/>
      <c r="N241" s="14"/>
      <c r="O241" s="14"/>
      <c r="P241" s="14"/>
      <c r="Q241" s="14"/>
      <c r="Y241" s="1"/>
      <c r="AA241" s="14"/>
      <c r="AB241" s="14"/>
      <c r="AC241" s="14"/>
      <c r="AD241" s="14"/>
      <c r="AE241" s="14"/>
      <c r="AF241" s="14"/>
    </row>
    <row r="242" spans="2:32" ht="15" customHeight="1" x14ac:dyDescent="0.15">
      <c r="B242" s="185"/>
      <c r="C242" s="77" t="s">
        <v>531</v>
      </c>
      <c r="F242" s="20">
        <f t="shared" si="135"/>
        <v>1041</v>
      </c>
      <c r="G242" s="12">
        <f t="shared" si="136"/>
        <v>31.892411143131604</v>
      </c>
      <c r="H242" s="12">
        <f t="shared" si="136"/>
        <v>16.042267050912585</v>
      </c>
      <c r="I242" s="12">
        <f t="shared" si="136"/>
        <v>32.853025936599423</v>
      </c>
      <c r="J242" s="12">
        <f t="shared" si="136"/>
        <v>19.212295869356389</v>
      </c>
      <c r="K242" s="4">
        <f t="shared" si="137"/>
        <v>100</v>
      </c>
      <c r="L242" s="14"/>
      <c r="M242" s="14"/>
      <c r="N242" s="14"/>
      <c r="O242" s="14"/>
      <c r="P242" s="14"/>
      <c r="Q242" s="14"/>
      <c r="Y242" s="1"/>
      <c r="AA242" s="14"/>
      <c r="AB242" s="14"/>
      <c r="AC242" s="14"/>
      <c r="AD242" s="14"/>
      <c r="AE242" s="14"/>
      <c r="AF242" s="14"/>
    </row>
    <row r="243" spans="2:32" ht="15" customHeight="1" x14ac:dyDescent="0.15">
      <c r="B243" s="185"/>
      <c r="C243" s="77" t="s">
        <v>532</v>
      </c>
      <c r="F243" s="20">
        <f t="shared" si="135"/>
        <v>1041</v>
      </c>
      <c r="G243" s="12">
        <f t="shared" si="136"/>
        <v>2.4975984630163302</v>
      </c>
      <c r="H243" s="12">
        <f t="shared" si="136"/>
        <v>2.3054755043227666</v>
      </c>
      <c r="I243" s="12">
        <f t="shared" si="136"/>
        <v>58.309317963496646</v>
      </c>
      <c r="J243" s="12">
        <f t="shared" si="136"/>
        <v>36.887608069164266</v>
      </c>
      <c r="K243" s="4">
        <f t="shared" si="137"/>
        <v>100</v>
      </c>
      <c r="L243" s="14"/>
      <c r="M243" s="14"/>
      <c r="N243" s="14"/>
      <c r="O243" s="14"/>
      <c r="P243" s="14"/>
      <c r="Q243" s="14"/>
      <c r="Y243" s="1"/>
      <c r="AA243" s="14"/>
      <c r="AB243" s="14"/>
      <c r="AC243" s="14"/>
      <c r="AD243" s="14"/>
      <c r="AE243" s="14"/>
      <c r="AF243" s="14"/>
    </row>
    <row r="244" spans="2:32" ht="15" customHeight="1" x14ac:dyDescent="0.15">
      <c r="B244" s="186"/>
      <c r="C244" s="77" t="s">
        <v>533</v>
      </c>
      <c r="F244" s="20">
        <f t="shared" si="135"/>
        <v>1041</v>
      </c>
      <c r="G244" s="12">
        <f t="shared" si="136"/>
        <v>4.0345821325648412</v>
      </c>
      <c r="H244" s="12">
        <f t="shared" si="136"/>
        <v>2.4975984630163302</v>
      </c>
      <c r="I244" s="12">
        <f t="shared" si="136"/>
        <v>58.309317963496646</v>
      </c>
      <c r="J244" s="12">
        <f t="shared" si="136"/>
        <v>35.158501440922194</v>
      </c>
      <c r="K244" s="4">
        <f t="shared" si="137"/>
        <v>100.00000000000001</v>
      </c>
      <c r="L244" s="14"/>
      <c r="M244" s="14"/>
      <c r="N244" s="14"/>
      <c r="O244" s="14"/>
      <c r="P244" s="14"/>
      <c r="Q244" s="14"/>
      <c r="Y244" s="1"/>
      <c r="AA244" s="14"/>
      <c r="AB244" s="14"/>
      <c r="AC244" s="14"/>
      <c r="AD244" s="14"/>
      <c r="AE244" s="14"/>
      <c r="AF244" s="14"/>
    </row>
    <row r="245" spans="2:32" ht="15" customHeight="1" x14ac:dyDescent="0.15">
      <c r="B245" s="185"/>
      <c r="C245" s="77" t="s">
        <v>534</v>
      </c>
      <c r="F245" s="20">
        <f t="shared" si="135"/>
        <v>1041</v>
      </c>
      <c r="G245" s="12">
        <f t="shared" si="136"/>
        <v>1.2487992315081651</v>
      </c>
      <c r="H245" s="12">
        <f t="shared" si="136"/>
        <v>0.86455331412103753</v>
      </c>
      <c r="I245" s="12">
        <f t="shared" si="136"/>
        <v>59.942363112391931</v>
      </c>
      <c r="J245" s="12">
        <f t="shared" si="136"/>
        <v>37.944284341978864</v>
      </c>
      <c r="K245" s="4">
        <f t="shared" si="137"/>
        <v>100</v>
      </c>
      <c r="L245" s="14"/>
      <c r="M245" s="14"/>
      <c r="N245" s="14"/>
      <c r="O245" s="14"/>
      <c r="P245" s="14"/>
      <c r="Q245" s="14"/>
      <c r="Y245" s="1"/>
      <c r="AA245" s="14"/>
      <c r="AB245" s="14"/>
      <c r="AC245" s="14"/>
      <c r="AD245" s="14"/>
      <c r="AE245" s="14"/>
      <c r="AF245" s="14"/>
    </row>
    <row r="246" spans="2:32" ht="15" customHeight="1" x14ac:dyDescent="0.15">
      <c r="B246" s="185"/>
      <c r="C246" s="77" t="s">
        <v>535</v>
      </c>
      <c r="F246" s="20">
        <f t="shared" si="135"/>
        <v>1041</v>
      </c>
      <c r="G246" s="12">
        <f t="shared" si="136"/>
        <v>1.0566762728146013</v>
      </c>
      <c r="H246" s="12">
        <f t="shared" si="136"/>
        <v>3.2660902977905861</v>
      </c>
      <c r="I246" s="12">
        <f t="shared" si="136"/>
        <v>58.213256484149852</v>
      </c>
      <c r="J246" s="12">
        <f t="shared" si="136"/>
        <v>37.463976945244958</v>
      </c>
      <c r="K246" s="4">
        <f t="shared" si="137"/>
        <v>100</v>
      </c>
      <c r="L246" s="14"/>
      <c r="M246" s="14"/>
      <c r="N246" s="14"/>
      <c r="O246" s="14"/>
      <c r="P246" s="14"/>
      <c r="Q246" s="14"/>
      <c r="Y246" s="1"/>
      <c r="AA246" s="14"/>
      <c r="AB246" s="14"/>
      <c r="AC246" s="14"/>
      <c r="AD246" s="14"/>
      <c r="AE246" s="14"/>
      <c r="AF246" s="14"/>
    </row>
    <row r="247" spans="2:32" ht="15" customHeight="1" x14ac:dyDescent="0.15">
      <c r="B247" s="185"/>
      <c r="C247" s="77" t="s">
        <v>536</v>
      </c>
      <c r="F247" s="20">
        <f t="shared" si="135"/>
        <v>1041</v>
      </c>
      <c r="G247" s="12">
        <f t="shared" si="136"/>
        <v>0.48030739673390976</v>
      </c>
      <c r="H247" s="12">
        <f t="shared" si="136"/>
        <v>0.67243035542747354</v>
      </c>
      <c r="I247" s="12">
        <f t="shared" si="136"/>
        <v>60.422670509125844</v>
      </c>
      <c r="J247" s="12">
        <f t="shared" si="136"/>
        <v>38.424591738712778</v>
      </c>
      <c r="K247" s="4">
        <f t="shared" si="137"/>
        <v>100</v>
      </c>
      <c r="L247" s="14"/>
      <c r="M247" s="14"/>
      <c r="N247" s="14"/>
      <c r="O247" s="14"/>
      <c r="P247" s="14"/>
      <c r="Q247" s="14"/>
      <c r="Y247" s="1"/>
      <c r="AA247" s="14"/>
      <c r="AB247" s="14"/>
      <c r="AC247" s="14"/>
      <c r="AD247" s="14"/>
      <c r="AE247" s="14"/>
      <c r="AF247" s="14"/>
    </row>
    <row r="248" spans="2:32" ht="15" customHeight="1" x14ac:dyDescent="0.15">
      <c r="B248" s="185"/>
      <c r="C248" s="77" t="s">
        <v>537</v>
      </c>
      <c r="F248" s="20">
        <f t="shared" si="135"/>
        <v>1041</v>
      </c>
      <c r="G248" s="12">
        <f t="shared" si="136"/>
        <v>1.6330451488952931</v>
      </c>
      <c r="H248" s="12">
        <f t="shared" si="136"/>
        <v>1.9212295869356391</v>
      </c>
      <c r="I248" s="12">
        <f t="shared" si="136"/>
        <v>59.077809798270899</v>
      </c>
      <c r="J248" s="12">
        <f t="shared" si="136"/>
        <v>37.367915465898179</v>
      </c>
      <c r="K248" s="4">
        <f t="shared" si="137"/>
        <v>100</v>
      </c>
      <c r="L248" s="14"/>
      <c r="M248" s="14"/>
      <c r="N248" s="14"/>
      <c r="O248" s="14"/>
      <c r="P248" s="14"/>
      <c r="Q248" s="14"/>
      <c r="Y248" s="1"/>
      <c r="AA248" s="14"/>
      <c r="AB248" s="14"/>
      <c r="AC248" s="14"/>
      <c r="AD248" s="14"/>
      <c r="AE248" s="14"/>
      <c r="AF248" s="14"/>
    </row>
    <row r="249" spans="2:32" ht="15" customHeight="1" x14ac:dyDescent="0.15">
      <c r="B249" s="185"/>
      <c r="C249" s="77" t="s">
        <v>538</v>
      </c>
      <c r="F249" s="20">
        <f t="shared" si="135"/>
        <v>1041</v>
      </c>
      <c r="G249" s="12">
        <f t="shared" si="136"/>
        <v>0.48030739673390976</v>
      </c>
      <c r="H249" s="12">
        <f t="shared" si="136"/>
        <v>1.0566762728146013</v>
      </c>
      <c r="I249" s="12">
        <f t="shared" si="136"/>
        <v>60.518731988472616</v>
      </c>
      <c r="J249" s="12">
        <f t="shared" si="136"/>
        <v>37.944284341978864</v>
      </c>
      <c r="K249" s="4">
        <f t="shared" si="137"/>
        <v>100</v>
      </c>
      <c r="L249" s="14"/>
      <c r="M249" s="14"/>
      <c r="N249" s="14"/>
      <c r="O249" s="14"/>
      <c r="P249" s="14"/>
      <c r="Q249" s="14"/>
      <c r="Y249" s="1"/>
      <c r="AA249" s="14"/>
      <c r="AB249" s="14"/>
      <c r="AC249" s="14"/>
      <c r="AD249" s="14"/>
      <c r="AE249" s="14"/>
      <c r="AF249" s="14"/>
    </row>
    <row r="250" spans="2:32" ht="15" customHeight="1" x14ac:dyDescent="0.15">
      <c r="B250" s="187"/>
      <c r="C250" s="65" t="s">
        <v>539</v>
      </c>
      <c r="D250" s="36"/>
      <c r="E250" s="36"/>
      <c r="F250" s="21">
        <f t="shared" si="135"/>
        <v>1041</v>
      </c>
      <c r="G250" s="13">
        <f t="shared" si="136"/>
        <v>0.76849183477425553</v>
      </c>
      <c r="H250" s="13">
        <f t="shared" si="136"/>
        <v>3.4582132564841501</v>
      </c>
      <c r="I250" s="13">
        <f t="shared" si="136"/>
        <v>58.501440922190206</v>
      </c>
      <c r="J250" s="13">
        <f t="shared" si="136"/>
        <v>37.271853986551392</v>
      </c>
      <c r="K250" s="5">
        <f t="shared" si="137"/>
        <v>100</v>
      </c>
      <c r="L250" s="14"/>
      <c r="M250" s="14"/>
      <c r="N250" s="14"/>
      <c r="O250" s="14"/>
      <c r="P250" s="14"/>
      <c r="Q250" s="14"/>
      <c r="Y250" s="1"/>
      <c r="AA250" s="14"/>
      <c r="AB250" s="14"/>
      <c r="AC250" s="14"/>
      <c r="AD250" s="14"/>
      <c r="AE250" s="14"/>
      <c r="AF250" s="14"/>
    </row>
    <row r="251" spans="2:32" ht="15" customHeight="1" x14ac:dyDescent="0.15">
      <c r="B251" s="62"/>
      <c r="C251" s="55"/>
      <c r="D251" s="53"/>
      <c r="E251" s="14"/>
      <c r="F251" s="14"/>
      <c r="G251" s="14"/>
      <c r="H251" s="14"/>
      <c r="I251" s="14"/>
      <c r="J251" s="14"/>
      <c r="K251" s="14"/>
      <c r="L251" s="14"/>
      <c r="M251" s="14"/>
      <c r="N251" s="14"/>
      <c r="O251" s="14"/>
      <c r="P251" s="14"/>
      <c r="Q251" s="14"/>
      <c r="Y251" s="1"/>
      <c r="AA251" s="14"/>
      <c r="AB251" s="14"/>
      <c r="AC251" s="14"/>
      <c r="AD251" s="14"/>
      <c r="AE251" s="14"/>
      <c r="AF251" s="14"/>
    </row>
    <row r="252" spans="2:32" ht="15" customHeight="1" x14ac:dyDescent="0.15">
      <c r="B252" s="57" t="s">
        <v>443</v>
      </c>
      <c r="C252" s="58"/>
      <c r="D252" s="28"/>
      <c r="E252" s="28"/>
      <c r="F252" s="204"/>
      <c r="G252" s="81" t="s">
        <v>296</v>
      </c>
      <c r="H252" s="118" t="s">
        <v>297</v>
      </c>
      <c r="I252" s="81" t="s">
        <v>298</v>
      </c>
      <c r="J252" s="82" t="s">
        <v>299</v>
      </c>
      <c r="K252" s="81" t="s">
        <v>300</v>
      </c>
      <c r="M252" s="14"/>
      <c r="N252" s="14"/>
      <c r="O252" s="14"/>
      <c r="P252" s="14"/>
      <c r="Q252" s="14"/>
      <c r="Y252" s="1"/>
      <c r="AA252" s="14"/>
      <c r="AB252" s="14"/>
      <c r="AD252" s="14"/>
      <c r="AE252" s="14"/>
      <c r="AF252" s="14"/>
    </row>
    <row r="253" spans="2:32" ht="15" customHeight="1" x14ac:dyDescent="0.15">
      <c r="B253" s="184" t="s">
        <v>301</v>
      </c>
      <c r="C253" s="64" t="s">
        <v>528</v>
      </c>
      <c r="F253" s="205"/>
      <c r="G253" s="8">
        <v>290</v>
      </c>
      <c r="H253" s="8">
        <v>107</v>
      </c>
      <c r="I253" s="8">
        <v>551</v>
      </c>
      <c r="J253" s="8">
        <v>236</v>
      </c>
      <c r="K253" s="17">
        <f>SUM(G253:J253)</f>
        <v>1184</v>
      </c>
      <c r="M253" s="14"/>
      <c r="N253" s="14"/>
      <c r="O253" s="14"/>
      <c r="P253" s="14"/>
      <c r="Q253" s="14"/>
      <c r="Y253" s="1"/>
      <c r="AA253" s="14"/>
      <c r="AB253" s="14"/>
      <c r="AD253" s="14"/>
      <c r="AE253" s="14"/>
      <c r="AF253" s="14"/>
    </row>
    <row r="254" spans="2:32" ht="15" customHeight="1" x14ac:dyDescent="0.15">
      <c r="B254" s="185"/>
      <c r="C254" s="77" t="s">
        <v>529</v>
      </c>
      <c r="F254" s="205"/>
      <c r="G254" s="9">
        <v>573</v>
      </c>
      <c r="H254" s="9">
        <v>83</v>
      </c>
      <c r="I254" s="9">
        <v>364</v>
      </c>
      <c r="J254" s="9">
        <v>164</v>
      </c>
      <c r="K254" s="18">
        <f t="shared" ref="K254:K264" si="138">SUM(G254:J254)</f>
        <v>1184</v>
      </c>
      <c r="M254" s="14"/>
      <c r="N254" s="14"/>
      <c r="O254" s="14"/>
      <c r="P254" s="14"/>
      <c r="Q254" s="14"/>
      <c r="Y254" s="1"/>
      <c r="AA254" s="14"/>
      <c r="AB254" s="14"/>
      <c r="AD254" s="14"/>
      <c r="AE254" s="14"/>
      <c r="AF254" s="14"/>
    </row>
    <row r="255" spans="2:32" ht="15" customHeight="1" x14ac:dyDescent="0.15">
      <c r="B255" s="185"/>
      <c r="C255" s="77" t="s">
        <v>530</v>
      </c>
      <c r="F255" s="205"/>
      <c r="G255" s="9">
        <v>133</v>
      </c>
      <c r="H255" s="9">
        <v>58</v>
      </c>
      <c r="I255" s="9">
        <v>677</v>
      </c>
      <c r="J255" s="9">
        <v>316</v>
      </c>
      <c r="K255" s="18">
        <f t="shared" si="138"/>
        <v>1184</v>
      </c>
      <c r="M255" s="14"/>
      <c r="N255" s="14"/>
      <c r="O255" s="14"/>
      <c r="P255" s="14"/>
      <c r="Q255" s="14"/>
      <c r="Y255" s="1"/>
      <c r="AA255" s="14"/>
      <c r="AB255" s="14"/>
      <c r="AD255" s="14"/>
      <c r="AE255" s="14"/>
      <c r="AF255" s="14"/>
    </row>
    <row r="256" spans="2:32" ht="15" customHeight="1" x14ac:dyDescent="0.15">
      <c r="B256" s="185"/>
      <c r="C256" s="77" t="s">
        <v>531</v>
      </c>
      <c r="F256" s="205"/>
      <c r="G256" s="9">
        <v>417</v>
      </c>
      <c r="H256" s="9">
        <v>109</v>
      </c>
      <c r="I256" s="9">
        <v>440</v>
      </c>
      <c r="J256" s="9">
        <v>218</v>
      </c>
      <c r="K256" s="18">
        <f t="shared" si="138"/>
        <v>1184</v>
      </c>
      <c r="M256" s="14"/>
      <c r="N256" s="14"/>
      <c r="O256" s="14"/>
      <c r="P256" s="14"/>
      <c r="Q256" s="14"/>
      <c r="Y256" s="1"/>
      <c r="AA256" s="14"/>
      <c r="AB256" s="14"/>
      <c r="AD256" s="14"/>
      <c r="AE256" s="14"/>
      <c r="AF256" s="14"/>
    </row>
    <row r="257" spans="2:32" ht="15" customHeight="1" x14ac:dyDescent="0.15">
      <c r="B257" s="185"/>
      <c r="C257" s="77" t="s">
        <v>532</v>
      </c>
      <c r="F257" s="205"/>
      <c r="G257" s="9">
        <v>48</v>
      </c>
      <c r="H257" s="9">
        <v>44</v>
      </c>
      <c r="I257" s="9">
        <v>747</v>
      </c>
      <c r="J257" s="9">
        <v>345</v>
      </c>
      <c r="K257" s="18">
        <f t="shared" si="138"/>
        <v>1184</v>
      </c>
      <c r="M257" s="14"/>
      <c r="N257" s="14"/>
      <c r="O257" s="14"/>
      <c r="P257" s="14"/>
      <c r="Q257" s="14"/>
      <c r="Y257" s="1"/>
      <c r="AA257" s="14"/>
      <c r="AB257" s="14"/>
      <c r="AD257" s="14"/>
      <c r="AE257" s="14"/>
      <c r="AF257" s="14"/>
    </row>
    <row r="258" spans="2:32" ht="15" customHeight="1" x14ac:dyDescent="0.15">
      <c r="B258" s="186"/>
      <c r="C258" s="77" t="s">
        <v>533</v>
      </c>
      <c r="F258" s="205"/>
      <c r="G258" s="9">
        <v>100</v>
      </c>
      <c r="H258" s="9">
        <v>31</v>
      </c>
      <c r="I258" s="9">
        <v>763</v>
      </c>
      <c r="J258" s="9">
        <v>290</v>
      </c>
      <c r="K258" s="18">
        <f t="shared" si="138"/>
        <v>1184</v>
      </c>
      <c r="M258" s="14"/>
      <c r="N258" s="14"/>
      <c r="O258" s="14"/>
      <c r="P258" s="14"/>
      <c r="Q258" s="14"/>
      <c r="Y258" s="1"/>
      <c r="AA258" s="14"/>
      <c r="AB258" s="14"/>
      <c r="AD258" s="14"/>
      <c r="AE258" s="14"/>
      <c r="AF258" s="14"/>
    </row>
    <row r="259" spans="2:32" ht="15" customHeight="1" x14ac:dyDescent="0.15">
      <c r="B259" s="185"/>
      <c r="C259" s="77" t="s">
        <v>534</v>
      </c>
      <c r="F259" s="205"/>
      <c r="G259" s="9">
        <v>80</v>
      </c>
      <c r="H259" s="9">
        <v>16</v>
      </c>
      <c r="I259" s="9">
        <v>743</v>
      </c>
      <c r="J259" s="9">
        <v>345</v>
      </c>
      <c r="K259" s="18">
        <f t="shared" si="138"/>
        <v>1184</v>
      </c>
      <c r="M259" s="14"/>
      <c r="N259" s="14"/>
      <c r="O259" s="14"/>
      <c r="P259" s="14"/>
      <c r="Q259" s="14"/>
      <c r="Y259" s="1"/>
      <c r="AA259" s="14"/>
      <c r="AB259" s="14"/>
      <c r="AD259" s="14"/>
      <c r="AE259" s="14"/>
      <c r="AF259" s="14"/>
    </row>
    <row r="260" spans="2:32" ht="15" customHeight="1" x14ac:dyDescent="0.15">
      <c r="B260" s="185"/>
      <c r="C260" s="77" t="s">
        <v>535</v>
      </c>
      <c r="F260" s="205"/>
      <c r="G260" s="9">
        <v>12</v>
      </c>
      <c r="H260" s="9">
        <v>41</v>
      </c>
      <c r="I260" s="9">
        <v>784</v>
      </c>
      <c r="J260" s="9">
        <v>347</v>
      </c>
      <c r="K260" s="18">
        <f t="shared" si="138"/>
        <v>1184</v>
      </c>
      <c r="M260" s="14"/>
      <c r="N260" s="14"/>
      <c r="O260" s="14"/>
      <c r="P260" s="14"/>
      <c r="Q260" s="14"/>
      <c r="Y260" s="1"/>
      <c r="AA260" s="14"/>
      <c r="AB260" s="14"/>
      <c r="AD260" s="14"/>
      <c r="AE260" s="14"/>
      <c r="AF260" s="14"/>
    </row>
    <row r="261" spans="2:32" ht="15" customHeight="1" x14ac:dyDescent="0.15">
      <c r="B261" s="185"/>
      <c r="C261" s="77" t="s">
        <v>536</v>
      </c>
      <c r="F261" s="205"/>
      <c r="G261" s="9">
        <v>6</v>
      </c>
      <c r="H261" s="9">
        <v>17</v>
      </c>
      <c r="I261" s="9">
        <v>805</v>
      </c>
      <c r="J261" s="9">
        <v>356</v>
      </c>
      <c r="K261" s="18">
        <f t="shared" si="138"/>
        <v>1184</v>
      </c>
      <c r="L261" s="14"/>
      <c r="M261" s="14"/>
      <c r="N261" s="14"/>
      <c r="O261" s="14"/>
      <c r="P261" s="14"/>
      <c r="Q261" s="14"/>
      <c r="Y261" s="1"/>
      <c r="AA261" s="14"/>
      <c r="AB261" s="14"/>
      <c r="AC261" s="14"/>
      <c r="AD261" s="14"/>
      <c r="AE261" s="14"/>
      <c r="AF261" s="14"/>
    </row>
    <row r="262" spans="2:32" ht="15" customHeight="1" x14ac:dyDescent="0.15">
      <c r="B262" s="185"/>
      <c r="C262" s="77" t="s">
        <v>537</v>
      </c>
      <c r="F262" s="205"/>
      <c r="G262" s="9">
        <v>65</v>
      </c>
      <c r="H262" s="9">
        <v>32</v>
      </c>
      <c r="I262" s="9">
        <v>748</v>
      </c>
      <c r="J262" s="9">
        <v>339</v>
      </c>
      <c r="K262" s="18">
        <f t="shared" si="138"/>
        <v>1184</v>
      </c>
      <c r="L262" s="14"/>
      <c r="M262" s="14"/>
      <c r="N262" s="14"/>
      <c r="O262" s="14"/>
      <c r="P262" s="14"/>
      <c r="Q262" s="14"/>
      <c r="Y262" s="1"/>
      <c r="AA262" s="14"/>
      <c r="AB262" s="14"/>
      <c r="AC262" s="14"/>
      <c r="AD262" s="14"/>
      <c r="AE262" s="14"/>
      <c r="AF262" s="14"/>
    </row>
    <row r="263" spans="2:32" ht="15" customHeight="1" x14ac:dyDescent="0.15">
      <c r="B263" s="185"/>
      <c r="C263" s="77" t="s">
        <v>538</v>
      </c>
      <c r="F263" s="205"/>
      <c r="G263" s="9">
        <v>10</v>
      </c>
      <c r="H263" s="9">
        <v>18</v>
      </c>
      <c r="I263" s="9">
        <v>806</v>
      </c>
      <c r="J263" s="9">
        <v>350</v>
      </c>
      <c r="K263" s="18">
        <f t="shared" si="138"/>
        <v>1184</v>
      </c>
      <c r="L263" s="14"/>
      <c r="M263" s="14"/>
      <c r="N263" s="14"/>
      <c r="O263" s="14"/>
      <c r="P263" s="14"/>
      <c r="Q263" s="14"/>
      <c r="Y263" s="1"/>
      <c r="AA263" s="14"/>
      <c r="AB263" s="14"/>
      <c r="AC263" s="14"/>
      <c r="AD263" s="14"/>
      <c r="AE263" s="14"/>
      <c r="AF263" s="14"/>
    </row>
    <row r="264" spans="2:32" ht="15" customHeight="1" x14ac:dyDescent="0.15">
      <c r="B264" s="187"/>
      <c r="C264" s="65" t="s">
        <v>539</v>
      </c>
      <c r="D264" s="36"/>
      <c r="E264" s="36"/>
      <c r="F264" s="125"/>
      <c r="G264" s="10">
        <v>18</v>
      </c>
      <c r="H264" s="10">
        <v>51</v>
      </c>
      <c r="I264" s="10">
        <v>769</v>
      </c>
      <c r="J264" s="10">
        <v>346</v>
      </c>
      <c r="K264" s="19">
        <f t="shared" si="138"/>
        <v>1184</v>
      </c>
      <c r="L264" s="14"/>
      <c r="M264" s="14"/>
      <c r="N264" s="14"/>
      <c r="O264" s="14"/>
      <c r="P264" s="14"/>
      <c r="Q264" s="14"/>
      <c r="Y264" s="1"/>
      <c r="AA264" s="14"/>
      <c r="AB264" s="14"/>
      <c r="AC264" s="14"/>
      <c r="AD264" s="14"/>
      <c r="AE264" s="14"/>
      <c r="AF264" s="14"/>
    </row>
    <row r="265" spans="2:32" ht="15" customHeight="1" x14ac:dyDescent="0.15">
      <c r="B265" s="184" t="s">
        <v>3</v>
      </c>
      <c r="C265" s="64" t="s">
        <v>528</v>
      </c>
      <c r="F265" s="20">
        <f t="shared" ref="F265:F276" si="139">$K$253</f>
        <v>1184</v>
      </c>
      <c r="G265" s="11">
        <f t="shared" ref="G265:J276" si="140">IF($F265=0,0,G253/$F265*100)</f>
        <v>24.493243243243242</v>
      </c>
      <c r="H265" s="11">
        <f t="shared" si="140"/>
        <v>9.0371621621621632</v>
      </c>
      <c r="I265" s="11">
        <f t="shared" si="140"/>
        <v>46.537162162162161</v>
      </c>
      <c r="J265" s="11">
        <f t="shared" si="140"/>
        <v>19.932432432432432</v>
      </c>
      <c r="K265" s="3">
        <f>SUM(G265:J265)</f>
        <v>100</v>
      </c>
      <c r="L265" s="14"/>
      <c r="M265" s="14"/>
      <c r="N265" s="14"/>
      <c r="O265" s="14"/>
      <c r="P265" s="14"/>
      <c r="Q265" s="14"/>
      <c r="Y265" s="1"/>
      <c r="AA265" s="14"/>
      <c r="AB265" s="14"/>
      <c r="AC265" s="14"/>
      <c r="AD265" s="14"/>
      <c r="AE265" s="14"/>
      <c r="AF265" s="14"/>
    </row>
    <row r="266" spans="2:32" ht="15" customHeight="1" x14ac:dyDescent="0.15">
      <c r="B266" s="185"/>
      <c r="C266" s="77" t="s">
        <v>529</v>
      </c>
      <c r="F266" s="20">
        <f t="shared" si="139"/>
        <v>1184</v>
      </c>
      <c r="G266" s="12">
        <f t="shared" si="140"/>
        <v>48.395270270270267</v>
      </c>
      <c r="H266" s="12">
        <f t="shared" si="140"/>
        <v>7.010135135135136</v>
      </c>
      <c r="I266" s="12">
        <f t="shared" si="140"/>
        <v>30.743243243243246</v>
      </c>
      <c r="J266" s="12">
        <f t="shared" si="140"/>
        <v>13.851351351351351</v>
      </c>
      <c r="K266" s="4">
        <f t="shared" ref="K266:K276" si="141">SUM(G266:J266)</f>
        <v>100</v>
      </c>
      <c r="L266" s="14"/>
      <c r="M266" s="14"/>
      <c r="N266" s="14"/>
      <c r="O266" s="14"/>
      <c r="P266" s="14"/>
      <c r="Q266" s="14"/>
      <c r="Y266" s="1"/>
      <c r="AA266" s="14"/>
      <c r="AB266" s="14"/>
      <c r="AC266" s="14"/>
      <c r="AD266" s="14"/>
      <c r="AE266" s="14"/>
      <c r="AF266" s="14"/>
    </row>
    <row r="267" spans="2:32" ht="15" customHeight="1" x14ac:dyDescent="0.15">
      <c r="B267" s="185"/>
      <c r="C267" s="77" t="s">
        <v>530</v>
      </c>
      <c r="F267" s="20">
        <f t="shared" si="139"/>
        <v>1184</v>
      </c>
      <c r="G267" s="12">
        <f t="shared" si="140"/>
        <v>11.233108108108109</v>
      </c>
      <c r="H267" s="12">
        <f t="shared" si="140"/>
        <v>4.8986486486486482</v>
      </c>
      <c r="I267" s="12">
        <f t="shared" si="140"/>
        <v>57.179054054054056</v>
      </c>
      <c r="J267" s="12">
        <f t="shared" si="140"/>
        <v>26.689189189189189</v>
      </c>
      <c r="K267" s="4">
        <f t="shared" si="141"/>
        <v>100</v>
      </c>
      <c r="L267" s="14"/>
      <c r="M267" s="14"/>
      <c r="N267" s="14"/>
      <c r="O267" s="14"/>
      <c r="P267" s="14"/>
      <c r="Q267" s="14"/>
      <c r="Y267" s="1"/>
      <c r="AA267" s="14"/>
      <c r="AB267" s="14"/>
      <c r="AC267" s="14"/>
      <c r="AD267" s="14"/>
      <c r="AE267" s="14"/>
      <c r="AF267" s="14"/>
    </row>
    <row r="268" spans="2:32" ht="15" customHeight="1" x14ac:dyDescent="0.15">
      <c r="B268" s="185"/>
      <c r="C268" s="77" t="s">
        <v>531</v>
      </c>
      <c r="F268" s="20">
        <f t="shared" si="139"/>
        <v>1184</v>
      </c>
      <c r="G268" s="12">
        <f t="shared" si="140"/>
        <v>35.219594594594597</v>
      </c>
      <c r="H268" s="12">
        <f t="shared" si="140"/>
        <v>9.2060810810810807</v>
      </c>
      <c r="I268" s="12">
        <f t="shared" si="140"/>
        <v>37.162162162162161</v>
      </c>
      <c r="J268" s="12">
        <f t="shared" si="140"/>
        <v>18.412162162162161</v>
      </c>
      <c r="K268" s="4">
        <f t="shared" si="141"/>
        <v>100</v>
      </c>
      <c r="L268" s="14"/>
      <c r="M268" s="14"/>
      <c r="N268" s="14"/>
      <c r="O268" s="14"/>
      <c r="P268" s="14"/>
      <c r="Q268" s="14"/>
      <c r="Y268" s="1"/>
      <c r="AA268" s="14"/>
      <c r="AB268" s="14"/>
      <c r="AC268" s="14"/>
      <c r="AD268" s="14"/>
      <c r="AE268" s="14"/>
      <c r="AF268" s="14"/>
    </row>
    <row r="269" spans="2:32" ht="15" customHeight="1" x14ac:dyDescent="0.15">
      <c r="B269" s="185"/>
      <c r="C269" s="77" t="s">
        <v>532</v>
      </c>
      <c r="F269" s="20">
        <f t="shared" si="139"/>
        <v>1184</v>
      </c>
      <c r="G269" s="12">
        <f t="shared" si="140"/>
        <v>4.0540540540540544</v>
      </c>
      <c r="H269" s="12">
        <f t="shared" si="140"/>
        <v>3.7162162162162162</v>
      </c>
      <c r="I269" s="12">
        <f t="shared" si="140"/>
        <v>63.091216216216218</v>
      </c>
      <c r="J269" s="12">
        <f t="shared" si="140"/>
        <v>29.138513513513516</v>
      </c>
      <c r="K269" s="4">
        <f t="shared" si="141"/>
        <v>100</v>
      </c>
      <c r="L269" s="14"/>
      <c r="M269" s="14"/>
      <c r="N269" s="14"/>
      <c r="O269" s="14"/>
      <c r="P269" s="14"/>
      <c r="Q269" s="14"/>
      <c r="Y269" s="1"/>
      <c r="AA269" s="14"/>
      <c r="AB269" s="14"/>
      <c r="AC269" s="14"/>
      <c r="AD269" s="14"/>
      <c r="AE269" s="14"/>
      <c r="AF269" s="14"/>
    </row>
    <row r="270" spans="2:32" ht="15" customHeight="1" x14ac:dyDescent="0.15">
      <c r="B270" s="186"/>
      <c r="C270" s="77" t="s">
        <v>533</v>
      </c>
      <c r="F270" s="20">
        <f t="shared" si="139"/>
        <v>1184</v>
      </c>
      <c r="G270" s="12">
        <f t="shared" si="140"/>
        <v>8.4459459459459456</v>
      </c>
      <c r="H270" s="12">
        <f t="shared" si="140"/>
        <v>2.6182432432432434</v>
      </c>
      <c r="I270" s="12">
        <f t="shared" si="140"/>
        <v>64.442567567567565</v>
      </c>
      <c r="J270" s="12">
        <f t="shared" si="140"/>
        <v>24.493243243243242</v>
      </c>
      <c r="K270" s="4">
        <f t="shared" si="141"/>
        <v>100</v>
      </c>
      <c r="L270" s="14"/>
      <c r="M270" s="14"/>
      <c r="N270" s="14"/>
      <c r="O270" s="14"/>
      <c r="P270" s="14"/>
      <c r="Q270" s="14"/>
      <c r="Y270" s="1"/>
      <c r="AA270" s="14"/>
      <c r="AB270" s="14"/>
      <c r="AC270" s="14"/>
      <c r="AD270" s="14"/>
      <c r="AE270" s="14"/>
      <c r="AF270" s="14"/>
    </row>
    <row r="271" spans="2:32" ht="15" customHeight="1" x14ac:dyDescent="0.15">
      <c r="B271" s="185"/>
      <c r="C271" s="77" t="s">
        <v>534</v>
      </c>
      <c r="F271" s="20">
        <f t="shared" si="139"/>
        <v>1184</v>
      </c>
      <c r="G271" s="12">
        <f t="shared" si="140"/>
        <v>6.756756756756757</v>
      </c>
      <c r="H271" s="12">
        <f t="shared" si="140"/>
        <v>1.3513513513513513</v>
      </c>
      <c r="I271" s="12">
        <f t="shared" si="140"/>
        <v>62.753378378378379</v>
      </c>
      <c r="J271" s="12">
        <f t="shared" si="140"/>
        <v>29.138513513513516</v>
      </c>
      <c r="K271" s="4">
        <f t="shared" si="141"/>
        <v>100</v>
      </c>
      <c r="L271" s="14"/>
      <c r="M271" s="14"/>
      <c r="N271" s="14"/>
      <c r="O271" s="14"/>
      <c r="P271" s="14"/>
      <c r="Q271" s="14"/>
      <c r="Y271" s="1"/>
      <c r="AA271" s="14"/>
      <c r="AB271" s="14"/>
      <c r="AC271" s="14"/>
      <c r="AD271" s="14"/>
      <c r="AE271" s="14"/>
      <c r="AF271" s="14"/>
    </row>
    <row r="272" spans="2:32" ht="15" customHeight="1" x14ac:dyDescent="0.15">
      <c r="B272" s="185"/>
      <c r="C272" s="77" t="s">
        <v>535</v>
      </c>
      <c r="F272" s="20">
        <f t="shared" si="139"/>
        <v>1184</v>
      </c>
      <c r="G272" s="12">
        <f t="shared" si="140"/>
        <v>1.0135135135135136</v>
      </c>
      <c r="H272" s="12">
        <f t="shared" si="140"/>
        <v>3.4628378378378377</v>
      </c>
      <c r="I272" s="12">
        <f t="shared" si="140"/>
        <v>66.21621621621621</v>
      </c>
      <c r="J272" s="12">
        <f t="shared" si="140"/>
        <v>29.307432432432435</v>
      </c>
      <c r="K272" s="4">
        <f t="shared" si="141"/>
        <v>100</v>
      </c>
      <c r="L272" s="14"/>
      <c r="M272" s="14"/>
      <c r="N272" s="14"/>
      <c r="O272" s="14"/>
      <c r="P272" s="14"/>
      <c r="Q272" s="14"/>
      <c r="Y272" s="1"/>
      <c r="AA272" s="14"/>
      <c r="AB272" s="14"/>
      <c r="AC272" s="14"/>
      <c r="AD272" s="14"/>
      <c r="AE272" s="14"/>
      <c r="AF272" s="14"/>
    </row>
    <row r="273" spans="2:32" ht="15" customHeight="1" x14ac:dyDescent="0.15">
      <c r="B273" s="185"/>
      <c r="C273" s="77" t="s">
        <v>536</v>
      </c>
      <c r="F273" s="20">
        <f t="shared" si="139"/>
        <v>1184</v>
      </c>
      <c r="G273" s="12">
        <f t="shared" si="140"/>
        <v>0.5067567567567568</v>
      </c>
      <c r="H273" s="12">
        <f t="shared" si="140"/>
        <v>1.435810810810811</v>
      </c>
      <c r="I273" s="12">
        <f t="shared" si="140"/>
        <v>67.98986486486487</v>
      </c>
      <c r="J273" s="12">
        <f t="shared" si="140"/>
        <v>30.067567567567565</v>
      </c>
      <c r="K273" s="4">
        <f t="shared" si="141"/>
        <v>100</v>
      </c>
      <c r="L273" s="14"/>
      <c r="M273" s="14"/>
      <c r="N273" s="14"/>
      <c r="O273" s="14"/>
      <c r="P273" s="14"/>
      <c r="Q273" s="14"/>
      <c r="Y273" s="1"/>
      <c r="AA273" s="14"/>
      <c r="AB273" s="14"/>
      <c r="AC273" s="14"/>
      <c r="AD273" s="14"/>
      <c r="AE273" s="14"/>
      <c r="AF273" s="14"/>
    </row>
    <row r="274" spans="2:32" ht="15" customHeight="1" x14ac:dyDescent="0.15">
      <c r="B274" s="185"/>
      <c r="C274" s="77" t="s">
        <v>537</v>
      </c>
      <c r="F274" s="20">
        <f t="shared" si="139"/>
        <v>1184</v>
      </c>
      <c r="G274" s="12">
        <f t="shared" si="140"/>
        <v>5.4898648648648649</v>
      </c>
      <c r="H274" s="12">
        <f t="shared" si="140"/>
        <v>2.7027027027027026</v>
      </c>
      <c r="I274" s="12">
        <f t="shared" si="140"/>
        <v>63.175675675675677</v>
      </c>
      <c r="J274" s="12">
        <f t="shared" si="140"/>
        <v>28.631756756756754</v>
      </c>
      <c r="K274" s="4">
        <f t="shared" si="141"/>
        <v>100</v>
      </c>
      <c r="L274" s="14"/>
      <c r="M274" s="14"/>
      <c r="N274" s="14"/>
      <c r="O274" s="14"/>
      <c r="P274" s="14"/>
      <c r="Q274" s="14"/>
      <c r="Y274" s="1"/>
      <c r="AA274" s="14"/>
      <c r="AB274" s="14"/>
      <c r="AC274" s="14"/>
      <c r="AD274" s="14"/>
      <c r="AE274" s="14"/>
      <c r="AF274" s="14"/>
    </row>
    <row r="275" spans="2:32" ht="15" customHeight="1" x14ac:dyDescent="0.15">
      <c r="B275" s="185"/>
      <c r="C275" s="77" t="s">
        <v>538</v>
      </c>
      <c r="F275" s="20">
        <f t="shared" si="139"/>
        <v>1184</v>
      </c>
      <c r="G275" s="12">
        <f t="shared" si="140"/>
        <v>0.84459459459459463</v>
      </c>
      <c r="H275" s="12">
        <f t="shared" si="140"/>
        <v>1.5202702702702704</v>
      </c>
      <c r="I275" s="12">
        <f t="shared" si="140"/>
        <v>68.074324324324323</v>
      </c>
      <c r="J275" s="12">
        <f t="shared" si="140"/>
        <v>29.560810810810811</v>
      </c>
      <c r="K275" s="4">
        <f t="shared" si="141"/>
        <v>100</v>
      </c>
      <c r="L275" s="14"/>
      <c r="M275" s="14"/>
      <c r="N275" s="14"/>
      <c r="O275" s="14"/>
      <c r="P275" s="14"/>
      <c r="Q275" s="14"/>
      <c r="Y275" s="1"/>
      <c r="AA275" s="14"/>
      <c r="AB275" s="14"/>
      <c r="AC275" s="14"/>
      <c r="AD275" s="14"/>
      <c r="AE275" s="14"/>
      <c r="AF275" s="14"/>
    </row>
    <row r="276" spans="2:32" ht="15" customHeight="1" x14ac:dyDescent="0.15">
      <c r="B276" s="187"/>
      <c r="C276" s="65" t="s">
        <v>539</v>
      </c>
      <c r="D276" s="36"/>
      <c r="E276" s="36"/>
      <c r="F276" s="21">
        <f t="shared" si="139"/>
        <v>1184</v>
      </c>
      <c r="G276" s="13">
        <f t="shared" si="140"/>
        <v>1.5202702702702704</v>
      </c>
      <c r="H276" s="13">
        <f t="shared" si="140"/>
        <v>4.3074324324324325</v>
      </c>
      <c r="I276" s="13">
        <f t="shared" si="140"/>
        <v>64.949324324324323</v>
      </c>
      <c r="J276" s="13">
        <f t="shared" si="140"/>
        <v>29.222972972972972</v>
      </c>
      <c r="K276" s="5">
        <f t="shared" si="141"/>
        <v>100</v>
      </c>
      <c r="L276" s="14"/>
      <c r="M276" s="14"/>
      <c r="N276" s="14"/>
      <c r="O276" s="14"/>
      <c r="P276" s="14"/>
      <c r="Q276" s="14"/>
      <c r="Y276" s="1"/>
      <c r="AA276" s="14"/>
      <c r="AB276" s="14"/>
      <c r="AC276" s="14"/>
      <c r="AD276" s="14"/>
      <c r="AE276" s="14"/>
      <c r="AF276" s="14"/>
    </row>
    <row r="277" spans="2:32" ht="15" customHeight="1" x14ac:dyDescent="0.15">
      <c r="B277" s="62"/>
      <c r="C277" s="55"/>
      <c r="D277" s="53"/>
      <c r="E277" s="53"/>
      <c r="F277" s="14"/>
      <c r="G277" s="14"/>
      <c r="H277" s="14"/>
      <c r="I277" s="14"/>
      <c r="J277" s="14"/>
      <c r="K277" s="14"/>
      <c r="L277" s="14"/>
      <c r="M277" s="14"/>
      <c r="N277" s="14"/>
      <c r="O277" s="14"/>
      <c r="P277" s="14"/>
      <c r="Q277" s="14"/>
      <c r="Y277" s="1"/>
      <c r="AA277" s="14"/>
      <c r="AB277" s="14"/>
      <c r="AC277" s="14"/>
      <c r="AD277" s="14"/>
      <c r="AE277" s="14"/>
      <c r="AF277" s="14"/>
    </row>
    <row r="278" spans="2:32" ht="15" customHeight="1" x14ac:dyDescent="0.15">
      <c r="B278" s="57" t="s">
        <v>197</v>
      </c>
      <c r="C278" s="58"/>
      <c r="D278" s="28"/>
      <c r="E278" s="28"/>
      <c r="F278" s="204"/>
      <c r="G278" s="81" t="s">
        <v>296</v>
      </c>
      <c r="H278" s="118" t="s">
        <v>297</v>
      </c>
      <c r="I278" s="81" t="s">
        <v>298</v>
      </c>
      <c r="J278" s="82" t="s">
        <v>299</v>
      </c>
      <c r="K278" s="81" t="s">
        <v>300</v>
      </c>
      <c r="Y278" s="1"/>
      <c r="AA278" s="14"/>
      <c r="AB278" s="14"/>
    </row>
    <row r="279" spans="2:32" ht="15" customHeight="1" x14ac:dyDescent="0.15">
      <c r="B279" s="184" t="s">
        <v>301</v>
      </c>
      <c r="C279" s="64" t="s">
        <v>528</v>
      </c>
      <c r="F279" s="205"/>
      <c r="G279" s="8">
        <v>277</v>
      </c>
      <c r="H279" s="8">
        <v>98</v>
      </c>
      <c r="I279" s="8">
        <v>482</v>
      </c>
      <c r="J279" s="8">
        <v>220</v>
      </c>
      <c r="K279" s="17">
        <f>SUM(G279:J279)</f>
        <v>1077</v>
      </c>
      <c r="Y279" s="1"/>
      <c r="AA279" s="14"/>
      <c r="AB279" s="14"/>
    </row>
    <row r="280" spans="2:32" ht="15" customHeight="1" x14ac:dyDescent="0.15">
      <c r="B280" s="185"/>
      <c r="C280" s="77" t="s">
        <v>529</v>
      </c>
      <c r="F280" s="205"/>
      <c r="G280" s="9">
        <v>561</v>
      </c>
      <c r="H280" s="9">
        <v>80</v>
      </c>
      <c r="I280" s="9">
        <v>293</v>
      </c>
      <c r="J280" s="9">
        <v>143</v>
      </c>
      <c r="K280" s="18">
        <f t="shared" ref="K280:K290" si="142">SUM(G280:J280)</f>
        <v>1077</v>
      </c>
      <c r="Y280" s="1"/>
      <c r="AA280" s="14"/>
      <c r="AB280" s="14"/>
    </row>
    <row r="281" spans="2:32" ht="15" customHeight="1" x14ac:dyDescent="0.15">
      <c r="B281" s="185"/>
      <c r="C281" s="77" t="s">
        <v>530</v>
      </c>
      <c r="F281" s="205"/>
      <c r="G281" s="9">
        <v>126</v>
      </c>
      <c r="H281" s="9">
        <v>55</v>
      </c>
      <c r="I281" s="9">
        <v>604</v>
      </c>
      <c r="J281" s="9">
        <v>292</v>
      </c>
      <c r="K281" s="18">
        <f t="shared" si="142"/>
        <v>1077</v>
      </c>
      <c r="Y281" s="1"/>
      <c r="AA281" s="14"/>
      <c r="AB281" s="14"/>
    </row>
    <row r="282" spans="2:32" ht="15" customHeight="1" x14ac:dyDescent="0.15">
      <c r="B282" s="185"/>
      <c r="C282" s="77" t="s">
        <v>531</v>
      </c>
      <c r="F282" s="205"/>
      <c r="G282" s="9">
        <v>395</v>
      </c>
      <c r="H282" s="9">
        <v>105</v>
      </c>
      <c r="I282" s="9">
        <v>380</v>
      </c>
      <c r="J282" s="9">
        <v>197</v>
      </c>
      <c r="K282" s="18">
        <f t="shared" si="142"/>
        <v>1077</v>
      </c>
      <c r="Y282" s="1"/>
      <c r="AA282" s="14"/>
      <c r="AB282" s="14"/>
    </row>
    <row r="283" spans="2:32" ht="15" customHeight="1" x14ac:dyDescent="0.15">
      <c r="B283" s="185"/>
      <c r="C283" s="77" t="s">
        <v>532</v>
      </c>
      <c r="F283" s="205"/>
      <c r="G283" s="9">
        <v>38</v>
      </c>
      <c r="H283" s="9">
        <v>34</v>
      </c>
      <c r="I283" s="9">
        <v>680</v>
      </c>
      <c r="J283" s="9">
        <v>325</v>
      </c>
      <c r="K283" s="18">
        <f t="shared" si="142"/>
        <v>1077</v>
      </c>
      <c r="Y283" s="1"/>
      <c r="AA283" s="14"/>
      <c r="AB283" s="14"/>
    </row>
    <row r="284" spans="2:32" ht="15" customHeight="1" x14ac:dyDescent="0.15">
      <c r="B284" s="186"/>
      <c r="C284" s="77" t="s">
        <v>533</v>
      </c>
      <c r="F284" s="205"/>
      <c r="G284" s="9">
        <v>98</v>
      </c>
      <c r="H284" s="9">
        <v>27</v>
      </c>
      <c r="I284" s="9">
        <v>684</v>
      </c>
      <c r="J284" s="9">
        <v>268</v>
      </c>
      <c r="K284" s="18">
        <f t="shared" si="142"/>
        <v>1077</v>
      </c>
      <c r="Y284" s="1"/>
      <c r="AA284" s="14"/>
      <c r="AB284" s="14"/>
    </row>
    <row r="285" spans="2:32" ht="15" customHeight="1" x14ac:dyDescent="0.15">
      <c r="B285" s="185"/>
      <c r="C285" s="77" t="s">
        <v>534</v>
      </c>
      <c r="F285" s="205"/>
      <c r="G285" s="9">
        <v>78</v>
      </c>
      <c r="H285" s="9">
        <v>16</v>
      </c>
      <c r="I285" s="9">
        <v>661</v>
      </c>
      <c r="J285" s="9">
        <v>322</v>
      </c>
      <c r="K285" s="18">
        <f t="shared" si="142"/>
        <v>1077</v>
      </c>
      <c r="Y285" s="1"/>
      <c r="AA285" s="14"/>
      <c r="AB285" s="14"/>
    </row>
    <row r="286" spans="2:32" ht="15" customHeight="1" x14ac:dyDescent="0.15">
      <c r="B286" s="185"/>
      <c r="C286" s="77" t="s">
        <v>535</v>
      </c>
      <c r="F286" s="205"/>
      <c r="G286" s="9">
        <v>10</v>
      </c>
      <c r="H286" s="9">
        <v>35</v>
      </c>
      <c r="I286" s="9">
        <v>710</v>
      </c>
      <c r="J286" s="9">
        <v>322</v>
      </c>
      <c r="K286" s="18">
        <f t="shared" si="142"/>
        <v>1077</v>
      </c>
      <c r="Y286" s="1"/>
      <c r="AA286" s="14"/>
      <c r="AB286" s="14"/>
    </row>
    <row r="287" spans="2:32" ht="15" customHeight="1" x14ac:dyDescent="0.15">
      <c r="B287" s="185"/>
      <c r="C287" s="77" t="s">
        <v>536</v>
      </c>
      <c r="F287" s="205"/>
      <c r="G287" s="9">
        <v>5</v>
      </c>
      <c r="H287" s="9">
        <v>16</v>
      </c>
      <c r="I287" s="9">
        <v>723</v>
      </c>
      <c r="J287" s="9">
        <v>333</v>
      </c>
      <c r="K287" s="18">
        <f t="shared" si="142"/>
        <v>1077</v>
      </c>
      <c r="L287" s="14"/>
      <c r="M287" s="14"/>
      <c r="N287" s="14"/>
      <c r="O287" s="14"/>
      <c r="P287" s="14"/>
      <c r="Q287" s="14"/>
      <c r="Y287" s="1"/>
      <c r="AA287" s="14"/>
      <c r="AB287" s="14"/>
      <c r="AC287" s="14"/>
      <c r="AD287" s="14"/>
      <c r="AE287" s="14"/>
      <c r="AF287" s="14"/>
    </row>
    <row r="288" spans="2:32" ht="15" customHeight="1" x14ac:dyDescent="0.15">
      <c r="B288" s="185"/>
      <c r="C288" s="77" t="s">
        <v>537</v>
      </c>
      <c r="F288" s="205"/>
      <c r="G288" s="9">
        <v>62</v>
      </c>
      <c r="H288" s="9">
        <v>31</v>
      </c>
      <c r="I288" s="9">
        <v>671</v>
      </c>
      <c r="J288" s="9">
        <v>313</v>
      </c>
      <c r="K288" s="18">
        <f t="shared" si="142"/>
        <v>1077</v>
      </c>
      <c r="L288" s="14"/>
      <c r="M288" s="14"/>
      <c r="N288" s="14"/>
      <c r="O288" s="14"/>
      <c r="P288" s="14"/>
      <c r="Q288" s="14"/>
      <c r="Y288" s="1"/>
      <c r="AA288" s="14"/>
      <c r="AB288" s="14"/>
      <c r="AC288" s="14"/>
      <c r="AD288" s="14"/>
      <c r="AE288" s="14"/>
      <c r="AF288" s="14"/>
    </row>
    <row r="289" spans="1:32" ht="15" customHeight="1" x14ac:dyDescent="0.15">
      <c r="B289" s="185"/>
      <c r="C289" s="77" t="s">
        <v>538</v>
      </c>
      <c r="F289" s="205"/>
      <c r="G289" s="9">
        <v>8</v>
      </c>
      <c r="H289" s="9">
        <v>13</v>
      </c>
      <c r="I289" s="9">
        <v>728</v>
      </c>
      <c r="J289" s="9">
        <v>328</v>
      </c>
      <c r="K289" s="18">
        <f t="shared" si="142"/>
        <v>1077</v>
      </c>
      <c r="L289" s="14"/>
      <c r="M289" s="14"/>
      <c r="N289" s="14"/>
      <c r="O289" s="14"/>
      <c r="P289" s="14"/>
      <c r="Q289" s="14"/>
      <c r="Y289" s="1"/>
      <c r="AA289" s="14"/>
      <c r="AB289" s="14"/>
      <c r="AC289" s="14"/>
      <c r="AD289" s="14"/>
      <c r="AE289" s="14"/>
      <c r="AF289" s="14"/>
    </row>
    <row r="290" spans="1:32" ht="15" customHeight="1" x14ac:dyDescent="0.15">
      <c r="B290" s="187"/>
      <c r="C290" s="65" t="s">
        <v>539</v>
      </c>
      <c r="D290" s="36"/>
      <c r="E290" s="36"/>
      <c r="F290" s="125"/>
      <c r="G290" s="10">
        <v>17</v>
      </c>
      <c r="H290" s="10">
        <v>45</v>
      </c>
      <c r="I290" s="10">
        <v>692</v>
      </c>
      <c r="J290" s="10">
        <v>323</v>
      </c>
      <c r="K290" s="19">
        <f t="shared" si="142"/>
        <v>1077</v>
      </c>
      <c r="L290" s="14"/>
      <c r="M290" s="14"/>
      <c r="N290" s="14"/>
      <c r="O290" s="14"/>
      <c r="P290" s="14"/>
      <c r="Q290" s="14"/>
      <c r="Y290" s="1"/>
      <c r="AA290" s="14"/>
      <c r="AB290" s="14"/>
      <c r="AC290" s="14"/>
      <c r="AD290" s="14"/>
      <c r="AE290" s="14"/>
      <c r="AF290" s="14"/>
    </row>
    <row r="291" spans="1:32" ht="15" customHeight="1" x14ac:dyDescent="0.15">
      <c r="B291" s="184" t="s">
        <v>3</v>
      </c>
      <c r="C291" s="64" t="s">
        <v>528</v>
      </c>
      <c r="F291" s="20">
        <f t="shared" ref="F291:F302" si="143">$K$279</f>
        <v>1077</v>
      </c>
      <c r="G291" s="11">
        <f t="shared" ref="G291:J302" si="144">IF($F291=0,0,G279/$F291*100)</f>
        <v>25.719591457753015</v>
      </c>
      <c r="H291" s="11">
        <f t="shared" si="144"/>
        <v>9.0993500464252559</v>
      </c>
      <c r="I291" s="11">
        <f t="shared" si="144"/>
        <v>44.753946146703804</v>
      </c>
      <c r="J291" s="11">
        <f t="shared" si="144"/>
        <v>20.42711234911792</v>
      </c>
      <c r="K291" s="3">
        <f>SUM(G291:J291)</f>
        <v>100</v>
      </c>
      <c r="L291" s="14"/>
      <c r="M291" s="14"/>
      <c r="N291" s="14"/>
      <c r="O291" s="14"/>
      <c r="P291" s="14"/>
      <c r="Q291" s="14"/>
      <c r="Y291" s="1"/>
      <c r="AA291" s="14"/>
      <c r="AB291" s="14"/>
      <c r="AC291" s="14"/>
      <c r="AD291" s="14"/>
      <c r="AE291" s="14"/>
      <c r="AF291" s="14"/>
    </row>
    <row r="292" spans="1:32" ht="15" customHeight="1" x14ac:dyDescent="0.15">
      <c r="B292" s="185"/>
      <c r="C292" s="77" t="s">
        <v>529</v>
      </c>
      <c r="F292" s="20">
        <f t="shared" si="143"/>
        <v>1077</v>
      </c>
      <c r="G292" s="12">
        <f t="shared" si="144"/>
        <v>52.089136490250695</v>
      </c>
      <c r="H292" s="12">
        <f t="shared" si="144"/>
        <v>7.4280408542246974</v>
      </c>
      <c r="I292" s="12">
        <f t="shared" si="144"/>
        <v>27.20519962859796</v>
      </c>
      <c r="J292" s="12">
        <f t="shared" si="144"/>
        <v>13.27762302692665</v>
      </c>
      <c r="K292" s="4">
        <f t="shared" ref="K292:K302" si="145">SUM(G292:J292)</f>
        <v>100</v>
      </c>
      <c r="L292" s="14"/>
      <c r="M292" s="14"/>
      <c r="N292" s="14"/>
      <c r="O292" s="14"/>
      <c r="P292" s="14"/>
      <c r="Q292" s="14"/>
      <c r="Y292" s="1"/>
      <c r="AA292" s="14"/>
      <c r="AB292" s="14"/>
      <c r="AC292" s="14"/>
      <c r="AD292" s="14"/>
      <c r="AE292" s="14"/>
      <c r="AF292" s="14"/>
    </row>
    <row r="293" spans="1:32" ht="15" customHeight="1" x14ac:dyDescent="0.15">
      <c r="B293" s="185"/>
      <c r="C293" s="77" t="s">
        <v>530</v>
      </c>
      <c r="F293" s="20">
        <f t="shared" si="143"/>
        <v>1077</v>
      </c>
      <c r="G293" s="12">
        <f t="shared" si="144"/>
        <v>11.699164345403899</v>
      </c>
      <c r="H293" s="12">
        <f t="shared" si="144"/>
        <v>5.1067780872794799</v>
      </c>
      <c r="I293" s="12">
        <f t="shared" si="144"/>
        <v>56.081708449396473</v>
      </c>
      <c r="J293" s="12">
        <f t="shared" si="144"/>
        <v>27.112349117920147</v>
      </c>
      <c r="K293" s="4">
        <f t="shared" si="145"/>
        <v>100</v>
      </c>
      <c r="L293" s="14"/>
      <c r="M293" s="14"/>
      <c r="N293" s="14"/>
      <c r="O293" s="14"/>
      <c r="P293" s="14"/>
      <c r="Q293" s="14"/>
      <c r="Y293" s="1"/>
      <c r="AA293" s="14"/>
      <c r="AB293" s="14"/>
      <c r="AC293" s="14"/>
      <c r="AD293" s="14"/>
      <c r="AE293" s="14"/>
      <c r="AF293" s="14"/>
    </row>
    <row r="294" spans="1:32" ht="15" customHeight="1" x14ac:dyDescent="0.15">
      <c r="B294" s="185"/>
      <c r="C294" s="77" t="s">
        <v>531</v>
      </c>
      <c r="F294" s="20">
        <f t="shared" si="143"/>
        <v>1077</v>
      </c>
      <c r="G294" s="12">
        <f t="shared" si="144"/>
        <v>36.675951717734442</v>
      </c>
      <c r="H294" s="12">
        <f t="shared" si="144"/>
        <v>9.7493036211699167</v>
      </c>
      <c r="I294" s="12">
        <f t="shared" si="144"/>
        <v>35.283194057567322</v>
      </c>
      <c r="J294" s="12">
        <f t="shared" si="144"/>
        <v>18.291550603528322</v>
      </c>
      <c r="K294" s="4">
        <f t="shared" si="145"/>
        <v>100</v>
      </c>
      <c r="L294" s="14"/>
      <c r="M294" s="14"/>
      <c r="N294" s="14"/>
      <c r="O294" s="14"/>
      <c r="P294" s="14"/>
      <c r="Q294" s="14"/>
      <c r="Y294" s="1"/>
      <c r="AA294" s="14"/>
      <c r="AB294" s="14"/>
      <c r="AC294" s="14"/>
      <c r="AD294" s="14"/>
      <c r="AE294" s="14"/>
      <c r="AF294" s="14"/>
    </row>
    <row r="295" spans="1:32" ht="15" customHeight="1" x14ac:dyDescent="0.15">
      <c r="B295" s="185"/>
      <c r="C295" s="77" t="s">
        <v>532</v>
      </c>
      <c r="F295" s="20">
        <f t="shared" si="143"/>
        <v>1077</v>
      </c>
      <c r="G295" s="12">
        <f t="shared" si="144"/>
        <v>3.5283194057567315</v>
      </c>
      <c r="H295" s="12">
        <f t="shared" si="144"/>
        <v>3.1569173630454963</v>
      </c>
      <c r="I295" s="12">
        <f t="shared" si="144"/>
        <v>63.138347260909931</v>
      </c>
      <c r="J295" s="12">
        <f t="shared" si="144"/>
        <v>30.176415970287835</v>
      </c>
      <c r="K295" s="4">
        <f t="shared" si="145"/>
        <v>100</v>
      </c>
      <c r="L295" s="14"/>
      <c r="M295" s="14"/>
      <c r="N295" s="14"/>
      <c r="O295" s="14"/>
      <c r="P295" s="14"/>
      <c r="Q295" s="14"/>
      <c r="Y295" s="1"/>
      <c r="AA295" s="14"/>
      <c r="AB295" s="14"/>
      <c r="AC295" s="14"/>
      <c r="AD295" s="14"/>
      <c r="AE295" s="14"/>
      <c r="AF295" s="14"/>
    </row>
    <row r="296" spans="1:32" ht="15" customHeight="1" x14ac:dyDescent="0.15">
      <c r="B296" s="186"/>
      <c r="C296" s="77" t="s">
        <v>533</v>
      </c>
      <c r="F296" s="20">
        <f t="shared" si="143"/>
        <v>1077</v>
      </c>
      <c r="G296" s="12">
        <f t="shared" si="144"/>
        <v>9.0993500464252559</v>
      </c>
      <c r="H296" s="12">
        <f t="shared" si="144"/>
        <v>2.5069637883008355</v>
      </c>
      <c r="I296" s="12">
        <f t="shared" si="144"/>
        <v>63.509749303621163</v>
      </c>
      <c r="J296" s="12">
        <f t="shared" si="144"/>
        <v>24.883936861652739</v>
      </c>
      <c r="K296" s="4">
        <f t="shared" si="145"/>
        <v>100</v>
      </c>
      <c r="L296" s="14"/>
      <c r="M296" s="14"/>
      <c r="N296" s="14"/>
      <c r="O296" s="14"/>
      <c r="P296" s="14"/>
      <c r="Q296" s="14"/>
      <c r="Y296" s="1"/>
      <c r="AA296" s="14"/>
      <c r="AB296" s="14"/>
      <c r="AC296" s="14"/>
      <c r="AD296" s="14"/>
      <c r="AE296" s="14"/>
      <c r="AF296" s="14"/>
    </row>
    <row r="297" spans="1:32" ht="15" customHeight="1" x14ac:dyDescent="0.15">
      <c r="B297" s="185"/>
      <c r="C297" s="77" t="s">
        <v>534</v>
      </c>
      <c r="F297" s="20">
        <f t="shared" si="143"/>
        <v>1077</v>
      </c>
      <c r="G297" s="12">
        <f t="shared" si="144"/>
        <v>7.2423398328690807</v>
      </c>
      <c r="H297" s="12">
        <f t="shared" si="144"/>
        <v>1.4856081708449396</v>
      </c>
      <c r="I297" s="12">
        <f t="shared" si="144"/>
        <v>61.374187558031565</v>
      </c>
      <c r="J297" s="12">
        <f t="shared" si="144"/>
        <v>29.897864438254413</v>
      </c>
      <c r="K297" s="4">
        <f t="shared" si="145"/>
        <v>100</v>
      </c>
      <c r="L297" s="14"/>
      <c r="M297" s="14"/>
      <c r="N297" s="14"/>
      <c r="O297" s="14"/>
      <c r="P297" s="14"/>
      <c r="Q297" s="14"/>
      <c r="Y297" s="1"/>
      <c r="AA297" s="14"/>
      <c r="AB297" s="14"/>
      <c r="AC297" s="14"/>
      <c r="AD297" s="14"/>
      <c r="AE297" s="14"/>
      <c r="AF297" s="14"/>
    </row>
    <row r="298" spans="1:32" ht="15" customHeight="1" x14ac:dyDescent="0.15">
      <c r="B298" s="185"/>
      <c r="C298" s="77" t="s">
        <v>535</v>
      </c>
      <c r="F298" s="20">
        <f t="shared" si="143"/>
        <v>1077</v>
      </c>
      <c r="G298" s="12">
        <f t="shared" si="144"/>
        <v>0.92850510677808717</v>
      </c>
      <c r="H298" s="12">
        <f t="shared" si="144"/>
        <v>3.2497678737233056</v>
      </c>
      <c r="I298" s="12">
        <f t="shared" si="144"/>
        <v>65.923862581244194</v>
      </c>
      <c r="J298" s="12">
        <f t="shared" si="144"/>
        <v>29.897864438254413</v>
      </c>
      <c r="K298" s="4">
        <f t="shared" si="145"/>
        <v>100</v>
      </c>
      <c r="L298" s="14"/>
      <c r="M298" s="14"/>
      <c r="N298" s="14"/>
      <c r="O298" s="14"/>
      <c r="P298" s="14"/>
      <c r="Q298" s="14"/>
      <c r="Y298" s="1"/>
      <c r="AA298" s="14"/>
      <c r="AB298" s="14"/>
      <c r="AC298" s="14"/>
      <c r="AD298" s="14"/>
      <c r="AE298" s="14"/>
      <c r="AF298" s="14"/>
    </row>
    <row r="299" spans="1:32" ht="15" customHeight="1" x14ac:dyDescent="0.15">
      <c r="B299" s="185"/>
      <c r="C299" s="77" t="s">
        <v>536</v>
      </c>
      <c r="F299" s="20">
        <f t="shared" si="143"/>
        <v>1077</v>
      </c>
      <c r="G299" s="12">
        <f t="shared" si="144"/>
        <v>0.46425255338904359</v>
      </c>
      <c r="H299" s="12">
        <f t="shared" si="144"/>
        <v>1.4856081708449396</v>
      </c>
      <c r="I299" s="12">
        <f t="shared" si="144"/>
        <v>67.130919220055702</v>
      </c>
      <c r="J299" s="12">
        <f t="shared" si="144"/>
        <v>30.919220055710305</v>
      </c>
      <c r="K299" s="4">
        <f t="shared" si="145"/>
        <v>100</v>
      </c>
      <c r="L299" s="14"/>
      <c r="M299" s="14"/>
      <c r="N299" s="14"/>
      <c r="O299" s="14"/>
      <c r="P299" s="14"/>
      <c r="Q299" s="14"/>
      <c r="Y299" s="1"/>
      <c r="AA299" s="14"/>
      <c r="AB299" s="14"/>
      <c r="AC299" s="14"/>
      <c r="AD299" s="14"/>
      <c r="AE299" s="14"/>
      <c r="AF299" s="14"/>
    </row>
    <row r="300" spans="1:32" ht="15" customHeight="1" x14ac:dyDescent="0.15">
      <c r="B300" s="185"/>
      <c r="C300" s="77" t="s">
        <v>537</v>
      </c>
      <c r="F300" s="20">
        <f t="shared" si="143"/>
        <v>1077</v>
      </c>
      <c r="G300" s="12">
        <f t="shared" si="144"/>
        <v>5.7567316620241415</v>
      </c>
      <c r="H300" s="12">
        <f t="shared" si="144"/>
        <v>2.8783658310120708</v>
      </c>
      <c r="I300" s="12">
        <f t="shared" si="144"/>
        <v>62.302692664809655</v>
      </c>
      <c r="J300" s="12">
        <f t="shared" si="144"/>
        <v>29.062209842154129</v>
      </c>
      <c r="K300" s="4">
        <f t="shared" si="145"/>
        <v>100</v>
      </c>
      <c r="L300" s="14"/>
      <c r="M300" s="14"/>
      <c r="N300" s="14"/>
      <c r="O300" s="14"/>
      <c r="P300" s="14"/>
      <c r="Q300" s="14"/>
      <c r="Y300" s="1"/>
      <c r="AA300" s="14"/>
      <c r="AB300" s="14"/>
      <c r="AC300" s="14"/>
      <c r="AD300" s="14"/>
      <c r="AE300" s="14"/>
      <c r="AF300" s="14"/>
    </row>
    <row r="301" spans="1:32" ht="15" customHeight="1" x14ac:dyDescent="0.15">
      <c r="B301" s="185"/>
      <c r="C301" s="77" t="s">
        <v>538</v>
      </c>
      <c r="F301" s="20">
        <f t="shared" si="143"/>
        <v>1077</v>
      </c>
      <c r="G301" s="12">
        <f t="shared" si="144"/>
        <v>0.74280408542246978</v>
      </c>
      <c r="H301" s="12">
        <f t="shared" si="144"/>
        <v>1.2070566388115136</v>
      </c>
      <c r="I301" s="12">
        <f t="shared" si="144"/>
        <v>67.595171773444747</v>
      </c>
      <c r="J301" s="12">
        <f t="shared" si="144"/>
        <v>30.45496750232126</v>
      </c>
      <c r="K301" s="4">
        <f t="shared" si="145"/>
        <v>100</v>
      </c>
      <c r="L301" s="14"/>
      <c r="M301" s="14"/>
      <c r="N301" s="14"/>
      <c r="O301" s="14"/>
      <c r="P301" s="14"/>
      <c r="Q301" s="14"/>
      <c r="Y301" s="1"/>
      <c r="AA301" s="14"/>
      <c r="AB301" s="14"/>
      <c r="AC301" s="14"/>
      <c r="AD301" s="14"/>
      <c r="AE301" s="14"/>
      <c r="AF301" s="14"/>
    </row>
    <row r="302" spans="1:32" ht="15" customHeight="1" x14ac:dyDescent="0.15">
      <c r="B302" s="187"/>
      <c r="C302" s="65" t="s">
        <v>539</v>
      </c>
      <c r="D302" s="36"/>
      <c r="E302" s="36"/>
      <c r="F302" s="21">
        <f t="shared" si="143"/>
        <v>1077</v>
      </c>
      <c r="G302" s="13">
        <f t="shared" si="144"/>
        <v>1.5784586815227482</v>
      </c>
      <c r="H302" s="13">
        <f t="shared" si="144"/>
        <v>4.1782729805013927</v>
      </c>
      <c r="I302" s="13">
        <f t="shared" si="144"/>
        <v>64.252553389043641</v>
      </c>
      <c r="J302" s="13">
        <f t="shared" si="144"/>
        <v>29.990714948932219</v>
      </c>
      <c r="K302" s="5">
        <f t="shared" si="145"/>
        <v>100</v>
      </c>
      <c r="L302" s="14"/>
      <c r="M302" s="14"/>
      <c r="N302" s="14"/>
      <c r="O302" s="14"/>
      <c r="P302" s="14"/>
      <c r="Q302" s="14"/>
      <c r="Y302" s="1"/>
      <c r="AA302" s="14"/>
      <c r="AB302" s="14"/>
      <c r="AC302" s="14"/>
      <c r="AD302" s="14"/>
      <c r="AE302" s="14"/>
      <c r="AF302" s="14"/>
    </row>
    <row r="303" spans="1:32" ht="15" customHeight="1" x14ac:dyDescent="0.15">
      <c r="B303" s="62"/>
      <c r="C303" s="55"/>
      <c r="D303" s="53"/>
      <c r="E303" s="14"/>
      <c r="F303" s="14"/>
      <c r="G303" s="14"/>
      <c r="H303" s="14"/>
      <c r="I303" s="14"/>
      <c r="J303" s="14"/>
      <c r="K303" s="14"/>
      <c r="L303" s="14"/>
      <c r="M303" s="14"/>
      <c r="N303" s="14"/>
      <c r="O303" s="14"/>
      <c r="P303" s="14"/>
      <c r="Q303" s="14"/>
      <c r="Y303" s="1"/>
      <c r="AA303" s="14"/>
      <c r="AB303" s="14"/>
      <c r="AC303" s="14"/>
      <c r="AD303" s="14"/>
      <c r="AE303" s="14"/>
      <c r="AF303" s="14"/>
    </row>
    <row r="304" spans="1:32" ht="15" customHeight="1" x14ac:dyDescent="0.15">
      <c r="A304" s="1" t="s">
        <v>359</v>
      </c>
      <c r="B304" s="62"/>
      <c r="C304" s="55"/>
      <c r="D304" s="53"/>
      <c r="E304" s="14"/>
      <c r="F304" s="14"/>
      <c r="G304" s="14"/>
      <c r="H304" s="14"/>
      <c r="I304" s="14"/>
      <c r="J304" s="14"/>
      <c r="K304" s="14"/>
      <c r="L304" s="14"/>
      <c r="M304" s="14"/>
      <c r="N304" s="14"/>
      <c r="O304" s="14"/>
      <c r="P304" s="14"/>
      <c r="Q304" s="14"/>
      <c r="Y304" s="1"/>
      <c r="AA304" s="14"/>
      <c r="AB304" s="14"/>
      <c r="AC304" s="14"/>
      <c r="AD304" s="14"/>
      <c r="AE304" s="14"/>
      <c r="AF304" s="14"/>
    </row>
    <row r="305" spans="2:32" ht="15" customHeight="1" x14ac:dyDescent="0.15">
      <c r="B305" s="57" t="s">
        <v>1127</v>
      </c>
      <c r="C305" s="58"/>
      <c r="D305" s="28"/>
      <c r="E305" s="28"/>
      <c r="F305" s="204"/>
      <c r="G305" s="81" t="s">
        <v>296</v>
      </c>
      <c r="H305" s="118" t="s">
        <v>297</v>
      </c>
      <c r="I305" s="81" t="s">
        <v>1128</v>
      </c>
      <c r="J305" s="82" t="s">
        <v>0</v>
      </c>
      <c r="K305" s="81" t="s">
        <v>4</v>
      </c>
      <c r="L305" s="14"/>
      <c r="M305" s="14"/>
      <c r="N305" s="14"/>
      <c r="O305" s="14"/>
      <c r="P305" s="14"/>
      <c r="Q305" s="14"/>
      <c r="Y305" s="1"/>
      <c r="AA305" s="14"/>
      <c r="AB305" s="14"/>
      <c r="AC305" s="14"/>
      <c r="AD305" s="14"/>
      <c r="AE305" s="14"/>
      <c r="AF305" s="14"/>
    </row>
    <row r="306" spans="2:32" ht="15" customHeight="1" x14ac:dyDescent="0.15">
      <c r="B306" s="184" t="s">
        <v>2</v>
      </c>
      <c r="C306" s="64" t="s">
        <v>528</v>
      </c>
      <c r="F306" s="205"/>
      <c r="G306" s="8">
        <v>124</v>
      </c>
      <c r="H306" s="8">
        <v>56</v>
      </c>
      <c r="I306" s="8">
        <v>872</v>
      </c>
      <c r="J306" s="8">
        <v>160</v>
      </c>
      <c r="K306" s="17">
        <f t="shared" ref="K306:K329" si="146">SUM(G306:J306)</f>
        <v>1212</v>
      </c>
      <c r="L306" s="14"/>
      <c r="M306" s="14"/>
      <c r="N306" s="14"/>
      <c r="O306" s="14"/>
      <c r="P306" s="14"/>
      <c r="Q306" s="14"/>
      <c r="Y306" s="1"/>
      <c r="AA306" s="14"/>
      <c r="AB306" s="14"/>
      <c r="AC306" s="14"/>
      <c r="AD306" s="14"/>
      <c r="AE306" s="14"/>
      <c r="AF306" s="14"/>
    </row>
    <row r="307" spans="2:32" ht="15" customHeight="1" x14ac:dyDescent="0.15">
      <c r="B307" s="185"/>
      <c r="C307" s="77" t="s">
        <v>529</v>
      </c>
      <c r="F307" s="205"/>
      <c r="G307" s="9">
        <v>51</v>
      </c>
      <c r="H307" s="9">
        <v>30</v>
      </c>
      <c r="I307" s="9">
        <v>938</v>
      </c>
      <c r="J307" s="9">
        <v>193</v>
      </c>
      <c r="K307" s="18">
        <f t="shared" si="146"/>
        <v>1212</v>
      </c>
      <c r="L307" s="14"/>
      <c r="M307" s="14"/>
      <c r="N307" s="14"/>
      <c r="O307" s="14"/>
      <c r="P307" s="14"/>
      <c r="Q307" s="14"/>
      <c r="Y307" s="1"/>
      <c r="AA307" s="14"/>
      <c r="AB307" s="14"/>
      <c r="AC307" s="14"/>
      <c r="AD307" s="14"/>
      <c r="AE307" s="14"/>
      <c r="AF307" s="14"/>
    </row>
    <row r="308" spans="2:32" ht="15" customHeight="1" x14ac:dyDescent="0.15">
      <c r="B308" s="185"/>
      <c r="C308" s="77" t="s">
        <v>530</v>
      </c>
      <c r="F308" s="205"/>
      <c r="G308" s="9">
        <v>26</v>
      </c>
      <c r="H308" s="9">
        <v>18</v>
      </c>
      <c r="I308" s="9">
        <v>964</v>
      </c>
      <c r="J308" s="9">
        <v>204</v>
      </c>
      <c r="K308" s="18">
        <f t="shared" si="146"/>
        <v>1212</v>
      </c>
      <c r="L308" s="14"/>
      <c r="M308" s="14"/>
      <c r="N308" s="14"/>
      <c r="O308" s="14"/>
      <c r="P308" s="14"/>
      <c r="Q308" s="14"/>
      <c r="Y308" s="1"/>
      <c r="AA308" s="14"/>
      <c r="AB308" s="14"/>
      <c r="AC308" s="14"/>
      <c r="AD308" s="14"/>
      <c r="AE308" s="14"/>
      <c r="AF308" s="14"/>
    </row>
    <row r="309" spans="2:32" ht="15" customHeight="1" x14ac:dyDescent="0.15">
      <c r="B309" s="185"/>
      <c r="C309" s="77" t="s">
        <v>531</v>
      </c>
      <c r="F309" s="205"/>
      <c r="G309" s="9">
        <v>129</v>
      </c>
      <c r="H309" s="9">
        <v>58</v>
      </c>
      <c r="I309" s="9">
        <v>868</v>
      </c>
      <c r="J309" s="9">
        <v>157</v>
      </c>
      <c r="K309" s="18">
        <f t="shared" si="146"/>
        <v>1212</v>
      </c>
      <c r="L309" s="14"/>
      <c r="M309" s="14"/>
      <c r="N309" s="14"/>
      <c r="O309" s="14"/>
      <c r="P309" s="14"/>
      <c r="Q309" s="14"/>
      <c r="Y309" s="1"/>
      <c r="AA309" s="14"/>
      <c r="AB309" s="14"/>
      <c r="AC309" s="14"/>
      <c r="AD309" s="14"/>
      <c r="AE309" s="14"/>
      <c r="AF309" s="14"/>
    </row>
    <row r="310" spans="2:32" ht="15" customHeight="1" x14ac:dyDescent="0.15">
      <c r="B310" s="185"/>
      <c r="C310" s="77" t="s">
        <v>532</v>
      </c>
      <c r="F310" s="205"/>
      <c r="G310" s="9">
        <v>69</v>
      </c>
      <c r="H310" s="9">
        <v>37</v>
      </c>
      <c r="I310" s="9">
        <v>915</v>
      </c>
      <c r="J310" s="9">
        <v>191</v>
      </c>
      <c r="K310" s="18">
        <f t="shared" si="146"/>
        <v>1212</v>
      </c>
      <c r="L310" s="14"/>
      <c r="M310" s="14"/>
      <c r="N310" s="14"/>
      <c r="O310" s="14"/>
      <c r="P310" s="14"/>
      <c r="Q310" s="14"/>
      <c r="Y310" s="1"/>
      <c r="AA310" s="14"/>
      <c r="AB310" s="14"/>
      <c r="AC310" s="14"/>
      <c r="AD310" s="14"/>
      <c r="AE310" s="14"/>
      <c r="AF310" s="14"/>
    </row>
    <row r="311" spans="2:32" ht="15" customHeight="1" x14ac:dyDescent="0.15">
      <c r="B311" s="186"/>
      <c r="C311" s="77" t="s">
        <v>533</v>
      </c>
      <c r="F311" s="205"/>
      <c r="G311" s="9">
        <v>19</v>
      </c>
      <c r="H311" s="9">
        <v>18</v>
      </c>
      <c r="I311" s="9">
        <v>975</v>
      </c>
      <c r="J311" s="9">
        <v>200</v>
      </c>
      <c r="K311" s="18">
        <f t="shared" si="146"/>
        <v>1212</v>
      </c>
      <c r="L311" s="14"/>
      <c r="M311" s="14"/>
      <c r="N311" s="14"/>
      <c r="O311" s="14"/>
      <c r="P311" s="14"/>
      <c r="Q311" s="14"/>
      <c r="Y311" s="1"/>
      <c r="AA311" s="14"/>
      <c r="AB311" s="14"/>
      <c r="AC311" s="14"/>
      <c r="AD311" s="14"/>
      <c r="AE311" s="14"/>
      <c r="AF311" s="14"/>
    </row>
    <row r="312" spans="2:32" ht="15" customHeight="1" x14ac:dyDescent="0.15">
      <c r="B312" s="185"/>
      <c r="C312" s="77" t="s">
        <v>534</v>
      </c>
      <c r="F312" s="205"/>
      <c r="G312" s="9">
        <v>4</v>
      </c>
      <c r="H312" s="9">
        <v>2</v>
      </c>
      <c r="I312" s="9">
        <v>996</v>
      </c>
      <c r="J312" s="9">
        <v>210</v>
      </c>
      <c r="K312" s="18">
        <f t="shared" si="146"/>
        <v>1212</v>
      </c>
      <c r="L312" s="14"/>
      <c r="M312" s="14"/>
      <c r="N312" s="14"/>
      <c r="O312" s="14"/>
      <c r="P312" s="14"/>
      <c r="Q312" s="14"/>
      <c r="Y312" s="1"/>
      <c r="AA312" s="14"/>
      <c r="AB312" s="14"/>
      <c r="AC312" s="14"/>
      <c r="AD312" s="14"/>
      <c r="AE312" s="14"/>
      <c r="AF312" s="14"/>
    </row>
    <row r="313" spans="2:32" ht="15" customHeight="1" x14ac:dyDescent="0.15">
      <c r="B313" s="185"/>
      <c r="C313" s="77" t="s">
        <v>535</v>
      </c>
      <c r="F313" s="205"/>
      <c r="G313" s="9">
        <v>9</v>
      </c>
      <c r="H313" s="9">
        <v>40</v>
      </c>
      <c r="I313" s="9">
        <v>952</v>
      </c>
      <c r="J313" s="9">
        <v>211</v>
      </c>
      <c r="K313" s="18">
        <f t="shared" si="146"/>
        <v>1212</v>
      </c>
      <c r="L313" s="14"/>
      <c r="M313" s="14"/>
      <c r="N313" s="14"/>
      <c r="O313" s="14"/>
      <c r="P313" s="14"/>
      <c r="Q313" s="14"/>
      <c r="Y313" s="1"/>
      <c r="AA313" s="14"/>
      <c r="AB313" s="14"/>
      <c r="AC313" s="14"/>
      <c r="AD313" s="14"/>
      <c r="AE313" s="14"/>
      <c r="AF313" s="14"/>
    </row>
    <row r="314" spans="2:32" ht="15" customHeight="1" x14ac:dyDescent="0.15">
      <c r="B314" s="185"/>
      <c r="C314" s="77" t="s">
        <v>536</v>
      </c>
      <c r="F314" s="205"/>
      <c r="G314" s="9">
        <v>3</v>
      </c>
      <c r="H314" s="9">
        <v>5</v>
      </c>
      <c r="I314" s="9">
        <v>991</v>
      </c>
      <c r="J314" s="9">
        <v>213</v>
      </c>
      <c r="K314" s="18">
        <f t="shared" si="146"/>
        <v>1212</v>
      </c>
      <c r="L314" s="14"/>
      <c r="M314" s="14"/>
      <c r="N314" s="14"/>
      <c r="O314" s="14"/>
      <c r="P314" s="14"/>
      <c r="Q314" s="14"/>
      <c r="Y314" s="1"/>
      <c r="AA314" s="14"/>
      <c r="AB314" s="14"/>
      <c r="AC314" s="14"/>
      <c r="AD314" s="14"/>
      <c r="AE314" s="14"/>
      <c r="AF314" s="14"/>
    </row>
    <row r="315" spans="2:32" ht="15" customHeight="1" x14ac:dyDescent="0.15">
      <c r="B315" s="185"/>
      <c r="C315" s="77" t="s">
        <v>537</v>
      </c>
      <c r="F315" s="205"/>
      <c r="G315" s="9">
        <v>47</v>
      </c>
      <c r="H315" s="9">
        <v>16</v>
      </c>
      <c r="I315" s="9">
        <v>944</v>
      </c>
      <c r="J315" s="9">
        <v>205</v>
      </c>
      <c r="K315" s="18">
        <f t="shared" si="146"/>
        <v>1212</v>
      </c>
      <c r="L315" s="14"/>
      <c r="M315" s="14"/>
      <c r="N315" s="14"/>
      <c r="O315" s="14"/>
      <c r="P315" s="14"/>
      <c r="Q315" s="14"/>
      <c r="Y315" s="1"/>
      <c r="AA315" s="14"/>
      <c r="AB315" s="14"/>
      <c r="AC315" s="14"/>
      <c r="AD315" s="14"/>
      <c r="AE315" s="14"/>
      <c r="AF315" s="14"/>
    </row>
    <row r="316" spans="2:32" ht="15" customHeight="1" x14ac:dyDescent="0.15">
      <c r="B316" s="185"/>
      <c r="C316" s="77" t="s">
        <v>538</v>
      </c>
      <c r="F316" s="205"/>
      <c r="G316" s="9">
        <v>12</v>
      </c>
      <c r="H316" s="9">
        <v>8</v>
      </c>
      <c r="I316" s="9">
        <v>984</v>
      </c>
      <c r="J316" s="9">
        <v>208</v>
      </c>
      <c r="K316" s="18">
        <f t="shared" si="146"/>
        <v>1212</v>
      </c>
      <c r="L316" s="14"/>
      <c r="M316" s="14"/>
      <c r="N316" s="14"/>
      <c r="O316" s="14"/>
      <c r="P316" s="14"/>
      <c r="Q316" s="14"/>
      <c r="Y316" s="1"/>
      <c r="AA316" s="14"/>
      <c r="AB316" s="14"/>
      <c r="AC316" s="14"/>
      <c r="AD316" s="14"/>
      <c r="AE316" s="14"/>
      <c r="AF316" s="14"/>
    </row>
    <row r="317" spans="2:32" ht="15" customHeight="1" x14ac:dyDescent="0.15">
      <c r="B317" s="187"/>
      <c r="C317" s="65" t="s">
        <v>539</v>
      </c>
      <c r="D317" s="36"/>
      <c r="E317" s="36"/>
      <c r="F317" s="125"/>
      <c r="G317" s="10">
        <v>11</v>
      </c>
      <c r="H317" s="10">
        <v>24</v>
      </c>
      <c r="I317" s="10">
        <v>969</v>
      </c>
      <c r="J317" s="10">
        <v>208</v>
      </c>
      <c r="K317" s="19">
        <f t="shared" si="146"/>
        <v>1212</v>
      </c>
      <c r="L317" s="14"/>
      <c r="M317" s="14"/>
      <c r="N317" s="14"/>
      <c r="O317" s="14"/>
      <c r="P317" s="14"/>
      <c r="Q317" s="14"/>
      <c r="Y317" s="1"/>
      <c r="AA317" s="14"/>
      <c r="AB317" s="14"/>
      <c r="AC317" s="14"/>
      <c r="AD317" s="14"/>
      <c r="AE317" s="14"/>
      <c r="AF317" s="14"/>
    </row>
    <row r="318" spans="2:32" ht="15" customHeight="1" x14ac:dyDescent="0.15">
      <c r="B318" s="184" t="s">
        <v>3</v>
      </c>
      <c r="C318" s="64" t="s">
        <v>528</v>
      </c>
      <c r="F318" s="20">
        <v>1212</v>
      </c>
      <c r="G318" s="11">
        <f t="shared" ref="G318:J318" si="147">IF($F318=0,0,G306/$F318*100)</f>
        <v>10.231023102310232</v>
      </c>
      <c r="H318" s="11">
        <f t="shared" si="147"/>
        <v>4.6204620462046204</v>
      </c>
      <c r="I318" s="11">
        <f t="shared" si="147"/>
        <v>71.947194719471952</v>
      </c>
      <c r="J318" s="11">
        <f t="shared" si="147"/>
        <v>13.201320132013199</v>
      </c>
      <c r="K318" s="3">
        <f t="shared" si="146"/>
        <v>100</v>
      </c>
      <c r="L318" s="14"/>
      <c r="M318" s="14"/>
      <c r="N318" s="14"/>
      <c r="O318" s="14"/>
      <c r="P318" s="14"/>
      <c r="Q318" s="14"/>
      <c r="Y318" s="1"/>
      <c r="AA318" s="14"/>
      <c r="AB318" s="14"/>
      <c r="AC318" s="14"/>
      <c r="AD318" s="14"/>
      <c r="AE318" s="14"/>
      <c r="AF318" s="14"/>
    </row>
    <row r="319" spans="2:32" ht="15" customHeight="1" x14ac:dyDescent="0.15">
      <c r="B319" s="185"/>
      <c r="C319" s="77" t="s">
        <v>529</v>
      </c>
      <c r="F319" s="20">
        <v>1212</v>
      </c>
      <c r="G319" s="12">
        <f t="shared" ref="G319:J319" si="148">IF($F319=0,0,G307/$F319*100)</f>
        <v>4.2079207920792081</v>
      </c>
      <c r="H319" s="12">
        <f t="shared" si="148"/>
        <v>2.4752475247524752</v>
      </c>
      <c r="I319" s="12">
        <f t="shared" si="148"/>
        <v>77.39273927392739</v>
      </c>
      <c r="J319" s="12">
        <f t="shared" si="148"/>
        <v>15.924092409240926</v>
      </c>
      <c r="K319" s="4">
        <f t="shared" si="146"/>
        <v>100</v>
      </c>
      <c r="L319" s="14"/>
      <c r="M319" s="14"/>
      <c r="N319" s="14"/>
      <c r="O319" s="14"/>
      <c r="P319" s="14"/>
      <c r="Q319" s="14"/>
      <c r="Y319" s="1"/>
      <c r="AA319" s="14"/>
      <c r="AB319" s="14"/>
      <c r="AC319" s="14"/>
      <c r="AD319" s="14"/>
      <c r="AE319" s="14"/>
      <c r="AF319" s="14"/>
    </row>
    <row r="320" spans="2:32" ht="15" customHeight="1" x14ac:dyDescent="0.15">
      <c r="B320" s="185"/>
      <c r="C320" s="77" t="s">
        <v>530</v>
      </c>
      <c r="F320" s="20">
        <v>1212</v>
      </c>
      <c r="G320" s="12">
        <f t="shared" ref="G320:J320" si="149">IF($F320=0,0,G308/$F320*100)</f>
        <v>2.1452145214521452</v>
      </c>
      <c r="H320" s="12">
        <f t="shared" si="149"/>
        <v>1.4851485148514851</v>
      </c>
      <c r="I320" s="12">
        <f t="shared" si="149"/>
        <v>79.537953795379536</v>
      </c>
      <c r="J320" s="12">
        <f t="shared" si="149"/>
        <v>16.831683168316832</v>
      </c>
      <c r="K320" s="4">
        <f t="shared" si="146"/>
        <v>100</v>
      </c>
      <c r="L320" s="14"/>
      <c r="M320" s="14"/>
      <c r="N320" s="14"/>
      <c r="O320" s="14"/>
      <c r="P320" s="14"/>
      <c r="Q320" s="14"/>
      <c r="Y320" s="1"/>
      <c r="AA320" s="14"/>
      <c r="AB320" s="14"/>
      <c r="AC320" s="14"/>
      <c r="AD320" s="14"/>
      <c r="AE320" s="14"/>
      <c r="AF320" s="14"/>
    </row>
    <row r="321" spans="1:32" ht="15" customHeight="1" x14ac:dyDescent="0.15">
      <c r="B321" s="185"/>
      <c r="C321" s="77" t="s">
        <v>531</v>
      </c>
      <c r="F321" s="20">
        <v>1212</v>
      </c>
      <c r="G321" s="12">
        <f t="shared" ref="G321:J321" si="150">IF($F321=0,0,G309/$F321*100)</f>
        <v>10.643564356435643</v>
      </c>
      <c r="H321" s="12">
        <f t="shared" si="150"/>
        <v>4.7854785478547859</v>
      </c>
      <c r="I321" s="12">
        <f t="shared" si="150"/>
        <v>71.617161716171623</v>
      </c>
      <c r="J321" s="12">
        <f t="shared" si="150"/>
        <v>12.953795379537954</v>
      </c>
      <c r="K321" s="4">
        <f t="shared" si="146"/>
        <v>100</v>
      </c>
      <c r="L321" s="14"/>
      <c r="M321" s="14"/>
      <c r="N321" s="14"/>
      <c r="O321" s="14"/>
      <c r="P321" s="14"/>
      <c r="Q321" s="14"/>
      <c r="Y321" s="1"/>
      <c r="AA321" s="14"/>
      <c r="AB321" s="14"/>
      <c r="AC321" s="14"/>
      <c r="AD321" s="14"/>
      <c r="AE321" s="14"/>
      <c r="AF321" s="14"/>
    </row>
    <row r="322" spans="1:32" ht="15" customHeight="1" x14ac:dyDescent="0.15">
      <c r="B322" s="185"/>
      <c r="C322" s="77" t="s">
        <v>532</v>
      </c>
      <c r="F322" s="20">
        <v>1212</v>
      </c>
      <c r="G322" s="12">
        <f t="shared" ref="G322:J322" si="151">IF($F322=0,0,G310/$F322*100)</f>
        <v>5.6930693069306937</v>
      </c>
      <c r="H322" s="12">
        <f t="shared" si="151"/>
        <v>3.052805280528053</v>
      </c>
      <c r="I322" s="12">
        <f t="shared" si="151"/>
        <v>75.495049504950501</v>
      </c>
      <c r="J322" s="12">
        <f t="shared" si="151"/>
        <v>15.759075907590759</v>
      </c>
      <c r="K322" s="4">
        <f t="shared" si="146"/>
        <v>100</v>
      </c>
      <c r="L322" s="14"/>
      <c r="M322" s="14"/>
      <c r="N322" s="14"/>
      <c r="O322" s="14"/>
      <c r="P322" s="14"/>
      <c r="Q322" s="14"/>
      <c r="Y322" s="1"/>
      <c r="AA322" s="14"/>
      <c r="AB322" s="14"/>
      <c r="AC322" s="14"/>
      <c r="AD322" s="14"/>
      <c r="AE322" s="14"/>
      <c r="AF322" s="14"/>
    </row>
    <row r="323" spans="1:32" ht="15" customHeight="1" x14ac:dyDescent="0.15">
      <c r="B323" s="186"/>
      <c r="C323" s="77" t="s">
        <v>533</v>
      </c>
      <c r="F323" s="20">
        <v>1212</v>
      </c>
      <c r="G323" s="12">
        <f t="shared" ref="G323:J323" si="152">IF($F323=0,0,G311/$F323*100)</f>
        <v>1.5676567656765676</v>
      </c>
      <c r="H323" s="12">
        <f t="shared" si="152"/>
        <v>1.4851485148514851</v>
      </c>
      <c r="I323" s="12">
        <f t="shared" si="152"/>
        <v>80.445544554455452</v>
      </c>
      <c r="J323" s="12">
        <f t="shared" si="152"/>
        <v>16.5016501650165</v>
      </c>
      <c r="K323" s="4">
        <f t="shared" si="146"/>
        <v>100</v>
      </c>
      <c r="L323" s="14"/>
      <c r="M323" s="14"/>
      <c r="N323" s="14"/>
      <c r="O323" s="14"/>
      <c r="P323" s="14"/>
      <c r="Q323" s="14"/>
      <c r="Y323" s="1"/>
      <c r="AA323" s="14"/>
      <c r="AB323" s="14"/>
      <c r="AC323" s="14"/>
      <c r="AD323" s="14"/>
      <c r="AE323" s="14"/>
      <c r="AF323" s="14"/>
    </row>
    <row r="324" spans="1:32" ht="15" customHeight="1" x14ac:dyDescent="0.15">
      <c r="B324" s="185"/>
      <c r="C324" s="77" t="s">
        <v>534</v>
      </c>
      <c r="F324" s="20">
        <v>1212</v>
      </c>
      <c r="G324" s="12">
        <f t="shared" ref="G324:J324" si="153">IF($F324=0,0,G312/$F324*100)</f>
        <v>0.33003300330033003</v>
      </c>
      <c r="H324" s="12">
        <f t="shared" si="153"/>
        <v>0.16501650165016502</v>
      </c>
      <c r="I324" s="12">
        <f t="shared" si="153"/>
        <v>82.178217821782169</v>
      </c>
      <c r="J324" s="12">
        <f t="shared" si="153"/>
        <v>17.326732673267326</v>
      </c>
      <c r="K324" s="4">
        <f t="shared" si="146"/>
        <v>100</v>
      </c>
      <c r="L324" s="14"/>
      <c r="M324" s="14"/>
      <c r="N324" s="14"/>
      <c r="O324" s="14"/>
      <c r="P324" s="14"/>
      <c r="Q324" s="14"/>
      <c r="Y324" s="1"/>
      <c r="AA324" s="14"/>
      <c r="AB324" s="14"/>
      <c r="AC324" s="14"/>
      <c r="AD324" s="14"/>
      <c r="AE324" s="14"/>
      <c r="AF324" s="14"/>
    </row>
    <row r="325" spans="1:32" ht="15" customHeight="1" x14ac:dyDescent="0.15">
      <c r="B325" s="185"/>
      <c r="C325" s="77" t="s">
        <v>535</v>
      </c>
      <c r="F325" s="20">
        <v>1212</v>
      </c>
      <c r="G325" s="12">
        <f t="shared" ref="G325:J325" si="154">IF($F325=0,0,G313/$F325*100)</f>
        <v>0.74257425742574257</v>
      </c>
      <c r="H325" s="12">
        <f t="shared" si="154"/>
        <v>3.3003300330032999</v>
      </c>
      <c r="I325" s="12">
        <f t="shared" si="154"/>
        <v>78.547854785478549</v>
      </c>
      <c r="J325" s="12">
        <f t="shared" si="154"/>
        <v>17.409240924092408</v>
      </c>
      <c r="K325" s="4">
        <f t="shared" si="146"/>
        <v>100</v>
      </c>
      <c r="L325" s="14"/>
      <c r="M325" s="14"/>
      <c r="N325" s="14"/>
      <c r="O325" s="14"/>
      <c r="P325" s="14"/>
      <c r="Q325" s="14"/>
      <c r="Y325" s="1"/>
      <c r="AA325" s="14"/>
      <c r="AB325" s="14"/>
      <c r="AC325" s="14"/>
      <c r="AD325" s="14"/>
      <c r="AE325" s="14"/>
      <c r="AF325" s="14"/>
    </row>
    <row r="326" spans="1:32" ht="15" customHeight="1" x14ac:dyDescent="0.15">
      <c r="B326" s="185"/>
      <c r="C326" s="77" t="s">
        <v>536</v>
      </c>
      <c r="F326" s="20">
        <v>1212</v>
      </c>
      <c r="G326" s="12">
        <f t="shared" ref="G326:J326" si="155">IF($F326=0,0,G314/$F326*100)</f>
        <v>0.24752475247524752</v>
      </c>
      <c r="H326" s="12">
        <f t="shared" si="155"/>
        <v>0.41254125412541248</v>
      </c>
      <c r="I326" s="12">
        <f t="shared" si="155"/>
        <v>81.765676567656769</v>
      </c>
      <c r="J326" s="12">
        <f t="shared" si="155"/>
        <v>17.574257425742573</v>
      </c>
      <c r="K326" s="4">
        <f t="shared" si="146"/>
        <v>100</v>
      </c>
      <c r="L326" s="14"/>
      <c r="M326" s="14"/>
      <c r="N326" s="14"/>
      <c r="O326" s="14"/>
      <c r="P326" s="14"/>
      <c r="Q326" s="14"/>
      <c r="Y326" s="1"/>
      <c r="AA326" s="14"/>
      <c r="AB326" s="14"/>
      <c r="AC326" s="14"/>
      <c r="AD326" s="14"/>
      <c r="AE326" s="14"/>
      <c r="AF326" s="14"/>
    </row>
    <row r="327" spans="1:32" ht="15" customHeight="1" x14ac:dyDescent="0.15">
      <c r="B327" s="185"/>
      <c r="C327" s="77" t="s">
        <v>537</v>
      </c>
      <c r="F327" s="20">
        <v>1212</v>
      </c>
      <c r="G327" s="12">
        <f t="shared" ref="G327:J327" si="156">IF($F327=0,0,G315/$F327*100)</f>
        <v>3.8778877887788776</v>
      </c>
      <c r="H327" s="12">
        <f t="shared" si="156"/>
        <v>1.3201320132013201</v>
      </c>
      <c r="I327" s="12">
        <f t="shared" si="156"/>
        <v>77.887788778877891</v>
      </c>
      <c r="J327" s="12">
        <f t="shared" si="156"/>
        <v>16.914191419141915</v>
      </c>
      <c r="K327" s="4">
        <f t="shared" si="146"/>
        <v>100</v>
      </c>
      <c r="L327" s="14"/>
      <c r="M327" s="14"/>
      <c r="N327" s="14"/>
      <c r="O327" s="14"/>
      <c r="P327" s="14"/>
      <c r="Q327" s="14"/>
      <c r="Y327" s="1"/>
      <c r="AA327" s="14"/>
      <c r="AB327" s="14"/>
      <c r="AC327" s="14"/>
      <c r="AD327" s="14"/>
      <c r="AE327" s="14"/>
      <c r="AF327" s="14"/>
    </row>
    <row r="328" spans="1:32" ht="15" customHeight="1" x14ac:dyDescent="0.15">
      <c r="B328" s="185"/>
      <c r="C328" s="77" t="s">
        <v>538</v>
      </c>
      <c r="F328" s="20">
        <v>1212</v>
      </c>
      <c r="G328" s="12">
        <f t="shared" ref="G328:J328" si="157">IF($F328=0,0,G316/$F328*100)</f>
        <v>0.99009900990099009</v>
      </c>
      <c r="H328" s="12">
        <f t="shared" si="157"/>
        <v>0.66006600660066006</v>
      </c>
      <c r="I328" s="12">
        <f t="shared" si="157"/>
        <v>81.188118811881196</v>
      </c>
      <c r="J328" s="12">
        <f t="shared" si="157"/>
        <v>17.161716171617162</v>
      </c>
      <c r="K328" s="4">
        <f t="shared" si="146"/>
        <v>100</v>
      </c>
      <c r="L328" s="14"/>
      <c r="M328" s="14"/>
      <c r="N328" s="14"/>
      <c r="O328" s="14"/>
      <c r="P328" s="14"/>
      <c r="Q328" s="14"/>
      <c r="Y328" s="1"/>
      <c r="AA328" s="14"/>
      <c r="AB328" s="14"/>
      <c r="AC328" s="14"/>
      <c r="AD328" s="14"/>
      <c r="AE328" s="14"/>
      <c r="AF328" s="14"/>
    </row>
    <row r="329" spans="1:32" ht="15" customHeight="1" x14ac:dyDescent="0.15">
      <c r="B329" s="187"/>
      <c r="C329" s="65" t="s">
        <v>539</v>
      </c>
      <c r="D329" s="36"/>
      <c r="E329" s="36"/>
      <c r="F329" s="21">
        <v>1212</v>
      </c>
      <c r="G329" s="13">
        <f t="shared" ref="G329:J329" si="158">IF($F329=0,0,G317/$F329*100)</f>
        <v>0.90759075907590769</v>
      </c>
      <c r="H329" s="13">
        <f t="shared" si="158"/>
        <v>1.9801980198019802</v>
      </c>
      <c r="I329" s="13">
        <f t="shared" si="158"/>
        <v>79.950495049504951</v>
      </c>
      <c r="J329" s="13">
        <f t="shared" si="158"/>
        <v>17.161716171617162</v>
      </c>
      <c r="K329" s="5">
        <f t="shared" si="146"/>
        <v>100</v>
      </c>
      <c r="L329" s="14"/>
      <c r="M329" s="14"/>
      <c r="N329" s="14"/>
      <c r="O329" s="14"/>
      <c r="P329" s="14"/>
      <c r="Q329" s="14"/>
      <c r="Y329" s="1"/>
      <c r="AA329" s="14"/>
      <c r="AB329" s="14"/>
      <c r="AC329" s="14"/>
      <c r="AD329" s="14"/>
      <c r="AE329" s="14"/>
      <c r="AF329" s="14"/>
    </row>
    <row r="330" spans="1:32" ht="15" customHeight="1" x14ac:dyDescent="0.15">
      <c r="B330" s="62"/>
      <c r="C330" s="55"/>
      <c r="D330" s="53"/>
      <c r="E330" s="14"/>
      <c r="F330" s="14"/>
      <c r="G330" s="14"/>
      <c r="H330" s="14"/>
      <c r="I330" s="14"/>
      <c r="J330" s="14"/>
      <c r="K330" s="14"/>
      <c r="L330" s="14"/>
      <c r="M330" s="14"/>
      <c r="N330" s="14"/>
      <c r="O330" s="14"/>
      <c r="P330" s="14"/>
      <c r="Q330" s="14"/>
      <c r="Y330" s="1"/>
      <c r="AA330" s="14"/>
      <c r="AB330" s="14"/>
      <c r="AC330" s="14"/>
      <c r="AD330" s="14"/>
      <c r="AE330" s="14"/>
      <c r="AF330" s="14"/>
    </row>
    <row r="331" spans="1:32" ht="15" customHeight="1" x14ac:dyDescent="0.15">
      <c r="A331" s="73" t="s">
        <v>360</v>
      </c>
      <c r="B331" s="62"/>
      <c r="C331" s="55"/>
      <c r="D331" s="53"/>
      <c r="E331" s="14"/>
      <c r="F331" s="14"/>
      <c r="G331" s="14"/>
      <c r="H331" s="14"/>
      <c r="I331" s="14"/>
      <c r="J331" s="14"/>
      <c r="K331" s="14"/>
      <c r="L331" s="14"/>
      <c r="M331" s="14"/>
      <c r="N331" s="14"/>
      <c r="O331" s="14"/>
      <c r="P331" s="14"/>
      <c r="Q331" s="14"/>
      <c r="S331" s="62"/>
      <c r="T331" s="55"/>
      <c r="U331" s="53"/>
      <c r="V331" s="14"/>
      <c r="W331" s="14"/>
      <c r="X331" s="14"/>
      <c r="Y331" s="14"/>
      <c r="Z331" s="14"/>
      <c r="AA331" s="14"/>
      <c r="AB331" s="14"/>
      <c r="AC331" s="14"/>
      <c r="AD331" s="14"/>
      <c r="AE331" s="14"/>
      <c r="AF331" s="14"/>
    </row>
    <row r="332" spans="1:32" ht="15" customHeight="1" x14ac:dyDescent="0.15">
      <c r="A332" s="1" t="s">
        <v>361</v>
      </c>
      <c r="B332" s="62"/>
      <c r="C332" s="45"/>
      <c r="D332" s="90"/>
      <c r="E332" s="90"/>
      <c r="F332" s="91"/>
      <c r="G332" s="90"/>
      <c r="H332" s="1"/>
      <c r="S332" s="62"/>
      <c r="T332" s="45"/>
      <c r="U332" s="90"/>
      <c r="V332" s="90"/>
      <c r="W332" s="91"/>
      <c r="X332" s="90"/>
      <c r="Y332" s="1"/>
    </row>
    <row r="333" spans="1:32" ht="15" customHeight="1" x14ac:dyDescent="0.15">
      <c r="B333" s="57" t="s">
        <v>442</v>
      </c>
      <c r="C333" s="58"/>
      <c r="D333" s="28"/>
      <c r="E333" s="28"/>
      <c r="F333" s="204"/>
      <c r="G333" s="119" t="s">
        <v>376</v>
      </c>
      <c r="H333" s="118" t="s">
        <v>377</v>
      </c>
      <c r="I333" s="82" t="s">
        <v>299</v>
      </c>
      <c r="J333" s="81" t="s">
        <v>300</v>
      </c>
      <c r="S333" s="57" t="s">
        <v>936</v>
      </c>
      <c r="T333" s="58"/>
      <c r="U333" s="28"/>
      <c r="V333" s="28"/>
      <c r="W333" s="204"/>
      <c r="X333" s="119" t="s">
        <v>376</v>
      </c>
      <c r="Y333" s="118" t="s">
        <v>377</v>
      </c>
      <c r="Z333" s="82" t="s">
        <v>0</v>
      </c>
      <c r="AA333" s="81" t="s">
        <v>4</v>
      </c>
    </row>
    <row r="334" spans="1:32" ht="15" customHeight="1" x14ac:dyDescent="0.15">
      <c r="B334" s="184" t="s">
        <v>301</v>
      </c>
      <c r="C334" s="64" t="s">
        <v>528</v>
      </c>
      <c r="F334" s="205"/>
      <c r="G334" s="8">
        <v>391</v>
      </c>
      <c r="H334" s="8">
        <v>9</v>
      </c>
      <c r="I334" s="8">
        <v>34</v>
      </c>
      <c r="J334" s="17">
        <f t="shared" ref="J334:J357" si="159">SUM(G334:I334)</f>
        <v>434</v>
      </c>
      <c r="S334" s="184" t="s">
        <v>2</v>
      </c>
      <c r="T334" s="64" t="s">
        <v>528</v>
      </c>
      <c r="W334" s="205"/>
      <c r="X334" s="8">
        <f t="shared" ref="X334:X345" si="160">SUM(G360,G414-G440)</f>
        <v>167</v>
      </c>
      <c r="Y334" s="8">
        <f t="shared" ref="Y334:Y345" si="161">SUM(H360,H414-H440)</f>
        <v>5</v>
      </c>
      <c r="Z334" s="8">
        <f t="shared" ref="Z334:Z345" si="162">SUM(I360,I414-I440)</f>
        <v>8</v>
      </c>
      <c r="AA334" s="17">
        <f t="shared" ref="AA334:AA357" si="163">SUM(X334:Z334)</f>
        <v>180</v>
      </c>
    </row>
    <row r="335" spans="1:32" ht="15" customHeight="1" x14ac:dyDescent="0.15">
      <c r="B335" s="185"/>
      <c r="C335" s="77" t="s">
        <v>529</v>
      </c>
      <c r="F335" s="205"/>
      <c r="G335" s="9">
        <v>517</v>
      </c>
      <c r="H335" s="9">
        <v>12</v>
      </c>
      <c r="I335" s="9">
        <v>75</v>
      </c>
      <c r="J335" s="18">
        <f t="shared" si="159"/>
        <v>604</v>
      </c>
      <c r="S335" s="185"/>
      <c r="T335" s="77" t="s">
        <v>529</v>
      </c>
      <c r="W335" s="205"/>
      <c r="X335" s="9">
        <f t="shared" si="160"/>
        <v>74</v>
      </c>
      <c r="Y335" s="9">
        <f t="shared" si="161"/>
        <v>0</v>
      </c>
      <c r="Z335" s="9">
        <f t="shared" si="162"/>
        <v>7</v>
      </c>
      <c r="AA335" s="18">
        <f t="shared" si="163"/>
        <v>81</v>
      </c>
    </row>
    <row r="336" spans="1:32" ht="15" customHeight="1" x14ac:dyDescent="0.15">
      <c r="B336" s="185"/>
      <c r="C336" s="77" t="s">
        <v>530</v>
      </c>
      <c r="F336" s="205"/>
      <c r="G336" s="9">
        <v>142</v>
      </c>
      <c r="H336" s="9">
        <v>11</v>
      </c>
      <c r="I336" s="9">
        <v>27</v>
      </c>
      <c r="J336" s="18">
        <f t="shared" si="159"/>
        <v>180</v>
      </c>
      <c r="S336" s="185"/>
      <c r="T336" s="77" t="s">
        <v>530</v>
      </c>
      <c r="W336" s="205"/>
      <c r="X336" s="9">
        <f t="shared" si="160"/>
        <v>38</v>
      </c>
      <c r="Y336" s="9">
        <f t="shared" si="161"/>
        <v>2</v>
      </c>
      <c r="Z336" s="9">
        <f t="shared" si="162"/>
        <v>4</v>
      </c>
      <c r="AA336" s="18">
        <f t="shared" si="163"/>
        <v>44</v>
      </c>
    </row>
    <row r="337" spans="2:32" ht="15" customHeight="1" x14ac:dyDescent="0.15">
      <c r="B337" s="185"/>
      <c r="C337" s="77" t="s">
        <v>531</v>
      </c>
      <c r="F337" s="205"/>
      <c r="G337" s="9">
        <v>554</v>
      </c>
      <c r="H337" s="9">
        <v>14</v>
      </c>
      <c r="I337" s="9">
        <v>92</v>
      </c>
      <c r="J337" s="18">
        <f t="shared" si="159"/>
        <v>660</v>
      </c>
      <c r="S337" s="185"/>
      <c r="T337" s="77" t="s">
        <v>531</v>
      </c>
      <c r="W337" s="205"/>
      <c r="X337" s="9">
        <f t="shared" si="160"/>
        <v>164</v>
      </c>
      <c r="Y337" s="9">
        <f t="shared" si="161"/>
        <v>8</v>
      </c>
      <c r="Z337" s="9">
        <f t="shared" si="162"/>
        <v>15</v>
      </c>
      <c r="AA337" s="18">
        <f t="shared" si="163"/>
        <v>187</v>
      </c>
    </row>
    <row r="338" spans="2:32" ht="15" customHeight="1" x14ac:dyDescent="0.15">
      <c r="B338" s="185"/>
      <c r="C338" s="77" t="s">
        <v>532</v>
      </c>
      <c r="F338" s="205"/>
      <c r="G338" s="9">
        <v>115</v>
      </c>
      <c r="H338" s="9">
        <v>2</v>
      </c>
      <c r="I338" s="9">
        <v>19</v>
      </c>
      <c r="J338" s="18">
        <f t="shared" si="159"/>
        <v>136</v>
      </c>
      <c r="S338" s="185"/>
      <c r="T338" s="77" t="s">
        <v>532</v>
      </c>
      <c r="W338" s="205"/>
      <c r="X338" s="9">
        <f t="shared" si="160"/>
        <v>93</v>
      </c>
      <c r="Y338" s="9">
        <f t="shared" si="161"/>
        <v>2</v>
      </c>
      <c r="Z338" s="9">
        <f t="shared" si="162"/>
        <v>11</v>
      </c>
      <c r="AA338" s="18">
        <f t="shared" si="163"/>
        <v>106</v>
      </c>
    </row>
    <row r="339" spans="2:32" ht="15" customHeight="1" x14ac:dyDescent="0.15">
      <c r="B339" s="186"/>
      <c r="C339" s="77" t="s">
        <v>533</v>
      </c>
      <c r="F339" s="205"/>
      <c r="G339" s="9">
        <v>84</v>
      </c>
      <c r="H339" s="9">
        <v>0</v>
      </c>
      <c r="I339" s="9">
        <v>15</v>
      </c>
      <c r="J339" s="18">
        <f t="shared" si="159"/>
        <v>99</v>
      </c>
      <c r="S339" s="186"/>
      <c r="T339" s="77" t="s">
        <v>533</v>
      </c>
      <c r="W339" s="205"/>
      <c r="X339" s="9">
        <f t="shared" si="160"/>
        <v>32</v>
      </c>
      <c r="Y339" s="9">
        <f t="shared" si="161"/>
        <v>0</v>
      </c>
      <c r="Z339" s="9">
        <f t="shared" si="162"/>
        <v>5</v>
      </c>
      <c r="AA339" s="18">
        <f t="shared" si="163"/>
        <v>37</v>
      </c>
    </row>
    <row r="340" spans="2:32" ht="15" customHeight="1" x14ac:dyDescent="0.15">
      <c r="B340" s="185"/>
      <c r="C340" s="77" t="s">
        <v>534</v>
      </c>
      <c r="F340" s="205"/>
      <c r="G340" s="9">
        <v>22</v>
      </c>
      <c r="H340" s="9">
        <v>3</v>
      </c>
      <c r="I340" s="9">
        <v>1</v>
      </c>
      <c r="J340" s="18">
        <f t="shared" si="159"/>
        <v>26</v>
      </c>
      <c r="S340" s="185"/>
      <c r="T340" s="77" t="s">
        <v>534</v>
      </c>
      <c r="W340" s="205"/>
      <c r="X340" s="9">
        <f t="shared" si="160"/>
        <v>5</v>
      </c>
      <c r="Y340" s="9">
        <f t="shared" si="161"/>
        <v>0</v>
      </c>
      <c r="Z340" s="9">
        <f t="shared" si="162"/>
        <v>1</v>
      </c>
      <c r="AA340" s="18">
        <f t="shared" si="163"/>
        <v>6</v>
      </c>
    </row>
    <row r="341" spans="2:32" ht="15" customHeight="1" x14ac:dyDescent="0.15">
      <c r="B341" s="185"/>
      <c r="C341" s="77" t="s">
        <v>535</v>
      </c>
      <c r="F341" s="205"/>
      <c r="G341" s="9">
        <v>62</v>
      </c>
      <c r="H341" s="9">
        <v>17</v>
      </c>
      <c r="I341" s="9">
        <v>7</v>
      </c>
      <c r="J341" s="18">
        <f t="shared" si="159"/>
        <v>86</v>
      </c>
      <c r="S341" s="185"/>
      <c r="T341" s="77" t="s">
        <v>535</v>
      </c>
      <c r="W341" s="205"/>
      <c r="X341" s="9">
        <f t="shared" si="160"/>
        <v>33</v>
      </c>
      <c r="Y341" s="9">
        <f t="shared" si="161"/>
        <v>13</v>
      </c>
      <c r="Z341" s="9">
        <f t="shared" si="162"/>
        <v>3</v>
      </c>
      <c r="AA341" s="18">
        <f t="shared" si="163"/>
        <v>49</v>
      </c>
    </row>
    <row r="342" spans="2:32" ht="15" customHeight="1" x14ac:dyDescent="0.15">
      <c r="B342" s="185"/>
      <c r="C342" s="77" t="s">
        <v>536</v>
      </c>
      <c r="F342" s="205"/>
      <c r="G342" s="9">
        <v>14</v>
      </c>
      <c r="H342" s="9">
        <v>1</v>
      </c>
      <c r="I342" s="9">
        <v>3</v>
      </c>
      <c r="J342" s="18">
        <f t="shared" si="159"/>
        <v>18</v>
      </c>
      <c r="K342" s="14"/>
      <c r="L342" s="14"/>
      <c r="M342" s="14"/>
      <c r="N342" s="14"/>
      <c r="O342" s="14"/>
      <c r="P342" s="14"/>
      <c r="Q342" s="14"/>
      <c r="S342" s="185"/>
      <c r="T342" s="77" t="s">
        <v>536</v>
      </c>
      <c r="W342" s="205"/>
      <c r="X342" s="9">
        <f t="shared" si="160"/>
        <v>6</v>
      </c>
      <c r="Y342" s="9">
        <f t="shared" si="161"/>
        <v>2</v>
      </c>
      <c r="Z342" s="9">
        <f t="shared" si="162"/>
        <v>0</v>
      </c>
      <c r="AA342" s="18">
        <f t="shared" si="163"/>
        <v>8</v>
      </c>
      <c r="AB342" s="14"/>
      <c r="AC342" s="14"/>
      <c r="AD342" s="14"/>
      <c r="AE342" s="14"/>
      <c r="AF342" s="14"/>
    </row>
    <row r="343" spans="2:32" ht="15" customHeight="1" x14ac:dyDescent="0.15">
      <c r="B343" s="185"/>
      <c r="C343" s="77" t="s">
        <v>537</v>
      </c>
      <c r="F343" s="205"/>
      <c r="G343" s="9">
        <v>45</v>
      </c>
      <c r="H343" s="9">
        <v>38</v>
      </c>
      <c r="I343" s="9">
        <v>13</v>
      </c>
      <c r="J343" s="18">
        <f t="shared" si="159"/>
        <v>96</v>
      </c>
      <c r="K343" s="14"/>
      <c r="L343" s="14"/>
      <c r="M343" s="14"/>
      <c r="N343" s="14"/>
      <c r="O343" s="14"/>
      <c r="P343" s="14"/>
      <c r="Q343" s="14"/>
      <c r="S343" s="185"/>
      <c r="T343" s="77" t="s">
        <v>537</v>
      </c>
      <c r="W343" s="205"/>
      <c r="X343" s="9">
        <f t="shared" si="160"/>
        <v>25</v>
      </c>
      <c r="Y343" s="9">
        <f t="shared" si="161"/>
        <v>31</v>
      </c>
      <c r="Z343" s="9">
        <f t="shared" si="162"/>
        <v>7</v>
      </c>
      <c r="AA343" s="18">
        <f t="shared" si="163"/>
        <v>63</v>
      </c>
      <c r="AB343" s="14"/>
      <c r="AC343" s="14"/>
      <c r="AD343" s="14"/>
      <c r="AE343" s="14"/>
      <c r="AF343" s="14"/>
    </row>
    <row r="344" spans="2:32" ht="15" customHeight="1" x14ac:dyDescent="0.15">
      <c r="B344" s="185"/>
      <c r="C344" s="77" t="s">
        <v>538</v>
      </c>
      <c r="F344" s="205"/>
      <c r="G344" s="9">
        <v>10</v>
      </c>
      <c r="H344" s="9">
        <v>12</v>
      </c>
      <c r="I344" s="9">
        <v>7</v>
      </c>
      <c r="J344" s="18">
        <f t="shared" si="159"/>
        <v>29</v>
      </c>
      <c r="K344" s="14"/>
      <c r="L344" s="14"/>
      <c r="M344" s="14"/>
      <c r="N344" s="14"/>
      <c r="O344" s="14"/>
      <c r="P344" s="14"/>
      <c r="Q344" s="14"/>
      <c r="S344" s="185"/>
      <c r="T344" s="77" t="s">
        <v>538</v>
      </c>
      <c r="W344" s="205"/>
      <c r="X344" s="9">
        <f t="shared" si="160"/>
        <v>7</v>
      </c>
      <c r="Y344" s="9">
        <f t="shared" si="161"/>
        <v>9</v>
      </c>
      <c r="Z344" s="9">
        <f t="shared" si="162"/>
        <v>4</v>
      </c>
      <c r="AA344" s="18">
        <f t="shared" si="163"/>
        <v>20</v>
      </c>
      <c r="AB344" s="14"/>
      <c r="AC344" s="14"/>
      <c r="AD344" s="14"/>
      <c r="AE344" s="14"/>
      <c r="AF344" s="14"/>
    </row>
    <row r="345" spans="2:32" ht="15" customHeight="1" x14ac:dyDescent="0.15">
      <c r="B345" s="187"/>
      <c r="C345" s="65" t="s">
        <v>539</v>
      </c>
      <c r="D345" s="36"/>
      <c r="E345" s="36"/>
      <c r="F345" s="125"/>
      <c r="G345" s="10">
        <v>19</v>
      </c>
      <c r="H345" s="10">
        <v>47</v>
      </c>
      <c r="I345" s="10">
        <v>6</v>
      </c>
      <c r="J345" s="19">
        <f t="shared" si="159"/>
        <v>72</v>
      </c>
      <c r="K345" s="14"/>
      <c r="L345" s="14"/>
      <c r="M345" s="14"/>
      <c r="N345" s="14"/>
      <c r="O345" s="14"/>
      <c r="P345" s="14"/>
      <c r="Q345" s="14"/>
      <c r="S345" s="187"/>
      <c r="T345" s="65" t="s">
        <v>539</v>
      </c>
      <c r="U345" s="36"/>
      <c r="V345" s="36"/>
      <c r="W345" s="125"/>
      <c r="X345" s="10">
        <f t="shared" si="160"/>
        <v>7</v>
      </c>
      <c r="Y345" s="10">
        <f t="shared" si="161"/>
        <v>27</v>
      </c>
      <c r="Z345" s="10">
        <f t="shared" si="162"/>
        <v>1</v>
      </c>
      <c r="AA345" s="19">
        <f t="shared" si="163"/>
        <v>35</v>
      </c>
      <c r="AB345" s="14"/>
      <c r="AC345" s="14"/>
      <c r="AD345" s="14"/>
      <c r="AE345" s="14"/>
      <c r="AF345" s="14"/>
    </row>
    <row r="346" spans="2:32" ht="15" customHeight="1" x14ac:dyDescent="0.15">
      <c r="B346" s="245" t="s">
        <v>3</v>
      </c>
      <c r="C346" s="64" t="s">
        <v>528</v>
      </c>
      <c r="F346" s="20">
        <f>SUM(G$174:H$174)</f>
        <v>434</v>
      </c>
      <c r="G346" s="11">
        <f t="shared" ref="G346:I357" si="164">IF($F346=0,0,G334/$F346*100)</f>
        <v>90.092165898617509</v>
      </c>
      <c r="H346" s="11">
        <f t="shared" si="164"/>
        <v>2.0737327188940093</v>
      </c>
      <c r="I346" s="11">
        <f t="shared" si="164"/>
        <v>7.8341013824884786</v>
      </c>
      <c r="J346" s="3">
        <f t="shared" si="159"/>
        <v>100</v>
      </c>
      <c r="K346" s="14"/>
      <c r="L346" s="14"/>
      <c r="M346" s="14"/>
      <c r="N346" s="14"/>
      <c r="O346" s="14"/>
      <c r="P346" s="14"/>
      <c r="Q346" s="14"/>
      <c r="S346" s="245" t="s">
        <v>3</v>
      </c>
      <c r="T346" s="64" t="s">
        <v>528</v>
      </c>
      <c r="W346" s="20">
        <f>AA334</f>
        <v>180</v>
      </c>
      <c r="X346" s="11">
        <f t="shared" ref="X346:Z357" si="165">IF($W346=0,0,X334/$W346*100)</f>
        <v>92.777777777777786</v>
      </c>
      <c r="Y346" s="11">
        <f t="shared" si="165"/>
        <v>2.7777777777777777</v>
      </c>
      <c r="Z346" s="11">
        <f t="shared" si="165"/>
        <v>4.4444444444444446</v>
      </c>
      <c r="AA346" s="3">
        <f t="shared" si="163"/>
        <v>100</v>
      </c>
      <c r="AB346" s="14"/>
      <c r="AC346" s="14"/>
      <c r="AD346" s="14"/>
      <c r="AE346" s="14"/>
      <c r="AF346" s="14"/>
    </row>
    <row r="347" spans="2:32" ht="15" customHeight="1" x14ac:dyDescent="0.15">
      <c r="B347" s="246"/>
      <c r="C347" s="77" t="s">
        <v>529</v>
      </c>
      <c r="F347" s="20">
        <f>SUM(G$175:H$175)</f>
        <v>604</v>
      </c>
      <c r="G347" s="12">
        <f t="shared" si="164"/>
        <v>85.596026490066222</v>
      </c>
      <c r="H347" s="12">
        <f t="shared" si="164"/>
        <v>1.9867549668874174</v>
      </c>
      <c r="I347" s="12">
        <f t="shared" si="164"/>
        <v>12.417218543046356</v>
      </c>
      <c r="J347" s="4">
        <f t="shared" si="159"/>
        <v>100</v>
      </c>
      <c r="K347" s="14"/>
      <c r="L347" s="14"/>
      <c r="M347" s="14"/>
      <c r="N347" s="14"/>
      <c r="O347" s="14"/>
      <c r="P347" s="14"/>
      <c r="Q347" s="14"/>
      <c r="S347" s="246"/>
      <c r="T347" s="77" t="s">
        <v>529</v>
      </c>
      <c r="W347" s="20">
        <f t="shared" ref="W347:W357" si="166">AA335</f>
        <v>81</v>
      </c>
      <c r="X347" s="12">
        <f t="shared" si="165"/>
        <v>91.358024691358025</v>
      </c>
      <c r="Y347" s="12">
        <f t="shared" si="165"/>
        <v>0</v>
      </c>
      <c r="Z347" s="12">
        <f t="shared" si="165"/>
        <v>8.6419753086419746</v>
      </c>
      <c r="AA347" s="4">
        <f t="shared" si="163"/>
        <v>100</v>
      </c>
      <c r="AB347" s="14"/>
      <c r="AC347" s="14"/>
      <c r="AD347" s="14"/>
      <c r="AE347" s="14"/>
      <c r="AF347" s="14"/>
    </row>
    <row r="348" spans="2:32" ht="15" customHeight="1" x14ac:dyDescent="0.15">
      <c r="B348" s="246"/>
      <c r="C348" s="77" t="s">
        <v>530</v>
      </c>
      <c r="F348" s="20">
        <f>SUM(G$176:H$176)</f>
        <v>180</v>
      </c>
      <c r="G348" s="12">
        <f t="shared" si="164"/>
        <v>78.888888888888886</v>
      </c>
      <c r="H348" s="12">
        <f t="shared" si="164"/>
        <v>6.1111111111111107</v>
      </c>
      <c r="I348" s="12">
        <f t="shared" si="164"/>
        <v>15</v>
      </c>
      <c r="J348" s="4">
        <f t="shared" si="159"/>
        <v>100</v>
      </c>
      <c r="K348" s="14"/>
      <c r="L348" s="14"/>
      <c r="M348" s="14"/>
      <c r="N348" s="14"/>
      <c r="O348" s="14"/>
      <c r="P348" s="14"/>
      <c r="Q348" s="14"/>
      <c r="S348" s="246"/>
      <c r="T348" s="77" t="s">
        <v>530</v>
      </c>
      <c r="W348" s="20">
        <f t="shared" si="166"/>
        <v>44</v>
      </c>
      <c r="X348" s="12">
        <f t="shared" si="165"/>
        <v>86.36363636363636</v>
      </c>
      <c r="Y348" s="12">
        <f t="shared" si="165"/>
        <v>4.5454545454545459</v>
      </c>
      <c r="Z348" s="12">
        <f t="shared" si="165"/>
        <v>9.0909090909090917</v>
      </c>
      <c r="AA348" s="4">
        <f t="shared" si="163"/>
        <v>100</v>
      </c>
      <c r="AB348" s="14"/>
      <c r="AC348" s="14"/>
      <c r="AD348" s="14"/>
      <c r="AE348" s="14"/>
      <c r="AF348" s="14"/>
    </row>
    <row r="349" spans="2:32" ht="15" customHeight="1" x14ac:dyDescent="0.15">
      <c r="B349" s="246"/>
      <c r="C349" s="77" t="s">
        <v>531</v>
      </c>
      <c r="F349" s="20">
        <f>SUM(G$177:H$177)</f>
        <v>660</v>
      </c>
      <c r="G349" s="12">
        <f t="shared" si="164"/>
        <v>83.939393939393938</v>
      </c>
      <c r="H349" s="12">
        <f t="shared" si="164"/>
        <v>2.1212121212121215</v>
      </c>
      <c r="I349" s="12">
        <f t="shared" si="164"/>
        <v>13.939393939393941</v>
      </c>
      <c r="J349" s="4">
        <f t="shared" si="159"/>
        <v>100</v>
      </c>
      <c r="K349" s="14"/>
      <c r="L349" s="14"/>
      <c r="M349" s="14"/>
      <c r="N349" s="14"/>
      <c r="O349" s="14"/>
      <c r="P349" s="14"/>
      <c r="Q349" s="14"/>
      <c r="S349" s="246"/>
      <c r="T349" s="77" t="s">
        <v>531</v>
      </c>
      <c r="W349" s="20">
        <f t="shared" si="166"/>
        <v>187</v>
      </c>
      <c r="X349" s="12">
        <f t="shared" si="165"/>
        <v>87.700534759358277</v>
      </c>
      <c r="Y349" s="12">
        <f t="shared" si="165"/>
        <v>4.2780748663101598</v>
      </c>
      <c r="Z349" s="12">
        <f t="shared" si="165"/>
        <v>8.0213903743315509</v>
      </c>
      <c r="AA349" s="4">
        <f t="shared" si="163"/>
        <v>99.999999999999986</v>
      </c>
      <c r="AB349" s="14"/>
      <c r="AC349" s="14"/>
      <c r="AD349" s="14"/>
      <c r="AE349" s="14"/>
      <c r="AF349" s="14"/>
    </row>
    <row r="350" spans="2:32" ht="15" customHeight="1" x14ac:dyDescent="0.15">
      <c r="B350" s="246"/>
      <c r="C350" s="77" t="s">
        <v>532</v>
      </c>
      <c r="F350" s="20">
        <f>SUM(G$178:H$178)</f>
        <v>136</v>
      </c>
      <c r="G350" s="12">
        <f t="shared" si="164"/>
        <v>84.558823529411768</v>
      </c>
      <c r="H350" s="12">
        <f t="shared" si="164"/>
        <v>1.4705882352941175</v>
      </c>
      <c r="I350" s="12">
        <f t="shared" si="164"/>
        <v>13.970588235294118</v>
      </c>
      <c r="J350" s="4">
        <f t="shared" si="159"/>
        <v>100</v>
      </c>
      <c r="K350" s="14"/>
      <c r="L350" s="14"/>
      <c r="M350" s="14"/>
      <c r="N350" s="14"/>
      <c r="O350" s="14"/>
      <c r="P350" s="14"/>
      <c r="Q350" s="14"/>
      <c r="S350" s="246"/>
      <c r="T350" s="77" t="s">
        <v>532</v>
      </c>
      <c r="W350" s="20">
        <f t="shared" si="166"/>
        <v>106</v>
      </c>
      <c r="X350" s="12">
        <f t="shared" si="165"/>
        <v>87.735849056603783</v>
      </c>
      <c r="Y350" s="12">
        <f t="shared" si="165"/>
        <v>1.8867924528301887</v>
      </c>
      <c r="Z350" s="12">
        <f t="shared" si="165"/>
        <v>10.377358490566039</v>
      </c>
      <c r="AA350" s="4">
        <f t="shared" si="163"/>
        <v>100.00000000000001</v>
      </c>
      <c r="AB350" s="14"/>
      <c r="AC350" s="14"/>
      <c r="AD350" s="14"/>
      <c r="AE350" s="14"/>
      <c r="AF350" s="14"/>
    </row>
    <row r="351" spans="2:32" ht="15" customHeight="1" x14ac:dyDescent="0.15">
      <c r="B351" s="247"/>
      <c r="C351" s="77" t="s">
        <v>533</v>
      </c>
      <c r="F351" s="20">
        <f>SUM(G$179:H$179)</f>
        <v>99</v>
      </c>
      <c r="G351" s="12">
        <f t="shared" si="164"/>
        <v>84.848484848484844</v>
      </c>
      <c r="H351" s="12">
        <f t="shared" si="164"/>
        <v>0</v>
      </c>
      <c r="I351" s="12">
        <f t="shared" si="164"/>
        <v>15.151515151515152</v>
      </c>
      <c r="J351" s="4">
        <f t="shared" si="159"/>
        <v>100</v>
      </c>
      <c r="K351" s="14"/>
      <c r="L351" s="14"/>
      <c r="M351" s="14"/>
      <c r="N351" s="14"/>
      <c r="O351" s="14"/>
      <c r="P351" s="14"/>
      <c r="Q351" s="14"/>
      <c r="S351" s="247"/>
      <c r="T351" s="77" t="s">
        <v>533</v>
      </c>
      <c r="W351" s="20">
        <f t="shared" si="166"/>
        <v>37</v>
      </c>
      <c r="X351" s="12">
        <f t="shared" si="165"/>
        <v>86.486486486486484</v>
      </c>
      <c r="Y351" s="12">
        <f t="shared" si="165"/>
        <v>0</v>
      </c>
      <c r="Z351" s="12">
        <f t="shared" si="165"/>
        <v>13.513513513513514</v>
      </c>
      <c r="AA351" s="4">
        <f t="shared" si="163"/>
        <v>100</v>
      </c>
      <c r="AB351" s="14"/>
      <c r="AC351" s="14"/>
      <c r="AD351" s="14"/>
      <c r="AE351" s="14"/>
      <c r="AF351" s="14"/>
    </row>
    <row r="352" spans="2:32" ht="15" customHeight="1" x14ac:dyDescent="0.15">
      <c r="B352" s="246"/>
      <c r="C352" s="77" t="s">
        <v>534</v>
      </c>
      <c r="F352" s="20">
        <f>SUM(G$180:H$180)</f>
        <v>26</v>
      </c>
      <c r="G352" s="12">
        <f t="shared" si="164"/>
        <v>84.615384615384613</v>
      </c>
      <c r="H352" s="12">
        <f t="shared" si="164"/>
        <v>11.538461538461538</v>
      </c>
      <c r="I352" s="12">
        <f t="shared" si="164"/>
        <v>3.8461538461538463</v>
      </c>
      <c r="J352" s="4">
        <f t="shared" si="159"/>
        <v>99.999999999999986</v>
      </c>
      <c r="K352" s="14"/>
      <c r="L352" s="14"/>
      <c r="M352" s="14"/>
      <c r="N352" s="14"/>
      <c r="O352" s="14"/>
      <c r="P352" s="14"/>
      <c r="Q352" s="14"/>
      <c r="S352" s="246"/>
      <c r="T352" s="77" t="s">
        <v>534</v>
      </c>
      <c r="W352" s="20">
        <f t="shared" si="166"/>
        <v>6</v>
      </c>
      <c r="X352" s="12">
        <f t="shared" si="165"/>
        <v>83.333333333333343</v>
      </c>
      <c r="Y352" s="12">
        <f t="shared" si="165"/>
        <v>0</v>
      </c>
      <c r="Z352" s="12">
        <f t="shared" si="165"/>
        <v>16.666666666666664</v>
      </c>
      <c r="AA352" s="4">
        <f t="shared" si="163"/>
        <v>100</v>
      </c>
      <c r="AB352" s="14"/>
      <c r="AC352" s="14"/>
      <c r="AD352" s="14"/>
      <c r="AE352" s="14"/>
      <c r="AF352" s="14"/>
    </row>
    <row r="353" spans="2:32" ht="15" customHeight="1" x14ac:dyDescent="0.15">
      <c r="B353" s="246"/>
      <c r="C353" s="77" t="s">
        <v>535</v>
      </c>
      <c r="F353" s="20">
        <f>SUM(G$181:H$181)</f>
        <v>86</v>
      </c>
      <c r="G353" s="12">
        <f t="shared" si="164"/>
        <v>72.093023255813947</v>
      </c>
      <c r="H353" s="12">
        <f t="shared" si="164"/>
        <v>19.767441860465116</v>
      </c>
      <c r="I353" s="12">
        <f t="shared" si="164"/>
        <v>8.1395348837209305</v>
      </c>
      <c r="J353" s="4">
        <f t="shared" si="159"/>
        <v>99.999999999999986</v>
      </c>
      <c r="K353" s="14"/>
      <c r="L353" s="14"/>
      <c r="M353" s="14"/>
      <c r="N353" s="14"/>
      <c r="O353" s="14"/>
      <c r="P353" s="14"/>
      <c r="Q353" s="14"/>
      <c r="S353" s="246"/>
      <c r="T353" s="77" t="s">
        <v>535</v>
      </c>
      <c r="W353" s="20">
        <f t="shared" si="166"/>
        <v>49</v>
      </c>
      <c r="X353" s="12">
        <f t="shared" si="165"/>
        <v>67.346938775510196</v>
      </c>
      <c r="Y353" s="12">
        <f t="shared" si="165"/>
        <v>26.530612244897959</v>
      </c>
      <c r="Z353" s="12">
        <f t="shared" si="165"/>
        <v>6.1224489795918364</v>
      </c>
      <c r="AA353" s="4">
        <f t="shared" si="163"/>
        <v>100</v>
      </c>
      <c r="AB353" s="14"/>
      <c r="AC353" s="14"/>
      <c r="AD353" s="14"/>
      <c r="AE353" s="14"/>
      <c r="AF353" s="14"/>
    </row>
    <row r="354" spans="2:32" ht="15" customHeight="1" x14ac:dyDescent="0.15">
      <c r="B354" s="246"/>
      <c r="C354" s="77" t="s">
        <v>536</v>
      </c>
      <c r="F354" s="20">
        <f>SUM(G$182:H$182)</f>
        <v>18</v>
      </c>
      <c r="G354" s="12">
        <f t="shared" si="164"/>
        <v>77.777777777777786</v>
      </c>
      <c r="H354" s="12">
        <f t="shared" si="164"/>
        <v>5.5555555555555554</v>
      </c>
      <c r="I354" s="12">
        <f t="shared" si="164"/>
        <v>16.666666666666664</v>
      </c>
      <c r="J354" s="4">
        <f t="shared" si="159"/>
        <v>100</v>
      </c>
      <c r="K354" s="14"/>
      <c r="L354" s="14"/>
      <c r="M354" s="14"/>
      <c r="N354" s="14"/>
      <c r="O354" s="14"/>
      <c r="P354" s="14"/>
      <c r="Q354" s="14"/>
      <c r="S354" s="246"/>
      <c r="T354" s="77" t="s">
        <v>536</v>
      </c>
      <c r="W354" s="20">
        <f t="shared" si="166"/>
        <v>8</v>
      </c>
      <c r="X354" s="12">
        <f t="shared" si="165"/>
        <v>75</v>
      </c>
      <c r="Y354" s="12">
        <f t="shared" si="165"/>
        <v>25</v>
      </c>
      <c r="Z354" s="12">
        <f t="shared" si="165"/>
        <v>0</v>
      </c>
      <c r="AA354" s="4">
        <f t="shared" si="163"/>
        <v>100</v>
      </c>
      <c r="AB354" s="14"/>
      <c r="AC354" s="14"/>
      <c r="AD354" s="14"/>
      <c r="AE354" s="14"/>
      <c r="AF354" s="14"/>
    </row>
    <row r="355" spans="2:32" ht="15" customHeight="1" x14ac:dyDescent="0.15">
      <c r="B355" s="246"/>
      <c r="C355" s="77" t="s">
        <v>537</v>
      </c>
      <c r="F355" s="20">
        <f>SUM(G$183:H$183)</f>
        <v>96</v>
      </c>
      <c r="G355" s="12">
        <f t="shared" si="164"/>
        <v>46.875</v>
      </c>
      <c r="H355" s="12">
        <f t="shared" si="164"/>
        <v>39.583333333333329</v>
      </c>
      <c r="I355" s="12">
        <f t="shared" si="164"/>
        <v>13.541666666666666</v>
      </c>
      <c r="J355" s="4">
        <f t="shared" si="159"/>
        <v>100</v>
      </c>
      <c r="K355" s="14"/>
      <c r="L355" s="14"/>
      <c r="M355" s="14"/>
      <c r="N355" s="14"/>
      <c r="O355" s="14"/>
      <c r="P355" s="14"/>
      <c r="Q355" s="14"/>
      <c r="S355" s="246"/>
      <c r="T355" s="77" t="s">
        <v>537</v>
      </c>
      <c r="W355" s="20">
        <f t="shared" si="166"/>
        <v>63</v>
      </c>
      <c r="X355" s="12">
        <f t="shared" si="165"/>
        <v>39.682539682539684</v>
      </c>
      <c r="Y355" s="12">
        <f t="shared" si="165"/>
        <v>49.206349206349202</v>
      </c>
      <c r="Z355" s="12">
        <f t="shared" si="165"/>
        <v>11.111111111111111</v>
      </c>
      <c r="AA355" s="4">
        <f t="shared" si="163"/>
        <v>100</v>
      </c>
      <c r="AB355" s="14"/>
      <c r="AC355" s="14"/>
      <c r="AD355" s="14"/>
      <c r="AE355" s="14"/>
      <c r="AF355" s="14"/>
    </row>
    <row r="356" spans="2:32" ht="15" customHeight="1" x14ac:dyDescent="0.15">
      <c r="B356" s="246"/>
      <c r="C356" s="77" t="s">
        <v>538</v>
      </c>
      <c r="F356" s="20">
        <f>SUM(G$184:H$184)</f>
        <v>29</v>
      </c>
      <c r="G356" s="12">
        <f t="shared" si="164"/>
        <v>34.482758620689658</v>
      </c>
      <c r="H356" s="12">
        <f t="shared" si="164"/>
        <v>41.379310344827587</v>
      </c>
      <c r="I356" s="12">
        <f t="shared" si="164"/>
        <v>24.137931034482758</v>
      </c>
      <c r="J356" s="4">
        <f t="shared" si="159"/>
        <v>100</v>
      </c>
      <c r="K356" s="14"/>
      <c r="L356" s="14"/>
      <c r="M356" s="14"/>
      <c r="N356" s="14"/>
      <c r="O356" s="14"/>
      <c r="P356" s="14"/>
      <c r="Q356" s="14"/>
      <c r="S356" s="246"/>
      <c r="T356" s="77" t="s">
        <v>538</v>
      </c>
      <c r="W356" s="20">
        <f t="shared" si="166"/>
        <v>20</v>
      </c>
      <c r="X356" s="12">
        <f t="shared" si="165"/>
        <v>35</v>
      </c>
      <c r="Y356" s="12">
        <f t="shared" si="165"/>
        <v>45</v>
      </c>
      <c r="Z356" s="12">
        <f t="shared" si="165"/>
        <v>20</v>
      </c>
      <c r="AA356" s="4">
        <f t="shared" si="163"/>
        <v>100</v>
      </c>
      <c r="AB356" s="14"/>
      <c r="AC356" s="14"/>
      <c r="AD356" s="14"/>
      <c r="AE356" s="14"/>
      <c r="AF356" s="14"/>
    </row>
    <row r="357" spans="2:32" ht="15" customHeight="1" x14ac:dyDescent="0.15">
      <c r="B357" s="248"/>
      <c r="C357" s="65" t="s">
        <v>539</v>
      </c>
      <c r="D357" s="36"/>
      <c r="E357" s="36"/>
      <c r="F357" s="21">
        <f>SUM(G$185:H$185)</f>
        <v>72</v>
      </c>
      <c r="G357" s="13">
        <f t="shared" si="164"/>
        <v>26.388888888888889</v>
      </c>
      <c r="H357" s="13">
        <f t="shared" si="164"/>
        <v>65.277777777777786</v>
      </c>
      <c r="I357" s="13">
        <f t="shared" si="164"/>
        <v>8.3333333333333321</v>
      </c>
      <c r="J357" s="5">
        <f t="shared" si="159"/>
        <v>100</v>
      </c>
      <c r="K357" s="14"/>
      <c r="L357" s="14"/>
      <c r="M357" s="14"/>
      <c r="N357" s="14"/>
      <c r="O357" s="14"/>
      <c r="P357" s="14"/>
      <c r="Q357" s="14"/>
      <c r="S357" s="248"/>
      <c r="T357" s="65" t="s">
        <v>539</v>
      </c>
      <c r="U357" s="36"/>
      <c r="V357" s="36"/>
      <c r="W357" s="21">
        <f t="shared" si="166"/>
        <v>35</v>
      </c>
      <c r="X357" s="13">
        <f t="shared" si="165"/>
        <v>20</v>
      </c>
      <c r="Y357" s="13">
        <f t="shared" si="165"/>
        <v>77.142857142857153</v>
      </c>
      <c r="Z357" s="13">
        <f t="shared" si="165"/>
        <v>2.8571428571428572</v>
      </c>
      <c r="AA357" s="5">
        <f t="shared" si="163"/>
        <v>100.00000000000001</v>
      </c>
      <c r="AB357" s="14"/>
      <c r="AC357" s="14"/>
      <c r="AD357" s="14"/>
      <c r="AE357" s="14"/>
      <c r="AF357" s="14"/>
    </row>
    <row r="358" spans="2:32" ht="15" customHeight="1" x14ac:dyDescent="0.15">
      <c r="B358" s="249"/>
      <c r="J358" s="14"/>
      <c r="K358" s="14"/>
      <c r="L358" s="14"/>
      <c r="M358" s="14"/>
      <c r="N358" s="14"/>
      <c r="O358" s="14"/>
      <c r="P358" s="14"/>
      <c r="Q358" s="14"/>
      <c r="S358" s="249"/>
      <c r="AA358" s="14"/>
      <c r="AB358" s="14"/>
      <c r="AC358" s="14"/>
      <c r="AD358" s="14"/>
      <c r="AE358" s="14"/>
      <c r="AF358" s="14"/>
    </row>
    <row r="359" spans="2:32" ht="15" customHeight="1" x14ac:dyDescent="0.15">
      <c r="B359" s="250" t="s">
        <v>194</v>
      </c>
      <c r="C359" s="58"/>
      <c r="D359" s="28"/>
      <c r="E359" s="28"/>
      <c r="F359" s="204"/>
      <c r="G359" s="119" t="s">
        <v>376</v>
      </c>
      <c r="H359" s="118" t="s">
        <v>377</v>
      </c>
      <c r="I359" s="120" t="s">
        <v>0</v>
      </c>
      <c r="J359" s="121" t="s">
        <v>4</v>
      </c>
      <c r="S359" s="249"/>
      <c r="AA359" s="14"/>
    </row>
    <row r="360" spans="2:32" ht="15" customHeight="1" x14ac:dyDescent="0.15">
      <c r="B360" s="245" t="s">
        <v>301</v>
      </c>
      <c r="C360" s="64" t="s">
        <v>528</v>
      </c>
      <c r="F360" s="205"/>
      <c r="G360" s="8">
        <v>147</v>
      </c>
      <c r="H360" s="8">
        <v>4</v>
      </c>
      <c r="I360" s="8">
        <v>7</v>
      </c>
      <c r="J360" s="17">
        <f t="shared" ref="J360:J383" si="167">SUM(G360:I360)</f>
        <v>158</v>
      </c>
      <c r="S360" s="249"/>
      <c r="AA360" s="14"/>
    </row>
    <row r="361" spans="2:32" ht="15" customHeight="1" x14ac:dyDescent="0.15">
      <c r="B361" s="246"/>
      <c r="C361" s="77" t="s">
        <v>529</v>
      </c>
      <c r="F361" s="205"/>
      <c r="G361" s="9">
        <v>60</v>
      </c>
      <c r="H361" s="9">
        <v>0</v>
      </c>
      <c r="I361" s="9">
        <v>6</v>
      </c>
      <c r="J361" s="18">
        <f t="shared" si="167"/>
        <v>66</v>
      </c>
      <c r="S361" s="249"/>
      <c r="AA361" s="14"/>
    </row>
    <row r="362" spans="2:32" ht="15" customHeight="1" x14ac:dyDescent="0.15">
      <c r="B362" s="246"/>
      <c r="C362" s="77" t="s">
        <v>530</v>
      </c>
      <c r="F362" s="205"/>
      <c r="G362" s="9">
        <v>29</v>
      </c>
      <c r="H362" s="9">
        <v>2</v>
      </c>
      <c r="I362" s="9">
        <v>3</v>
      </c>
      <c r="J362" s="18">
        <f t="shared" si="167"/>
        <v>34</v>
      </c>
      <c r="S362" s="249"/>
      <c r="AA362" s="14"/>
    </row>
    <row r="363" spans="2:32" ht="15" customHeight="1" x14ac:dyDescent="0.15">
      <c r="B363" s="246"/>
      <c r="C363" s="77" t="s">
        <v>531</v>
      </c>
      <c r="F363" s="205"/>
      <c r="G363" s="9">
        <v>141</v>
      </c>
      <c r="H363" s="9">
        <v>7</v>
      </c>
      <c r="I363" s="9">
        <v>13</v>
      </c>
      <c r="J363" s="18">
        <f t="shared" si="167"/>
        <v>161</v>
      </c>
      <c r="S363" s="249"/>
      <c r="AA363" s="14"/>
    </row>
    <row r="364" spans="2:32" ht="15" customHeight="1" x14ac:dyDescent="0.15">
      <c r="B364" s="246"/>
      <c r="C364" s="77" t="s">
        <v>532</v>
      </c>
      <c r="F364" s="205"/>
      <c r="G364" s="9">
        <v>74</v>
      </c>
      <c r="H364" s="9">
        <v>2</v>
      </c>
      <c r="I364" s="9">
        <v>10</v>
      </c>
      <c r="J364" s="18">
        <f t="shared" si="167"/>
        <v>86</v>
      </c>
      <c r="S364" s="249"/>
      <c r="AA364" s="14"/>
    </row>
    <row r="365" spans="2:32" ht="15" customHeight="1" x14ac:dyDescent="0.15">
      <c r="B365" s="247"/>
      <c r="C365" s="77" t="s">
        <v>533</v>
      </c>
      <c r="F365" s="205"/>
      <c r="G365" s="9">
        <v>26</v>
      </c>
      <c r="H365" s="9">
        <v>0</v>
      </c>
      <c r="I365" s="9">
        <v>5</v>
      </c>
      <c r="J365" s="18">
        <f t="shared" si="167"/>
        <v>31</v>
      </c>
      <c r="S365" s="249"/>
      <c r="AA365" s="14"/>
    </row>
    <row r="366" spans="2:32" ht="15" customHeight="1" x14ac:dyDescent="0.15">
      <c r="B366" s="246"/>
      <c r="C366" s="77" t="s">
        <v>534</v>
      </c>
      <c r="F366" s="205"/>
      <c r="G366" s="9">
        <v>4</v>
      </c>
      <c r="H366" s="9">
        <v>0</v>
      </c>
      <c r="I366" s="9">
        <v>0</v>
      </c>
      <c r="J366" s="18">
        <f t="shared" si="167"/>
        <v>4</v>
      </c>
      <c r="S366" s="249"/>
      <c r="AA366" s="14"/>
    </row>
    <row r="367" spans="2:32" ht="15" customHeight="1" x14ac:dyDescent="0.15">
      <c r="B367" s="246"/>
      <c r="C367" s="77" t="s">
        <v>535</v>
      </c>
      <c r="F367" s="205"/>
      <c r="G367" s="9">
        <v>25</v>
      </c>
      <c r="H367" s="9">
        <v>13</v>
      </c>
      <c r="I367" s="9">
        <v>3</v>
      </c>
      <c r="J367" s="18">
        <f t="shared" si="167"/>
        <v>41</v>
      </c>
      <c r="S367" s="249"/>
      <c r="AA367" s="14"/>
    </row>
    <row r="368" spans="2:32" ht="15" customHeight="1" x14ac:dyDescent="0.15">
      <c r="B368" s="246"/>
      <c r="C368" s="77" t="s">
        <v>536</v>
      </c>
      <c r="F368" s="205"/>
      <c r="G368" s="9">
        <v>5</v>
      </c>
      <c r="H368" s="9">
        <v>1</v>
      </c>
      <c r="I368" s="9">
        <v>0</v>
      </c>
      <c r="J368" s="18">
        <f t="shared" si="167"/>
        <v>6</v>
      </c>
      <c r="K368" s="14"/>
      <c r="L368" s="14"/>
      <c r="M368" s="14"/>
      <c r="N368" s="14"/>
      <c r="O368" s="14"/>
      <c r="P368" s="14"/>
      <c r="Q368" s="14"/>
      <c r="S368" s="249"/>
      <c r="AA368" s="14"/>
      <c r="AB368" s="14"/>
      <c r="AC368" s="14"/>
      <c r="AD368" s="14"/>
      <c r="AE368" s="14"/>
      <c r="AF368" s="14"/>
    </row>
    <row r="369" spans="2:32" ht="15" customHeight="1" x14ac:dyDescent="0.15">
      <c r="B369" s="246"/>
      <c r="C369" s="77" t="s">
        <v>537</v>
      </c>
      <c r="F369" s="205"/>
      <c r="G369" s="9">
        <v>23</v>
      </c>
      <c r="H369" s="9">
        <v>29</v>
      </c>
      <c r="I369" s="9">
        <v>7</v>
      </c>
      <c r="J369" s="18">
        <f t="shared" si="167"/>
        <v>59</v>
      </c>
      <c r="K369" s="14"/>
      <c r="L369" s="14"/>
      <c r="M369" s="14"/>
      <c r="N369" s="14"/>
      <c r="O369" s="14"/>
      <c r="P369" s="14"/>
      <c r="Q369" s="14"/>
      <c r="S369" s="249"/>
      <c r="AA369" s="14"/>
      <c r="AB369" s="14"/>
      <c r="AC369" s="14"/>
      <c r="AD369" s="14"/>
      <c r="AE369" s="14"/>
      <c r="AF369" s="14"/>
    </row>
    <row r="370" spans="2:32" ht="15" customHeight="1" x14ac:dyDescent="0.15">
      <c r="B370" s="246"/>
      <c r="C370" s="77" t="s">
        <v>538</v>
      </c>
      <c r="F370" s="205"/>
      <c r="G370" s="9">
        <v>3</v>
      </c>
      <c r="H370" s="9">
        <v>6</v>
      </c>
      <c r="I370" s="9">
        <v>4</v>
      </c>
      <c r="J370" s="18">
        <f t="shared" si="167"/>
        <v>13</v>
      </c>
      <c r="K370" s="14"/>
      <c r="L370" s="14"/>
      <c r="M370" s="14"/>
      <c r="N370" s="14"/>
      <c r="O370" s="14"/>
      <c r="P370" s="14"/>
      <c r="Q370" s="14"/>
      <c r="S370" s="249"/>
      <c r="AA370" s="14"/>
      <c r="AB370" s="14"/>
      <c r="AC370" s="14"/>
      <c r="AD370" s="14"/>
      <c r="AE370" s="14"/>
      <c r="AF370" s="14"/>
    </row>
    <row r="371" spans="2:32" ht="15" customHeight="1" x14ac:dyDescent="0.15">
      <c r="B371" s="248"/>
      <c r="C371" s="65" t="s">
        <v>539</v>
      </c>
      <c r="D371" s="36"/>
      <c r="E371" s="36"/>
      <c r="F371" s="125"/>
      <c r="G371" s="10">
        <v>6</v>
      </c>
      <c r="H371" s="10">
        <v>21</v>
      </c>
      <c r="I371" s="10">
        <v>1</v>
      </c>
      <c r="J371" s="19">
        <f t="shared" si="167"/>
        <v>28</v>
      </c>
      <c r="K371" s="14"/>
      <c r="L371" s="14"/>
      <c r="M371" s="14"/>
      <c r="N371" s="14"/>
      <c r="O371" s="14"/>
      <c r="P371" s="14"/>
      <c r="Q371" s="14"/>
      <c r="S371" s="249"/>
      <c r="AA371" s="14"/>
      <c r="AB371" s="14"/>
      <c r="AC371" s="14"/>
      <c r="AD371" s="14"/>
      <c r="AE371" s="14"/>
      <c r="AF371" s="14"/>
    </row>
    <row r="372" spans="2:32" ht="15" customHeight="1" x14ac:dyDescent="0.15">
      <c r="B372" s="245" t="s">
        <v>3</v>
      </c>
      <c r="C372" s="64" t="s">
        <v>528</v>
      </c>
      <c r="F372" s="20">
        <f>SUM(G$200:H$200)</f>
        <v>158</v>
      </c>
      <c r="G372" s="11">
        <f t="shared" ref="G372:I383" si="168">IF($F372=0,0,G360/$F372*100)</f>
        <v>93.037974683544306</v>
      </c>
      <c r="H372" s="11">
        <f t="shared" si="168"/>
        <v>2.5316455696202533</v>
      </c>
      <c r="I372" s="11">
        <f t="shared" si="168"/>
        <v>4.4303797468354427</v>
      </c>
      <c r="J372" s="3">
        <f t="shared" si="167"/>
        <v>100</v>
      </c>
      <c r="K372" s="14"/>
      <c r="L372" s="14"/>
      <c r="M372" s="14"/>
      <c r="N372" s="14"/>
      <c r="O372" s="14"/>
      <c r="P372" s="14"/>
      <c r="Q372" s="14"/>
      <c r="S372" s="249"/>
      <c r="AA372" s="14"/>
      <c r="AB372" s="14"/>
      <c r="AC372" s="14"/>
      <c r="AD372" s="14"/>
      <c r="AE372" s="14"/>
      <c r="AF372" s="14"/>
    </row>
    <row r="373" spans="2:32" ht="15" customHeight="1" x14ac:dyDescent="0.15">
      <c r="B373" s="246"/>
      <c r="C373" s="77" t="s">
        <v>529</v>
      </c>
      <c r="F373" s="20">
        <f>SUM(G$201:H$201)</f>
        <v>66</v>
      </c>
      <c r="G373" s="12">
        <f t="shared" si="168"/>
        <v>90.909090909090907</v>
      </c>
      <c r="H373" s="12">
        <f t="shared" si="168"/>
        <v>0</v>
      </c>
      <c r="I373" s="12">
        <f t="shared" si="168"/>
        <v>9.0909090909090917</v>
      </c>
      <c r="J373" s="4">
        <f t="shared" si="167"/>
        <v>100</v>
      </c>
      <c r="K373" s="14"/>
      <c r="L373" s="14"/>
      <c r="M373" s="14"/>
      <c r="N373" s="14"/>
      <c r="O373" s="14"/>
      <c r="P373" s="14"/>
      <c r="Q373" s="14"/>
      <c r="S373" s="249"/>
      <c r="AA373" s="14"/>
      <c r="AB373" s="14"/>
      <c r="AC373" s="14"/>
      <c r="AD373" s="14"/>
      <c r="AE373" s="14"/>
      <c r="AF373" s="14"/>
    </row>
    <row r="374" spans="2:32" ht="15" customHeight="1" x14ac:dyDescent="0.15">
      <c r="B374" s="246"/>
      <c r="C374" s="77" t="s">
        <v>530</v>
      </c>
      <c r="F374" s="20">
        <f>SUM(G$202:H$202)</f>
        <v>34</v>
      </c>
      <c r="G374" s="12">
        <f t="shared" si="168"/>
        <v>85.294117647058826</v>
      </c>
      <c r="H374" s="12">
        <f t="shared" si="168"/>
        <v>5.8823529411764701</v>
      </c>
      <c r="I374" s="12">
        <f t="shared" si="168"/>
        <v>8.8235294117647065</v>
      </c>
      <c r="J374" s="4">
        <f t="shared" si="167"/>
        <v>100</v>
      </c>
      <c r="K374" s="14"/>
      <c r="L374" s="14"/>
      <c r="M374" s="14"/>
      <c r="N374" s="14"/>
      <c r="O374" s="14"/>
      <c r="P374" s="14"/>
      <c r="Q374" s="14"/>
      <c r="S374" s="249"/>
      <c r="AA374" s="14"/>
      <c r="AB374" s="14"/>
      <c r="AC374" s="14"/>
      <c r="AD374" s="14"/>
      <c r="AE374" s="14"/>
      <c r="AF374" s="14"/>
    </row>
    <row r="375" spans="2:32" ht="15" customHeight="1" x14ac:dyDescent="0.15">
      <c r="B375" s="246"/>
      <c r="C375" s="77" t="s">
        <v>531</v>
      </c>
      <c r="F375" s="20">
        <f>SUM(G$203:H$203)</f>
        <v>161</v>
      </c>
      <c r="G375" s="12">
        <f t="shared" si="168"/>
        <v>87.577639751552795</v>
      </c>
      <c r="H375" s="12">
        <f t="shared" si="168"/>
        <v>4.3478260869565215</v>
      </c>
      <c r="I375" s="12">
        <f t="shared" si="168"/>
        <v>8.0745341614906838</v>
      </c>
      <c r="J375" s="4">
        <f t="shared" si="167"/>
        <v>100</v>
      </c>
      <c r="K375" s="14"/>
      <c r="L375" s="14"/>
      <c r="M375" s="14"/>
      <c r="N375" s="14"/>
      <c r="O375" s="14"/>
      <c r="P375" s="14"/>
      <c r="Q375" s="14"/>
      <c r="S375" s="249"/>
      <c r="AA375" s="14"/>
      <c r="AB375" s="14"/>
      <c r="AC375" s="14"/>
      <c r="AD375" s="14"/>
      <c r="AE375" s="14"/>
      <c r="AF375" s="14"/>
    </row>
    <row r="376" spans="2:32" ht="15" customHeight="1" x14ac:dyDescent="0.15">
      <c r="B376" s="246"/>
      <c r="C376" s="77" t="s">
        <v>532</v>
      </c>
      <c r="F376" s="20">
        <f>SUM(G$204:H$204)</f>
        <v>86</v>
      </c>
      <c r="G376" s="12">
        <f t="shared" si="168"/>
        <v>86.04651162790698</v>
      </c>
      <c r="H376" s="12">
        <f t="shared" si="168"/>
        <v>2.3255813953488373</v>
      </c>
      <c r="I376" s="12">
        <f t="shared" si="168"/>
        <v>11.627906976744185</v>
      </c>
      <c r="J376" s="4">
        <f t="shared" si="167"/>
        <v>100</v>
      </c>
      <c r="K376" s="14"/>
      <c r="L376" s="14"/>
      <c r="M376" s="14"/>
      <c r="N376" s="14"/>
      <c r="O376" s="14"/>
      <c r="P376" s="14"/>
      <c r="Q376" s="14"/>
      <c r="S376" s="249"/>
      <c r="AA376" s="14"/>
      <c r="AB376" s="14"/>
      <c r="AC376" s="14"/>
      <c r="AD376" s="14"/>
      <c r="AE376" s="14"/>
      <c r="AF376" s="14"/>
    </row>
    <row r="377" spans="2:32" ht="15" customHeight="1" x14ac:dyDescent="0.15">
      <c r="B377" s="247"/>
      <c r="C377" s="77" t="s">
        <v>533</v>
      </c>
      <c r="F377" s="20">
        <f>SUM(G$205:H$205)</f>
        <v>31</v>
      </c>
      <c r="G377" s="12">
        <f t="shared" si="168"/>
        <v>83.870967741935488</v>
      </c>
      <c r="H377" s="12">
        <f t="shared" si="168"/>
        <v>0</v>
      </c>
      <c r="I377" s="12">
        <f t="shared" si="168"/>
        <v>16.129032258064516</v>
      </c>
      <c r="J377" s="4">
        <f t="shared" si="167"/>
        <v>100</v>
      </c>
      <c r="K377" s="14"/>
      <c r="L377" s="14"/>
      <c r="M377" s="14"/>
      <c r="N377" s="14"/>
      <c r="O377" s="14"/>
      <c r="P377" s="14"/>
      <c r="Q377" s="14"/>
      <c r="S377" s="249"/>
      <c r="AA377" s="14"/>
      <c r="AB377" s="14"/>
      <c r="AC377" s="14"/>
      <c r="AD377" s="14"/>
      <c r="AE377" s="14"/>
      <c r="AF377" s="14"/>
    </row>
    <row r="378" spans="2:32" ht="15" customHeight="1" x14ac:dyDescent="0.15">
      <c r="B378" s="246"/>
      <c r="C378" s="77" t="s">
        <v>534</v>
      </c>
      <c r="F378" s="20">
        <f>SUM(G$206:H$206)</f>
        <v>4</v>
      </c>
      <c r="G378" s="12">
        <f t="shared" si="168"/>
        <v>100</v>
      </c>
      <c r="H378" s="12">
        <f t="shared" si="168"/>
        <v>0</v>
      </c>
      <c r="I378" s="12">
        <f t="shared" si="168"/>
        <v>0</v>
      </c>
      <c r="J378" s="4">
        <f t="shared" si="167"/>
        <v>100</v>
      </c>
      <c r="K378" s="14"/>
      <c r="L378" s="14"/>
      <c r="M378" s="14"/>
      <c r="N378" s="14"/>
      <c r="O378" s="14"/>
      <c r="P378" s="14"/>
      <c r="Q378" s="14"/>
      <c r="S378" s="249"/>
      <c r="AA378" s="14"/>
      <c r="AB378" s="14"/>
      <c r="AC378" s="14"/>
      <c r="AD378" s="14"/>
      <c r="AE378" s="14"/>
      <c r="AF378" s="14"/>
    </row>
    <row r="379" spans="2:32" ht="15" customHeight="1" x14ac:dyDescent="0.15">
      <c r="B379" s="246"/>
      <c r="C379" s="77" t="s">
        <v>535</v>
      </c>
      <c r="F379" s="20">
        <f>SUM(G$207:H$207)</f>
        <v>41</v>
      </c>
      <c r="G379" s="12">
        <f t="shared" si="168"/>
        <v>60.975609756097562</v>
      </c>
      <c r="H379" s="12">
        <f t="shared" si="168"/>
        <v>31.707317073170731</v>
      </c>
      <c r="I379" s="12">
        <f t="shared" si="168"/>
        <v>7.3170731707317067</v>
      </c>
      <c r="J379" s="4">
        <f t="shared" si="167"/>
        <v>100</v>
      </c>
      <c r="K379" s="14"/>
      <c r="L379" s="14"/>
      <c r="M379" s="14"/>
      <c r="N379" s="14"/>
      <c r="O379" s="14"/>
      <c r="P379" s="14"/>
      <c r="Q379" s="14"/>
      <c r="S379" s="249"/>
      <c r="AA379" s="14"/>
      <c r="AB379" s="14"/>
      <c r="AC379" s="14"/>
      <c r="AD379" s="14"/>
      <c r="AE379" s="14"/>
      <c r="AF379" s="14"/>
    </row>
    <row r="380" spans="2:32" ht="15" customHeight="1" x14ac:dyDescent="0.15">
      <c r="B380" s="246"/>
      <c r="C380" s="77" t="s">
        <v>536</v>
      </c>
      <c r="F380" s="20">
        <f>SUM(G$208:H$208)</f>
        <v>6</v>
      </c>
      <c r="G380" s="12">
        <f t="shared" si="168"/>
        <v>83.333333333333343</v>
      </c>
      <c r="H380" s="12">
        <f t="shared" si="168"/>
        <v>16.666666666666664</v>
      </c>
      <c r="I380" s="12">
        <f t="shared" si="168"/>
        <v>0</v>
      </c>
      <c r="J380" s="4">
        <f t="shared" si="167"/>
        <v>100</v>
      </c>
      <c r="K380" s="14"/>
      <c r="L380" s="14"/>
      <c r="M380" s="14"/>
      <c r="N380" s="14"/>
      <c r="O380" s="14"/>
      <c r="P380" s="14"/>
      <c r="Q380" s="14"/>
      <c r="S380" s="249"/>
      <c r="AA380" s="14"/>
      <c r="AB380" s="14"/>
      <c r="AC380" s="14"/>
      <c r="AD380" s="14"/>
      <c r="AE380" s="14"/>
      <c r="AF380" s="14"/>
    </row>
    <row r="381" spans="2:32" ht="15" customHeight="1" x14ac:dyDescent="0.15">
      <c r="B381" s="246"/>
      <c r="C381" s="77" t="s">
        <v>537</v>
      </c>
      <c r="F381" s="20">
        <f>SUM(G$209:H$209)</f>
        <v>59</v>
      </c>
      <c r="G381" s="12">
        <f t="shared" si="168"/>
        <v>38.983050847457626</v>
      </c>
      <c r="H381" s="12">
        <f t="shared" si="168"/>
        <v>49.152542372881356</v>
      </c>
      <c r="I381" s="12">
        <f t="shared" si="168"/>
        <v>11.864406779661017</v>
      </c>
      <c r="J381" s="4">
        <f t="shared" si="167"/>
        <v>100</v>
      </c>
      <c r="K381" s="14"/>
      <c r="L381" s="14"/>
      <c r="M381" s="14"/>
      <c r="N381" s="14"/>
      <c r="O381" s="14"/>
      <c r="P381" s="14"/>
      <c r="Q381" s="14"/>
      <c r="S381" s="249"/>
      <c r="AA381" s="14"/>
      <c r="AB381" s="14"/>
      <c r="AC381" s="14"/>
      <c r="AD381" s="14"/>
      <c r="AE381" s="14"/>
      <c r="AF381" s="14"/>
    </row>
    <row r="382" spans="2:32" ht="15" customHeight="1" x14ac:dyDescent="0.15">
      <c r="B382" s="246"/>
      <c r="C382" s="77" t="s">
        <v>538</v>
      </c>
      <c r="F382" s="20">
        <f>SUM(G$210:H$210)</f>
        <v>13</v>
      </c>
      <c r="G382" s="12">
        <f t="shared" si="168"/>
        <v>23.076923076923077</v>
      </c>
      <c r="H382" s="12">
        <f t="shared" si="168"/>
        <v>46.153846153846153</v>
      </c>
      <c r="I382" s="12">
        <f t="shared" si="168"/>
        <v>30.76923076923077</v>
      </c>
      <c r="J382" s="4">
        <f t="shared" si="167"/>
        <v>100</v>
      </c>
      <c r="K382" s="14"/>
      <c r="L382" s="14"/>
      <c r="M382" s="14"/>
      <c r="N382" s="14"/>
      <c r="O382" s="14"/>
      <c r="P382" s="14"/>
      <c r="Q382" s="14"/>
      <c r="S382" s="249"/>
      <c r="AA382" s="14"/>
      <c r="AB382" s="14"/>
      <c r="AC382" s="14"/>
      <c r="AD382" s="14"/>
      <c r="AE382" s="14"/>
      <c r="AF382" s="14"/>
    </row>
    <row r="383" spans="2:32" ht="15" customHeight="1" x14ac:dyDescent="0.15">
      <c r="B383" s="248"/>
      <c r="C383" s="65" t="s">
        <v>539</v>
      </c>
      <c r="D383" s="36"/>
      <c r="E383" s="36"/>
      <c r="F383" s="21">
        <f>SUM(G$211:H$211)</f>
        <v>28</v>
      </c>
      <c r="G383" s="13">
        <f t="shared" si="168"/>
        <v>21.428571428571427</v>
      </c>
      <c r="H383" s="13">
        <f t="shared" si="168"/>
        <v>75</v>
      </c>
      <c r="I383" s="13">
        <f t="shared" si="168"/>
        <v>3.5714285714285712</v>
      </c>
      <c r="J383" s="5">
        <f t="shared" si="167"/>
        <v>100</v>
      </c>
      <c r="K383" s="14"/>
      <c r="L383" s="14"/>
      <c r="M383" s="14"/>
      <c r="N383" s="14"/>
      <c r="O383" s="14"/>
      <c r="P383" s="14"/>
      <c r="Q383" s="14"/>
      <c r="S383" s="249"/>
      <c r="AA383" s="14"/>
      <c r="AB383" s="14"/>
      <c r="AC383" s="14"/>
      <c r="AD383" s="14"/>
      <c r="AE383" s="14"/>
      <c r="AF383" s="14"/>
    </row>
    <row r="384" spans="2:32" ht="8.1" customHeight="1" x14ac:dyDescent="0.15">
      <c r="B384" s="251"/>
      <c r="C384" s="55"/>
      <c r="D384" s="53"/>
      <c r="E384" s="53"/>
      <c r="F384" s="14"/>
      <c r="G384" s="14"/>
      <c r="H384" s="14"/>
      <c r="I384" s="14"/>
      <c r="J384" s="14"/>
      <c r="K384" s="14"/>
      <c r="L384" s="14"/>
      <c r="M384" s="14"/>
      <c r="N384" s="14"/>
      <c r="O384" s="14"/>
      <c r="P384" s="14"/>
      <c r="Q384" s="14"/>
      <c r="S384" s="249"/>
      <c r="AA384" s="14"/>
      <c r="AB384" s="14"/>
      <c r="AC384" s="14"/>
      <c r="AD384" s="14"/>
      <c r="AE384" s="14"/>
      <c r="AF384" s="14"/>
    </row>
    <row r="385" spans="1:32" ht="15" customHeight="1" x14ac:dyDescent="0.15">
      <c r="A385" s="73" t="s">
        <v>360</v>
      </c>
      <c r="B385" s="62"/>
      <c r="C385" s="55"/>
      <c r="D385" s="53"/>
      <c r="E385" s="14"/>
      <c r="F385" s="14"/>
      <c r="G385" s="14"/>
      <c r="H385" s="14"/>
      <c r="I385" s="14"/>
      <c r="J385" s="14"/>
      <c r="K385" s="14"/>
      <c r="L385" s="14"/>
      <c r="M385" s="14"/>
      <c r="N385" s="14"/>
      <c r="O385" s="14"/>
      <c r="P385" s="14"/>
      <c r="Q385" s="14"/>
      <c r="S385" s="62"/>
      <c r="T385" s="55"/>
      <c r="U385" s="53"/>
      <c r="V385" s="14"/>
      <c r="W385" s="14"/>
      <c r="X385" s="14"/>
      <c r="Y385" s="14"/>
      <c r="Z385" s="14"/>
      <c r="AA385" s="14"/>
      <c r="AB385" s="14"/>
      <c r="AC385" s="14"/>
      <c r="AD385" s="14"/>
      <c r="AE385" s="14"/>
      <c r="AF385" s="14"/>
    </row>
    <row r="386" spans="1:32" ht="15" customHeight="1" x14ac:dyDescent="0.15">
      <c r="A386" s="1" t="s">
        <v>361</v>
      </c>
      <c r="B386" s="62"/>
      <c r="C386" s="45"/>
      <c r="D386" s="90"/>
      <c r="E386" s="90"/>
      <c r="F386" s="91"/>
      <c r="G386" s="90"/>
      <c r="H386" s="1"/>
      <c r="S386" s="62"/>
      <c r="T386" s="45"/>
      <c r="U386" s="90"/>
      <c r="V386" s="90"/>
      <c r="W386" s="91"/>
      <c r="X386" s="90"/>
      <c r="Y386" s="1"/>
    </row>
    <row r="387" spans="1:32" ht="15" customHeight="1" x14ac:dyDescent="0.15">
      <c r="B387" s="250" t="s">
        <v>195</v>
      </c>
      <c r="C387" s="58"/>
      <c r="D387" s="28"/>
      <c r="E387" s="28"/>
      <c r="F387" s="204"/>
      <c r="G387" s="119" t="s">
        <v>376</v>
      </c>
      <c r="H387" s="118" t="s">
        <v>377</v>
      </c>
      <c r="I387" s="120" t="s">
        <v>0</v>
      </c>
      <c r="J387" s="121" t="s">
        <v>4</v>
      </c>
      <c r="S387" s="249"/>
      <c r="AA387" s="14"/>
    </row>
    <row r="388" spans="1:32" ht="15" customHeight="1" x14ac:dyDescent="0.15">
      <c r="B388" s="245" t="s">
        <v>301</v>
      </c>
      <c r="C388" s="64" t="s">
        <v>528</v>
      </c>
      <c r="F388" s="205"/>
      <c r="G388" s="8">
        <v>244</v>
      </c>
      <c r="H388" s="8">
        <v>5</v>
      </c>
      <c r="I388" s="8">
        <v>27</v>
      </c>
      <c r="J388" s="17">
        <f t="shared" ref="J388:J411" si="169">SUM(G388:I388)</f>
        <v>276</v>
      </c>
      <c r="S388" s="249"/>
      <c r="AA388" s="14"/>
    </row>
    <row r="389" spans="1:32" ht="15" customHeight="1" x14ac:dyDescent="0.15">
      <c r="B389" s="246"/>
      <c r="C389" s="77" t="s">
        <v>529</v>
      </c>
      <c r="F389" s="205"/>
      <c r="G389" s="9">
        <v>457</v>
      </c>
      <c r="H389" s="9">
        <v>12</v>
      </c>
      <c r="I389" s="9">
        <v>69</v>
      </c>
      <c r="J389" s="18">
        <f t="shared" si="169"/>
        <v>538</v>
      </c>
      <c r="S389" s="249"/>
      <c r="AA389" s="14"/>
    </row>
    <row r="390" spans="1:32" ht="15" customHeight="1" x14ac:dyDescent="0.15">
      <c r="B390" s="246"/>
      <c r="C390" s="77" t="s">
        <v>530</v>
      </c>
      <c r="F390" s="205"/>
      <c r="G390" s="9">
        <v>113</v>
      </c>
      <c r="H390" s="9">
        <v>9</v>
      </c>
      <c r="I390" s="9">
        <v>24</v>
      </c>
      <c r="J390" s="18">
        <f t="shared" si="169"/>
        <v>146</v>
      </c>
      <c r="S390" s="249"/>
      <c r="AA390" s="14"/>
    </row>
    <row r="391" spans="1:32" ht="15" customHeight="1" x14ac:dyDescent="0.15">
      <c r="B391" s="246"/>
      <c r="C391" s="77" t="s">
        <v>531</v>
      </c>
      <c r="F391" s="205"/>
      <c r="G391" s="9">
        <v>413</v>
      </c>
      <c r="H391" s="9">
        <v>7</v>
      </c>
      <c r="I391" s="9">
        <v>79</v>
      </c>
      <c r="J391" s="18">
        <f t="shared" si="169"/>
        <v>499</v>
      </c>
      <c r="S391" s="249"/>
      <c r="AA391" s="14"/>
    </row>
    <row r="392" spans="1:32" ht="15" customHeight="1" x14ac:dyDescent="0.15">
      <c r="B392" s="246"/>
      <c r="C392" s="77" t="s">
        <v>532</v>
      </c>
      <c r="F392" s="205"/>
      <c r="G392" s="9">
        <v>41</v>
      </c>
      <c r="H392" s="9">
        <v>0</v>
      </c>
      <c r="I392" s="9">
        <v>9</v>
      </c>
      <c r="J392" s="18">
        <f t="shared" si="169"/>
        <v>50</v>
      </c>
      <c r="S392" s="249"/>
      <c r="AA392" s="14"/>
    </row>
    <row r="393" spans="1:32" ht="15" customHeight="1" x14ac:dyDescent="0.15">
      <c r="B393" s="247"/>
      <c r="C393" s="77" t="s">
        <v>533</v>
      </c>
      <c r="F393" s="205"/>
      <c r="G393" s="9">
        <v>58</v>
      </c>
      <c r="H393" s="9">
        <v>0</v>
      </c>
      <c r="I393" s="9">
        <v>10</v>
      </c>
      <c r="J393" s="18">
        <f t="shared" si="169"/>
        <v>68</v>
      </c>
      <c r="S393" s="249"/>
      <c r="AA393" s="14"/>
    </row>
    <row r="394" spans="1:32" ht="15" customHeight="1" x14ac:dyDescent="0.15">
      <c r="B394" s="246"/>
      <c r="C394" s="77" t="s">
        <v>534</v>
      </c>
      <c r="F394" s="205"/>
      <c r="G394" s="9">
        <v>18</v>
      </c>
      <c r="H394" s="9">
        <v>3</v>
      </c>
      <c r="I394" s="9">
        <v>1</v>
      </c>
      <c r="J394" s="18">
        <f t="shared" si="169"/>
        <v>22</v>
      </c>
      <c r="S394" s="249"/>
      <c r="AA394" s="14"/>
    </row>
    <row r="395" spans="1:32" ht="15" customHeight="1" x14ac:dyDescent="0.15">
      <c r="B395" s="246"/>
      <c r="C395" s="77" t="s">
        <v>535</v>
      </c>
      <c r="F395" s="205"/>
      <c r="G395" s="9">
        <v>37</v>
      </c>
      <c r="H395" s="9">
        <v>4</v>
      </c>
      <c r="I395" s="9">
        <v>4</v>
      </c>
      <c r="J395" s="18">
        <f t="shared" si="169"/>
        <v>45</v>
      </c>
      <c r="S395" s="249"/>
      <c r="AA395" s="14"/>
    </row>
    <row r="396" spans="1:32" ht="15" customHeight="1" x14ac:dyDescent="0.15">
      <c r="B396" s="246"/>
      <c r="C396" s="77" t="s">
        <v>536</v>
      </c>
      <c r="F396" s="205"/>
      <c r="G396" s="9">
        <v>9</v>
      </c>
      <c r="H396" s="9">
        <v>0</v>
      </c>
      <c r="I396" s="9">
        <v>3</v>
      </c>
      <c r="J396" s="18">
        <f t="shared" si="169"/>
        <v>12</v>
      </c>
      <c r="K396" s="14"/>
      <c r="L396" s="14"/>
      <c r="M396" s="14"/>
      <c r="N396" s="14"/>
      <c r="O396" s="14"/>
      <c r="P396" s="14"/>
      <c r="Q396" s="14"/>
      <c r="S396" s="249"/>
      <c r="AA396" s="14"/>
      <c r="AB396" s="14"/>
      <c r="AC396" s="14"/>
      <c r="AD396" s="14"/>
      <c r="AE396" s="14"/>
      <c r="AF396" s="14"/>
    </row>
    <row r="397" spans="1:32" ht="15" customHeight="1" x14ac:dyDescent="0.15">
      <c r="B397" s="246"/>
      <c r="C397" s="77" t="s">
        <v>537</v>
      </c>
      <c r="F397" s="205"/>
      <c r="G397" s="9">
        <v>22</v>
      </c>
      <c r="H397" s="9">
        <v>9</v>
      </c>
      <c r="I397" s="9">
        <v>6</v>
      </c>
      <c r="J397" s="18">
        <f t="shared" si="169"/>
        <v>37</v>
      </c>
      <c r="K397" s="14"/>
      <c r="L397" s="14"/>
      <c r="M397" s="14"/>
      <c r="N397" s="14"/>
      <c r="O397" s="14"/>
      <c r="P397" s="14"/>
      <c r="Q397" s="14"/>
      <c r="S397" s="249"/>
      <c r="AA397" s="14"/>
      <c r="AB397" s="14"/>
      <c r="AC397" s="14"/>
      <c r="AD397" s="14"/>
      <c r="AE397" s="14"/>
      <c r="AF397" s="14"/>
    </row>
    <row r="398" spans="1:32" ht="15" customHeight="1" x14ac:dyDescent="0.15">
      <c r="B398" s="246"/>
      <c r="C398" s="77" t="s">
        <v>538</v>
      </c>
      <c r="F398" s="205"/>
      <c r="G398" s="9">
        <v>7</v>
      </c>
      <c r="H398" s="9">
        <v>6</v>
      </c>
      <c r="I398" s="9">
        <v>3</v>
      </c>
      <c r="J398" s="18">
        <f t="shared" si="169"/>
        <v>16</v>
      </c>
      <c r="K398" s="14"/>
      <c r="L398" s="14"/>
      <c r="M398" s="14"/>
      <c r="N398" s="14"/>
      <c r="O398" s="14"/>
      <c r="P398" s="14"/>
      <c r="Q398" s="14"/>
      <c r="S398" s="249"/>
      <c r="AA398" s="14"/>
      <c r="AB398" s="14"/>
      <c r="AC398" s="14"/>
      <c r="AD398" s="14"/>
      <c r="AE398" s="14"/>
      <c r="AF398" s="14"/>
    </row>
    <row r="399" spans="1:32" ht="15" customHeight="1" x14ac:dyDescent="0.15">
      <c r="B399" s="248"/>
      <c r="C399" s="65" t="s">
        <v>539</v>
      </c>
      <c r="D399" s="36"/>
      <c r="E399" s="36"/>
      <c r="F399" s="125"/>
      <c r="G399" s="10">
        <v>13</v>
      </c>
      <c r="H399" s="10">
        <v>26</v>
      </c>
      <c r="I399" s="10">
        <v>5</v>
      </c>
      <c r="J399" s="19">
        <f t="shared" si="169"/>
        <v>44</v>
      </c>
      <c r="K399" s="14"/>
      <c r="L399" s="14"/>
      <c r="M399" s="14"/>
      <c r="N399" s="14"/>
      <c r="O399" s="14"/>
      <c r="P399" s="14"/>
      <c r="Q399" s="14"/>
      <c r="S399" s="249"/>
      <c r="AA399" s="14"/>
      <c r="AB399" s="14"/>
      <c r="AC399" s="14"/>
      <c r="AD399" s="14"/>
      <c r="AE399" s="14"/>
      <c r="AF399" s="14"/>
    </row>
    <row r="400" spans="1:32" ht="15" customHeight="1" x14ac:dyDescent="0.15">
      <c r="B400" s="245" t="s">
        <v>3</v>
      </c>
      <c r="C400" s="64" t="s">
        <v>528</v>
      </c>
      <c r="F400" s="20">
        <f>SUM(G$227:H$227)</f>
        <v>276</v>
      </c>
      <c r="G400" s="11">
        <f t="shared" ref="G400:I411" si="170">IF($F400=0,0,G388/$F400*100)</f>
        <v>88.405797101449281</v>
      </c>
      <c r="H400" s="11">
        <f t="shared" si="170"/>
        <v>1.8115942028985508</v>
      </c>
      <c r="I400" s="11">
        <f t="shared" si="170"/>
        <v>9.7826086956521738</v>
      </c>
      <c r="J400" s="3">
        <f t="shared" si="169"/>
        <v>100</v>
      </c>
      <c r="K400" s="14"/>
      <c r="L400" s="14"/>
      <c r="M400" s="14"/>
      <c r="N400" s="14"/>
      <c r="O400" s="14"/>
      <c r="P400" s="14"/>
      <c r="Q400" s="14"/>
      <c r="S400" s="249"/>
      <c r="AA400" s="14"/>
      <c r="AB400" s="14"/>
      <c r="AC400" s="14"/>
      <c r="AD400" s="14"/>
      <c r="AE400" s="14"/>
      <c r="AF400" s="14"/>
    </row>
    <row r="401" spans="2:32" ht="15" customHeight="1" x14ac:dyDescent="0.15">
      <c r="B401" s="246"/>
      <c r="C401" s="77" t="s">
        <v>529</v>
      </c>
      <c r="F401" s="20">
        <f>SUM(G$228:H$228)</f>
        <v>538</v>
      </c>
      <c r="G401" s="12">
        <f t="shared" si="170"/>
        <v>84.94423791821562</v>
      </c>
      <c r="H401" s="12">
        <f t="shared" si="170"/>
        <v>2.2304832713754648</v>
      </c>
      <c r="I401" s="12">
        <f t="shared" si="170"/>
        <v>12.825278810408921</v>
      </c>
      <c r="J401" s="4">
        <f t="shared" si="169"/>
        <v>100</v>
      </c>
      <c r="K401" s="14"/>
      <c r="L401" s="14"/>
      <c r="M401" s="14"/>
      <c r="N401" s="14"/>
      <c r="O401" s="14"/>
      <c r="P401" s="14"/>
      <c r="Q401" s="14"/>
      <c r="S401" s="249"/>
      <c r="AA401" s="14"/>
      <c r="AB401" s="14"/>
      <c r="AC401" s="14"/>
      <c r="AD401" s="14"/>
      <c r="AE401" s="14"/>
      <c r="AF401" s="14"/>
    </row>
    <row r="402" spans="2:32" ht="15" customHeight="1" x14ac:dyDescent="0.15">
      <c r="B402" s="246"/>
      <c r="C402" s="77" t="s">
        <v>530</v>
      </c>
      <c r="F402" s="20">
        <f>SUM(G$229:H$229)</f>
        <v>146</v>
      </c>
      <c r="G402" s="12">
        <f t="shared" si="170"/>
        <v>77.397260273972606</v>
      </c>
      <c r="H402" s="12">
        <f t="shared" si="170"/>
        <v>6.1643835616438354</v>
      </c>
      <c r="I402" s="12">
        <f t="shared" si="170"/>
        <v>16.43835616438356</v>
      </c>
      <c r="J402" s="4">
        <f t="shared" si="169"/>
        <v>100</v>
      </c>
      <c r="K402" s="14"/>
      <c r="L402" s="14"/>
      <c r="M402" s="14"/>
      <c r="N402" s="14"/>
      <c r="O402" s="14"/>
      <c r="P402" s="14"/>
      <c r="Q402" s="14"/>
      <c r="S402" s="249"/>
      <c r="AA402" s="14"/>
      <c r="AB402" s="14"/>
      <c r="AC402" s="14"/>
      <c r="AD402" s="14"/>
      <c r="AE402" s="14"/>
      <c r="AF402" s="14"/>
    </row>
    <row r="403" spans="2:32" ht="15" customHeight="1" x14ac:dyDescent="0.15">
      <c r="B403" s="246"/>
      <c r="C403" s="77" t="s">
        <v>531</v>
      </c>
      <c r="F403" s="20">
        <f>SUM(G$230:H$230)</f>
        <v>499</v>
      </c>
      <c r="G403" s="12">
        <f t="shared" si="170"/>
        <v>82.765531062124253</v>
      </c>
      <c r="H403" s="12">
        <f t="shared" si="170"/>
        <v>1.402805611222445</v>
      </c>
      <c r="I403" s="12">
        <f t="shared" si="170"/>
        <v>15.831663326653306</v>
      </c>
      <c r="J403" s="4">
        <f t="shared" si="169"/>
        <v>100</v>
      </c>
      <c r="K403" s="14"/>
      <c r="L403" s="14"/>
      <c r="M403" s="14"/>
      <c r="N403" s="14"/>
      <c r="O403" s="14"/>
      <c r="P403" s="14"/>
      <c r="Q403" s="14"/>
      <c r="S403" s="249"/>
      <c r="AA403" s="14"/>
      <c r="AB403" s="14"/>
      <c r="AC403" s="14"/>
      <c r="AD403" s="14"/>
      <c r="AE403" s="14"/>
      <c r="AF403" s="14"/>
    </row>
    <row r="404" spans="2:32" ht="15" customHeight="1" x14ac:dyDescent="0.15">
      <c r="B404" s="246"/>
      <c r="C404" s="77" t="s">
        <v>532</v>
      </c>
      <c r="F404" s="20">
        <f>SUM(G$231:H$231)</f>
        <v>50</v>
      </c>
      <c r="G404" s="12">
        <f t="shared" si="170"/>
        <v>82</v>
      </c>
      <c r="H404" s="12">
        <f t="shared" si="170"/>
        <v>0</v>
      </c>
      <c r="I404" s="12">
        <f t="shared" si="170"/>
        <v>18</v>
      </c>
      <c r="J404" s="4">
        <f t="shared" si="169"/>
        <v>100</v>
      </c>
      <c r="K404" s="14"/>
      <c r="L404" s="14"/>
      <c r="M404" s="14"/>
      <c r="N404" s="14"/>
      <c r="O404" s="14"/>
      <c r="P404" s="14"/>
      <c r="Q404" s="14"/>
      <c r="S404" s="249"/>
      <c r="AA404" s="14"/>
      <c r="AB404" s="14"/>
      <c r="AC404" s="14"/>
      <c r="AD404" s="14"/>
      <c r="AE404" s="14"/>
      <c r="AF404" s="14"/>
    </row>
    <row r="405" spans="2:32" ht="15" customHeight="1" x14ac:dyDescent="0.15">
      <c r="B405" s="247"/>
      <c r="C405" s="77" t="s">
        <v>533</v>
      </c>
      <c r="F405" s="20">
        <f>SUM(G$232:H$232)</f>
        <v>68</v>
      </c>
      <c r="G405" s="12">
        <f t="shared" si="170"/>
        <v>85.294117647058826</v>
      </c>
      <c r="H405" s="12">
        <f t="shared" si="170"/>
        <v>0</v>
      </c>
      <c r="I405" s="12">
        <f t="shared" si="170"/>
        <v>14.705882352941178</v>
      </c>
      <c r="J405" s="4">
        <f t="shared" si="169"/>
        <v>100</v>
      </c>
      <c r="K405" s="14"/>
      <c r="L405" s="14"/>
      <c r="M405" s="14"/>
      <c r="N405" s="14"/>
      <c r="O405" s="14"/>
      <c r="P405" s="14"/>
      <c r="Q405" s="14"/>
      <c r="S405" s="249"/>
      <c r="AA405" s="14"/>
      <c r="AB405" s="14"/>
      <c r="AC405" s="14"/>
      <c r="AD405" s="14"/>
      <c r="AE405" s="14"/>
      <c r="AF405" s="14"/>
    </row>
    <row r="406" spans="2:32" ht="15" customHeight="1" x14ac:dyDescent="0.15">
      <c r="B406" s="246"/>
      <c r="C406" s="77" t="s">
        <v>534</v>
      </c>
      <c r="F406" s="20">
        <f>SUM(G$233:H$233)</f>
        <v>22</v>
      </c>
      <c r="G406" s="12">
        <f t="shared" si="170"/>
        <v>81.818181818181827</v>
      </c>
      <c r="H406" s="12">
        <f t="shared" si="170"/>
        <v>13.636363636363635</v>
      </c>
      <c r="I406" s="12">
        <f t="shared" si="170"/>
        <v>4.5454545454545459</v>
      </c>
      <c r="J406" s="4">
        <f t="shared" si="169"/>
        <v>100.00000000000001</v>
      </c>
      <c r="K406" s="14"/>
      <c r="L406" s="14"/>
      <c r="M406" s="14"/>
      <c r="N406" s="14"/>
      <c r="O406" s="14"/>
      <c r="P406" s="14"/>
      <c r="Q406" s="14"/>
      <c r="S406" s="249"/>
      <c r="AA406" s="14"/>
      <c r="AB406" s="14"/>
      <c r="AC406" s="14"/>
      <c r="AD406" s="14"/>
      <c r="AE406" s="14"/>
      <c r="AF406" s="14"/>
    </row>
    <row r="407" spans="2:32" ht="15" customHeight="1" x14ac:dyDescent="0.15">
      <c r="B407" s="246"/>
      <c r="C407" s="77" t="s">
        <v>535</v>
      </c>
      <c r="F407" s="20">
        <f>SUM(G$234:H$234)</f>
        <v>45</v>
      </c>
      <c r="G407" s="12">
        <f t="shared" si="170"/>
        <v>82.222222222222214</v>
      </c>
      <c r="H407" s="12">
        <f t="shared" si="170"/>
        <v>8.8888888888888893</v>
      </c>
      <c r="I407" s="12">
        <f t="shared" si="170"/>
        <v>8.8888888888888893</v>
      </c>
      <c r="J407" s="4">
        <f t="shared" si="169"/>
        <v>99.999999999999986</v>
      </c>
      <c r="K407" s="14"/>
      <c r="L407" s="14"/>
      <c r="M407" s="14"/>
      <c r="N407" s="14"/>
      <c r="O407" s="14"/>
      <c r="P407" s="14"/>
      <c r="Q407" s="14"/>
      <c r="S407" s="249"/>
      <c r="AA407" s="14"/>
      <c r="AB407" s="14"/>
      <c r="AC407" s="14"/>
      <c r="AD407" s="14"/>
      <c r="AE407" s="14"/>
      <c r="AF407" s="14"/>
    </row>
    <row r="408" spans="2:32" ht="15" customHeight="1" x14ac:dyDescent="0.15">
      <c r="B408" s="246"/>
      <c r="C408" s="77" t="s">
        <v>536</v>
      </c>
      <c r="F408" s="20">
        <f>SUM(G$235:H$235)</f>
        <v>12</v>
      </c>
      <c r="G408" s="12">
        <f t="shared" si="170"/>
        <v>75</v>
      </c>
      <c r="H408" s="12">
        <f t="shared" si="170"/>
        <v>0</v>
      </c>
      <c r="I408" s="12">
        <f t="shared" si="170"/>
        <v>25</v>
      </c>
      <c r="J408" s="4">
        <f t="shared" si="169"/>
        <v>100</v>
      </c>
      <c r="K408" s="14"/>
      <c r="L408" s="14"/>
      <c r="M408" s="14"/>
      <c r="N408" s="14"/>
      <c r="O408" s="14"/>
      <c r="P408" s="14"/>
      <c r="Q408" s="14"/>
      <c r="S408" s="249"/>
      <c r="AA408" s="14"/>
      <c r="AB408" s="14"/>
      <c r="AC408" s="14"/>
      <c r="AD408" s="14"/>
      <c r="AE408" s="14"/>
      <c r="AF408" s="14"/>
    </row>
    <row r="409" spans="2:32" ht="15" customHeight="1" x14ac:dyDescent="0.15">
      <c r="B409" s="246"/>
      <c r="C409" s="77" t="s">
        <v>537</v>
      </c>
      <c r="F409" s="20">
        <f>SUM(G$236:H$236)</f>
        <v>37</v>
      </c>
      <c r="G409" s="12">
        <f t="shared" si="170"/>
        <v>59.45945945945946</v>
      </c>
      <c r="H409" s="12">
        <f t="shared" si="170"/>
        <v>24.324324324324326</v>
      </c>
      <c r="I409" s="12">
        <f t="shared" si="170"/>
        <v>16.216216216216218</v>
      </c>
      <c r="J409" s="4">
        <f t="shared" si="169"/>
        <v>100</v>
      </c>
      <c r="K409" s="14"/>
      <c r="L409" s="14"/>
      <c r="M409" s="14"/>
      <c r="N409" s="14"/>
      <c r="O409" s="14"/>
      <c r="P409" s="14"/>
      <c r="Q409" s="14"/>
      <c r="S409" s="249"/>
      <c r="AA409" s="14"/>
      <c r="AB409" s="14"/>
      <c r="AC409" s="14"/>
      <c r="AD409" s="14"/>
      <c r="AE409" s="14"/>
      <c r="AF409" s="14"/>
    </row>
    <row r="410" spans="2:32" ht="15" customHeight="1" x14ac:dyDescent="0.15">
      <c r="B410" s="246"/>
      <c r="C410" s="77" t="s">
        <v>538</v>
      </c>
      <c r="F410" s="20">
        <f>SUM(G$237:H$237)</f>
        <v>16</v>
      </c>
      <c r="G410" s="12">
        <f t="shared" si="170"/>
        <v>43.75</v>
      </c>
      <c r="H410" s="12">
        <f t="shared" si="170"/>
        <v>37.5</v>
      </c>
      <c r="I410" s="12">
        <f t="shared" si="170"/>
        <v>18.75</v>
      </c>
      <c r="J410" s="4">
        <f t="shared" si="169"/>
        <v>100</v>
      </c>
      <c r="K410" s="14"/>
      <c r="L410" s="14"/>
      <c r="M410" s="14"/>
      <c r="N410" s="14"/>
      <c r="O410" s="14"/>
      <c r="P410" s="14"/>
      <c r="Q410" s="14"/>
      <c r="S410" s="249"/>
      <c r="AA410" s="14"/>
      <c r="AB410" s="14"/>
      <c r="AC410" s="14"/>
      <c r="AD410" s="14"/>
      <c r="AE410" s="14"/>
      <c r="AF410" s="14"/>
    </row>
    <row r="411" spans="2:32" ht="15" customHeight="1" x14ac:dyDescent="0.15">
      <c r="B411" s="248"/>
      <c r="C411" s="65" t="s">
        <v>539</v>
      </c>
      <c r="D411" s="36"/>
      <c r="E411" s="36"/>
      <c r="F411" s="21">
        <f>SUM(G$238:H$238)</f>
        <v>44</v>
      </c>
      <c r="G411" s="13">
        <f t="shared" si="170"/>
        <v>29.545454545454547</v>
      </c>
      <c r="H411" s="13">
        <f t="shared" si="170"/>
        <v>59.090909090909093</v>
      </c>
      <c r="I411" s="13">
        <f t="shared" si="170"/>
        <v>11.363636363636363</v>
      </c>
      <c r="J411" s="5">
        <f t="shared" si="169"/>
        <v>100</v>
      </c>
      <c r="K411" s="14"/>
      <c r="L411" s="14"/>
      <c r="M411" s="14"/>
      <c r="N411" s="14"/>
      <c r="O411" s="14"/>
      <c r="P411" s="14"/>
      <c r="Q411" s="14"/>
      <c r="S411" s="249"/>
      <c r="AA411" s="14"/>
      <c r="AB411" s="14"/>
      <c r="AC411" s="14"/>
      <c r="AD411" s="14"/>
      <c r="AE411" s="14"/>
      <c r="AF411" s="14"/>
    </row>
    <row r="412" spans="2:32" ht="15" customHeight="1" x14ac:dyDescent="0.15">
      <c r="B412" s="251"/>
      <c r="C412" s="55"/>
      <c r="D412" s="53"/>
      <c r="E412" s="53"/>
      <c r="F412" s="14"/>
      <c r="G412" s="14"/>
      <c r="H412" s="14"/>
      <c r="I412" s="14"/>
      <c r="J412" s="14"/>
      <c r="K412" s="14"/>
      <c r="L412" s="14"/>
      <c r="M412" s="14"/>
      <c r="N412" s="14"/>
      <c r="O412" s="14"/>
      <c r="P412" s="14"/>
      <c r="Q412" s="14"/>
      <c r="S412" s="249"/>
      <c r="AA412" s="14"/>
      <c r="AB412" s="14"/>
      <c r="AC412" s="14"/>
      <c r="AD412" s="14"/>
      <c r="AE412" s="14"/>
      <c r="AF412" s="14"/>
    </row>
    <row r="413" spans="2:32" ht="15" customHeight="1" x14ac:dyDescent="0.15">
      <c r="B413" s="250" t="s">
        <v>443</v>
      </c>
      <c r="C413" s="58"/>
      <c r="D413" s="28"/>
      <c r="E413" s="28"/>
      <c r="F413" s="204"/>
      <c r="G413" s="119" t="s">
        <v>376</v>
      </c>
      <c r="H413" s="118" t="s">
        <v>377</v>
      </c>
      <c r="I413" s="120" t="s">
        <v>0</v>
      </c>
      <c r="J413" s="121" t="s">
        <v>4</v>
      </c>
      <c r="S413" s="249"/>
      <c r="AA413" s="14"/>
    </row>
    <row r="414" spans="2:32" ht="15" customHeight="1" x14ac:dyDescent="0.15">
      <c r="B414" s="245" t="s">
        <v>301</v>
      </c>
      <c r="C414" s="64" t="s">
        <v>528</v>
      </c>
      <c r="F414" s="205"/>
      <c r="G414" s="8">
        <v>346</v>
      </c>
      <c r="H414" s="8">
        <v>9</v>
      </c>
      <c r="I414" s="8">
        <v>42</v>
      </c>
      <c r="J414" s="17">
        <f t="shared" ref="J414:J437" si="171">SUM(G414:I414)</f>
        <v>397</v>
      </c>
      <c r="S414" s="249"/>
      <c r="AA414" s="14"/>
    </row>
    <row r="415" spans="2:32" ht="15" customHeight="1" x14ac:dyDescent="0.15">
      <c r="B415" s="246"/>
      <c r="C415" s="77" t="s">
        <v>529</v>
      </c>
      <c r="F415" s="205"/>
      <c r="G415" s="9">
        <v>585</v>
      </c>
      <c r="H415" s="9">
        <v>7</v>
      </c>
      <c r="I415" s="9">
        <v>64</v>
      </c>
      <c r="J415" s="18">
        <f t="shared" si="171"/>
        <v>656</v>
      </c>
      <c r="S415" s="249"/>
      <c r="AA415" s="14"/>
    </row>
    <row r="416" spans="2:32" ht="15" customHeight="1" x14ac:dyDescent="0.15">
      <c r="B416" s="246"/>
      <c r="C416" s="77" t="s">
        <v>530</v>
      </c>
      <c r="F416" s="205"/>
      <c r="G416" s="9">
        <v>159</v>
      </c>
      <c r="H416" s="9">
        <v>15</v>
      </c>
      <c r="I416" s="9">
        <v>17</v>
      </c>
      <c r="J416" s="18">
        <f t="shared" si="171"/>
        <v>191</v>
      </c>
      <c r="S416" s="249"/>
      <c r="AA416" s="14"/>
    </row>
    <row r="417" spans="2:32" ht="15" customHeight="1" x14ac:dyDescent="0.15">
      <c r="B417" s="246"/>
      <c r="C417" s="77" t="s">
        <v>531</v>
      </c>
      <c r="F417" s="205"/>
      <c r="G417" s="9">
        <v>457</v>
      </c>
      <c r="H417" s="9">
        <v>15</v>
      </c>
      <c r="I417" s="9">
        <v>54</v>
      </c>
      <c r="J417" s="18">
        <f t="shared" si="171"/>
        <v>526</v>
      </c>
      <c r="S417" s="249"/>
      <c r="AA417" s="14"/>
    </row>
    <row r="418" spans="2:32" ht="15" customHeight="1" x14ac:dyDescent="0.15">
      <c r="B418" s="246"/>
      <c r="C418" s="77" t="s">
        <v>532</v>
      </c>
      <c r="F418" s="205"/>
      <c r="G418" s="9">
        <v>83</v>
      </c>
      <c r="H418" s="9">
        <v>0</v>
      </c>
      <c r="I418" s="9">
        <v>9</v>
      </c>
      <c r="J418" s="18">
        <f t="shared" si="171"/>
        <v>92</v>
      </c>
      <c r="S418" s="249"/>
      <c r="AA418" s="14"/>
    </row>
    <row r="419" spans="2:32" ht="15" customHeight="1" x14ac:dyDescent="0.15">
      <c r="B419" s="247"/>
      <c r="C419" s="77" t="s">
        <v>533</v>
      </c>
      <c r="F419" s="205"/>
      <c r="G419" s="9">
        <v>114</v>
      </c>
      <c r="H419" s="9">
        <v>6</v>
      </c>
      <c r="I419" s="9">
        <v>11</v>
      </c>
      <c r="J419" s="18">
        <f t="shared" si="171"/>
        <v>131</v>
      </c>
      <c r="S419" s="249"/>
      <c r="AA419" s="14"/>
    </row>
    <row r="420" spans="2:32" ht="15" customHeight="1" x14ac:dyDescent="0.15">
      <c r="B420" s="246"/>
      <c r="C420" s="77" t="s">
        <v>534</v>
      </c>
      <c r="F420" s="205"/>
      <c r="G420" s="9">
        <v>88</v>
      </c>
      <c r="H420" s="9">
        <v>2</v>
      </c>
      <c r="I420" s="9">
        <v>6</v>
      </c>
      <c r="J420" s="18">
        <f t="shared" si="171"/>
        <v>96</v>
      </c>
      <c r="S420" s="249"/>
      <c r="AA420" s="14"/>
    </row>
    <row r="421" spans="2:32" ht="15" customHeight="1" x14ac:dyDescent="0.15">
      <c r="B421" s="246"/>
      <c r="C421" s="77" t="s">
        <v>535</v>
      </c>
      <c r="F421" s="205"/>
      <c r="G421" s="9">
        <v>43</v>
      </c>
      <c r="H421" s="9">
        <v>5</v>
      </c>
      <c r="I421" s="9">
        <v>5</v>
      </c>
      <c r="J421" s="18">
        <f t="shared" si="171"/>
        <v>53</v>
      </c>
      <c r="S421" s="249"/>
      <c r="AA421" s="14"/>
    </row>
    <row r="422" spans="2:32" ht="15" customHeight="1" x14ac:dyDescent="0.15">
      <c r="B422" s="246"/>
      <c r="C422" s="77" t="s">
        <v>536</v>
      </c>
      <c r="F422" s="205"/>
      <c r="G422" s="9">
        <v>20</v>
      </c>
      <c r="H422" s="9">
        <v>2</v>
      </c>
      <c r="I422" s="9">
        <v>1</v>
      </c>
      <c r="J422" s="18">
        <f t="shared" si="171"/>
        <v>23</v>
      </c>
      <c r="K422" s="14"/>
      <c r="O422" s="14"/>
      <c r="P422" s="14"/>
      <c r="Q422" s="14"/>
      <c r="S422" s="249"/>
      <c r="AA422" s="14"/>
      <c r="AB422" s="14"/>
      <c r="AF422" s="14"/>
    </row>
    <row r="423" spans="2:32" ht="15" customHeight="1" x14ac:dyDescent="0.15">
      <c r="B423" s="246"/>
      <c r="C423" s="77" t="s">
        <v>537</v>
      </c>
      <c r="F423" s="205"/>
      <c r="G423" s="9">
        <v>55</v>
      </c>
      <c r="H423" s="9">
        <v>38</v>
      </c>
      <c r="I423" s="9">
        <v>4</v>
      </c>
      <c r="J423" s="18">
        <f t="shared" si="171"/>
        <v>97</v>
      </c>
      <c r="K423" s="14"/>
      <c r="O423" s="14"/>
      <c r="P423" s="14"/>
      <c r="Q423" s="14"/>
      <c r="S423" s="249"/>
      <c r="AA423" s="14"/>
      <c r="AB423" s="14"/>
      <c r="AF423" s="14"/>
    </row>
    <row r="424" spans="2:32" ht="15" customHeight="1" x14ac:dyDescent="0.15">
      <c r="B424" s="246"/>
      <c r="C424" s="77" t="s">
        <v>538</v>
      </c>
      <c r="F424" s="205"/>
      <c r="G424" s="9">
        <v>11</v>
      </c>
      <c r="H424" s="9">
        <v>17</v>
      </c>
      <c r="I424" s="9">
        <v>0</v>
      </c>
      <c r="J424" s="18">
        <f t="shared" si="171"/>
        <v>28</v>
      </c>
      <c r="K424" s="14"/>
      <c r="O424" s="14"/>
      <c r="P424" s="14"/>
      <c r="Q424" s="14"/>
      <c r="S424" s="249"/>
      <c r="AA424" s="14"/>
      <c r="AB424" s="14"/>
      <c r="AF424" s="14"/>
    </row>
    <row r="425" spans="2:32" ht="15" customHeight="1" x14ac:dyDescent="0.15">
      <c r="B425" s="248"/>
      <c r="C425" s="65" t="s">
        <v>539</v>
      </c>
      <c r="D425" s="36"/>
      <c r="E425" s="36"/>
      <c r="F425" s="125"/>
      <c r="G425" s="10">
        <v>21</v>
      </c>
      <c r="H425" s="10">
        <v>47</v>
      </c>
      <c r="I425" s="10">
        <v>1</v>
      </c>
      <c r="J425" s="19">
        <f t="shared" si="171"/>
        <v>69</v>
      </c>
      <c r="K425" s="14"/>
      <c r="O425" s="14"/>
      <c r="P425" s="14"/>
      <c r="Q425" s="14"/>
      <c r="S425" s="249"/>
      <c r="AA425" s="14"/>
      <c r="AB425" s="14"/>
      <c r="AF425" s="14"/>
    </row>
    <row r="426" spans="2:32" ht="15" customHeight="1" x14ac:dyDescent="0.15">
      <c r="B426" s="245" t="s">
        <v>3</v>
      </c>
      <c r="C426" s="64" t="s">
        <v>528</v>
      </c>
      <c r="F426" s="20">
        <f>SUM(G$253:H$253)</f>
        <v>397</v>
      </c>
      <c r="G426" s="11">
        <f t="shared" ref="G426:I437" si="172">IF($F426=0,0,G414/$F426*100)</f>
        <v>87.153652392947095</v>
      </c>
      <c r="H426" s="11">
        <f t="shared" si="172"/>
        <v>2.2670025188916876</v>
      </c>
      <c r="I426" s="11">
        <f t="shared" si="172"/>
        <v>10.579345088161208</v>
      </c>
      <c r="J426" s="3">
        <f t="shared" si="171"/>
        <v>99.999999999999986</v>
      </c>
      <c r="K426" s="14"/>
      <c r="O426" s="14"/>
      <c r="P426" s="14"/>
      <c r="Q426" s="14"/>
      <c r="S426" s="249"/>
      <c r="AA426" s="14"/>
      <c r="AB426" s="14"/>
      <c r="AF426" s="14"/>
    </row>
    <row r="427" spans="2:32" ht="15" customHeight="1" x14ac:dyDescent="0.15">
      <c r="B427" s="246"/>
      <c r="C427" s="77" t="s">
        <v>529</v>
      </c>
      <c r="F427" s="20">
        <f>SUM(G$254:H$254)</f>
        <v>656</v>
      </c>
      <c r="G427" s="12">
        <f t="shared" si="172"/>
        <v>89.176829268292678</v>
      </c>
      <c r="H427" s="12">
        <f t="shared" si="172"/>
        <v>1.0670731707317074</v>
      </c>
      <c r="I427" s="12">
        <f t="shared" si="172"/>
        <v>9.7560975609756095</v>
      </c>
      <c r="J427" s="4">
        <f t="shared" si="171"/>
        <v>99.999999999999986</v>
      </c>
      <c r="K427" s="14"/>
      <c r="O427" s="14"/>
      <c r="P427" s="14"/>
      <c r="Q427" s="14"/>
      <c r="S427" s="249"/>
      <c r="AA427" s="14"/>
      <c r="AB427" s="14"/>
      <c r="AF427" s="14"/>
    </row>
    <row r="428" spans="2:32" ht="15" customHeight="1" x14ac:dyDescent="0.15">
      <c r="B428" s="246"/>
      <c r="C428" s="77" t="s">
        <v>530</v>
      </c>
      <c r="F428" s="20">
        <f>SUM(G$255:H$255)</f>
        <v>191</v>
      </c>
      <c r="G428" s="12">
        <f t="shared" si="172"/>
        <v>83.246073298429323</v>
      </c>
      <c r="H428" s="12">
        <f t="shared" si="172"/>
        <v>7.8534031413612562</v>
      </c>
      <c r="I428" s="12">
        <f t="shared" si="172"/>
        <v>8.9005235602094235</v>
      </c>
      <c r="J428" s="4">
        <f t="shared" si="171"/>
        <v>100</v>
      </c>
      <c r="K428" s="14"/>
      <c r="L428" s="14"/>
      <c r="M428" s="14"/>
      <c r="N428" s="14"/>
      <c r="O428" s="14"/>
      <c r="P428" s="14"/>
      <c r="Q428" s="14"/>
      <c r="S428" s="249"/>
      <c r="AA428" s="14"/>
      <c r="AB428" s="14"/>
      <c r="AC428" s="14"/>
      <c r="AD428" s="14"/>
      <c r="AE428" s="14"/>
      <c r="AF428" s="14"/>
    </row>
    <row r="429" spans="2:32" ht="15" customHeight="1" x14ac:dyDescent="0.15">
      <c r="B429" s="246"/>
      <c r="C429" s="77" t="s">
        <v>531</v>
      </c>
      <c r="F429" s="20">
        <f>SUM(G$256:H$256)</f>
        <v>526</v>
      </c>
      <c r="G429" s="12">
        <f t="shared" si="172"/>
        <v>86.882129277566548</v>
      </c>
      <c r="H429" s="12">
        <f t="shared" si="172"/>
        <v>2.8517110266159698</v>
      </c>
      <c r="I429" s="12">
        <f t="shared" si="172"/>
        <v>10.266159695817491</v>
      </c>
      <c r="J429" s="4">
        <f t="shared" si="171"/>
        <v>100.00000000000001</v>
      </c>
      <c r="K429" s="14"/>
      <c r="L429" s="14"/>
      <c r="M429" s="14"/>
      <c r="N429" s="14"/>
      <c r="O429" s="14"/>
      <c r="P429" s="14"/>
      <c r="Q429" s="14"/>
      <c r="S429" s="249"/>
      <c r="AA429" s="14"/>
      <c r="AB429" s="14"/>
      <c r="AC429" s="14"/>
      <c r="AD429" s="14"/>
      <c r="AE429" s="14"/>
      <c r="AF429" s="14"/>
    </row>
    <row r="430" spans="2:32" ht="15" customHeight="1" x14ac:dyDescent="0.15">
      <c r="B430" s="246"/>
      <c r="C430" s="77" t="s">
        <v>532</v>
      </c>
      <c r="F430" s="20">
        <f>SUM(G$257:H$257)</f>
        <v>92</v>
      </c>
      <c r="G430" s="12">
        <f t="shared" si="172"/>
        <v>90.217391304347828</v>
      </c>
      <c r="H430" s="12">
        <f t="shared" si="172"/>
        <v>0</v>
      </c>
      <c r="I430" s="12">
        <f t="shared" si="172"/>
        <v>9.7826086956521738</v>
      </c>
      <c r="J430" s="4">
        <f t="shared" si="171"/>
        <v>100</v>
      </c>
      <c r="K430" s="14"/>
      <c r="L430" s="14"/>
      <c r="M430" s="14"/>
      <c r="N430" s="14"/>
      <c r="O430" s="14"/>
      <c r="P430" s="14"/>
      <c r="Q430" s="14"/>
      <c r="S430" s="249"/>
      <c r="AA430" s="14"/>
      <c r="AB430" s="14"/>
      <c r="AC430" s="14"/>
      <c r="AD430" s="14"/>
      <c r="AE430" s="14"/>
      <c r="AF430" s="14"/>
    </row>
    <row r="431" spans="2:32" ht="15" customHeight="1" x14ac:dyDescent="0.15">
      <c r="B431" s="247"/>
      <c r="C431" s="77" t="s">
        <v>533</v>
      </c>
      <c r="F431" s="20">
        <f>SUM(G$258:H$258)</f>
        <v>131</v>
      </c>
      <c r="G431" s="12">
        <f t="shared" si="172"/>
        <v>87.022900763358777</v>
      </c>
      <c r="H431" s="12">
        <f t="shared" si="172"/>
        <v>4.5801526717557248</v>
      </c>
      <c r="I431" s="12">
        <f t="shared" si="172"/>
        <v>8.3969465648854964</v>
      </c>
      <c r="J431" s="4">
        <f t="shared" si="171"/>
        <v>100</v>
      </c>
      <c r="K431" s="14"/>
      <c r="L431" s="14"/>
      <c r="M431" s="14"/>
      <c r="N431" s="14"/>
      <c r="O431" s="14"/>
      <c r="P431" s="14"/>
      <c r="Q431" s="14"/>
      <c r="S431" s="249"/>
      <c r="AA431" s="14"/>
      <c r="AB431" s="14"/>
      <c r="AC431" s="14"/>
      <c r="AD431" s="14"/>
      <c r="AE431" s="14"/>
      <c r="AF431" s="14"/>
    </row>
    <row r="432" spans="2:32" ht="15" customHeight="1" x14ac:dyDescent="0.15">
      <c r="B432" s="246"/>
      <c r="C432" s="77" t="s">
        <v>534</v>
      </c>
      <c r="F432" s="20">
        <f>SUM(G$259:H$259)</f>
        <v>96</v>
      </c>
      <c r="G432" s="12">
        <f t="shared" si="172"/>
        <v>91.666666666666657</v>
      </c>
      <c r="H432" s="12">
        <f t="shared" si="172"/>
        <v>2.083333333333333</v>
      </c>
      <c r="I432" s="12">
        <f t="shared" si="172"/>
        <v>6.25</v>
      </c>
      <c r="J432" s="4">
        <f t="shared" si="171"/>
        <v>99.999999999999986</v>
      </c>
      <c r="K432" s="14"/>
      <c r="L432" s="14"/>
      <c r="M432" s="14"/>
      <c r="N432" s="14"/>
      <c r="O432" s="14"/>
      <c r="P432" s="14"/>
      <c r="Q432" s="14"/>
      <c r="S432" s="249"/>
      <c r="AA432" s="14"/>
      <c r="AB432" s="14"/>
      <c r="AC432" s="14"/>
      <c r="AD432" s="14"/>
      <c r="AE432" s="14"/>
      <c r="AF432" s="14"/>
    </row>
    <row r="433" spans="2:32" ht="15" customHeight="1" x14ac:dyDescent="0.15">
      <c r="B433" s="246"/>
      <c r="C433" s="77" t="s">
        <v>535</v>
      </c>
      <c r="F433" s="20">
        <f>SUM(G$260:H$260)</f>
        <v>53</v>
      </c>
      <c r="G433" s="12">
        <f t="shared" si="172"/>
        <v>81.132075471698116</v>
      </c>
      <c r="H433" s="12">
        <f t="shared" si="172"/>
        <v>9.433962264150944</v>
      </c>
      <c r="I433" s="12">
        <f t="shared" si="172"/>
        <v>9.433962264150944</v>
      </c>
      <c r="J433" s="4">
        <f t="shared" si="171"/>
        <v>100.00000000000001</v>
      </c>
      <c r="K433" s="14"/>
      <c r="L433" s="14"/>
      <c r="M433" s="14"/>
      <c r="N433" s="14"/>
      <c r="O433" s="14"/>
      <c r="P433" s="14"/>
      <c r="Q433" s="14"/>
      <c r="S433" s="249"/>
      <c r="AA433" s="14"/>
      <c r="AB433" s="14"/>
      <c r="AC433" s="14"/>
      <c r="AD433" s="14"/>
      <c r="AE433" s="14"/>
      <c r="AF433" s="14"/>
    </row>
    <row r="434" spans="2:32" ht="15" customHeight="1" x14ac:dyDescent="0.15">
      <c r="B434" s="246"/>
      <c r="C434" s="77" t="s">
        <v>536</v>
      </c>
      <c r="F434" s="20">
        <f>SUM(G$261:H$261)</f>
        <v>23</v>
      </c>
      <c r="G434" s="12">
        <f t="shared" si="172"/>
        <v>86.956521739130437</v>
      </c>
      <c r="H434" s="12">
        <f t="shared" si="172"/>
        <v>8.695652173913043</v>
      </c>
      <c r="I434" s="12">
        <f t="shared" si="172"/>
        <v>4.3478260869565215</v>
      </c>
      <c r="J434" s="4">
        <f t="shared" si="171"/>
        <v>100</v>
      </c>
      <c r="K434" s="14"/>
      <c r="L434" s="14"/>
      <c r="M434" s="14"/>
      <c r="N434" s="14"/>
      <c r="O434" s="14"/>
      <c r="P434" s="14"/>
      <c r="Q434" s="14"/>
      <c r="S434" s="249"/>
      <c r="AA434" s="14"/>
      <c r="AB434" s="14"/>
      <c r="AC434" s="14"/>
      <c r="AD434" s="14"/>
      <c r="AE434" s="14"/>
      <c r="AF434" s="14"/>
    </row>
    <row r="435" spans="2:32" ht="15" customHeight="1" x14ac:dyDescent="0.15">
      <c r="B435" s="246"/>
      <c r="C435" s="77" t="s">
        <v>537</v>
      </c>
      <c r="F435" s="20">
        <f>SUM(G$262:H$262)</f>
        <v>97</v>
      </c>
      <c r="G435" s="12">
        <f t="shared" si="172"/>
        <v>56.701030927835049</v>
      </c>
      <c r="H435" s="12">
        <f t="shared" si="172"/>
        <v>39.175257731958766</v>
      </c>
      <c r="I435" s="12">
        <f t="shared" si="172"/>
        <v>4.1237113402061851</v>
      </c>
      <c r="J435" s="4">
        <f t="shared" si="171"/>
        <v>100</v>
      </c>
      <c r="K435" s="14"/>
      <c r="L435" s="14"/>
      <c r="M435" s="14"/>
      <c r="N435" s="14"/>
      <c r="O435" s="14"/>
      <c r="P435" s="14"/>
      <c r="Q435" s="14"/>
      <c r="S435" s="249"/>
      <c r="AA435" s="14"/>
      <c r="AB435" s="14"/>
      <c r="AC435" s="14"/>
      <c r="AD435" s="14"/>
      <c r="AE435" s="14"/>
      <c r="AF435" s="14"/>
    </row>
    <row r="436" spans="2:32" ht="15" customHeight="1" x14ac:dyDescent="0.15">
      <c r="B436" s="246"/>
      <c r="C436" s="77" t="s">
        <v>538</v>
      </c>
      <c r="F436" s="20">
        <f>SUM(G$263:H$263)</f>
        <v>28</v>
      </c>
      <c r="G436" s="12">
        <f t="shared" si="172"/>
        <v>39.285714285714285</v>
      </c>
      <c r="H436" s="12">
        <f t="shared" si="172"/>
        <v>60.714285714285708</v>
      </c>
      <c r="I436" s="12">
        <f t="shared" si="172"/>
        <v>0</v>
      </c>
      <c r="J436" s="4">
        <f t="shared" si="171"/>
        <v>100</v>
      </c>
      <c r="K436" s="14"/>
      <c r="L436" s="14"/>
      <c r="M436" s="14"/>
      <c r="N436" s="14"/>
      <c r="O436" s="14"/>
      <c r="P436" s="14"/>
      <c r="Q436" s="14"/>
      <c r="S436" s="249"/>
      <c r="AA436" s="14"/>
      <c r="AB436" s="14"/>
      <c r="AC436" s="14"/>
      <c r="AD436" s="14"/>
      <c r="AE436" s="14"/>
      <c r="AF436" s="14"/>
    </row>
    <row r="437" spans="2:32" ht="15" customHeight="1" x14ac:dyDescent="0.15">
      <c r="B437" s="248"/>
      <c r="C437" s="65" t="s">
        <v>539</v>
      </c>
      <c r="D437" s="36"/>
      <c r="E437" s="36"/>
      <c r="F437" s="21">
        <f>SUM(G$264:H$264)</f>
        <v>69</v>
      </c>
      <c r="G437" s="13">
        <f t="shared" si="172"/>
        <v>30.434782608695656</v>
      </c>
      <c r="H437" s="13">
        <f t="shared" si="172"/>
        <v>68.115942028985515</v>
      </c>
      <c r="I437" s="13">
        <f t="shared" si="172"/>
        <v>1.4492753623188406</v>
      </c>
      <c r="J437" s="5">
        <f t="shared" si="171"/>
        <v>100.00000000000001</v>
      </c>
      <c r="K437" s="14"/>
      <c r="L437" s="14"/>
      <c r="M437" s="14"/>
      <c r="N437" s="14"/>
      <c r="O437" s="14"/>
      <c r="P437" s="14"/>
      <c r="Q437" s="14"/>
      <c r="S437" s="249"/>
      <c r="AA437" s="14"/>
      <c r="AB437" s="14"/>
      <c r="AC437" s="14"/>
      <c r="AD437" s="14"/>
      <c r="AE437" s="14"/>
      <c r="AF437" s="14"/>
    </row>
    <row r="438" spans="2:32" ht="15" customHeight="1" x14ac:dyDescent="0.15">
      <c r="B438" s="251"/>
      <c r="C438" s="55"/>
      <c r="D438" s="53"/>
      <c r="E438" s="53"/>
      <c r="F438" s="14"/>
      <c r="G438" s="14"/>
      <c r="H438" s="14"/>
      <c r="I438" s="14"/>
      <c r="J438" s="14"/>
      <c r="K438" s="14"/>
      <c r="L438" s="14"/>
      <c r="M438" s="14"/>
      <c r="N438" s="14"/>
      <c r="O438" s="14"/>
      <c r="P438" s="14"/>
      <c r="Q438" s="14"/>
      <c r="S438" s="249"/>
      <c r="AA438" s="14"/>
      <c r="AB438" s="14"/>
      <c r="AC438" s="14"/>
      <c r="AD438" s="14"/>
      <c r="AE438" s="14"/>
      <c r="AF438" s="14"/>
    </row>
    <row r="439" spans="2:32" ht="15" customHeight="1" x14ac:dyDescent="0.15">
      <c r="B439" s="250" t="s">
        <v>197</v>
      </c>
      <c r="C439" s="58"/>
      <c r="D439" s="28"/>
      <c r="E439" s="28"/>
      <c r="F439" s="204"/>
      <c r="G439" s="119" t="s">
        <v>376</v>
      </c>
      <c r="H439" s="118" t="s">
        <v>377</v>
      </c>
      <c r="I439" s="120" t="s">
        <v>299</v>
      </c>
      <c r="J439" s="121" t="s">
        <v>300</v>
      </c>
      <c r="S439" s="249"/>
      <c r="AA439" s="14"/>
    </row>
    <row r="440" spans="2:32" ht="15" customHeight="1" x14ac:dyDescent="0.15">
      <c r="B440" s="245" t="s">
        <v>301</v>
      </c>
      <c r="C440" s="64" t="s">
        <v>528</v>
      </c>
      <c r="F440" s="205"/>
      <c r="G440" s="8">
        <v>326</v>
      </c>
      <c r="H440" s="8">
        <v>8</v>
      </c>
      <c r="I440" s="8">
        <v>41</v>
      </c>
      <c r="J440" s="17">
        <f t="shared" ref="J440:J463" si="173">SUM(G440:I440)</f>
        <v>375</v>
      </c>
      <c r="S440" s="249"/>
      <c r="AA440" s="14"/>
    </row>
    <row r="441" spans="2:32" ht="15" customHeight="1" x14ac:dyDescent="0.15">
      <c r="B441" s="246"/>
      <c r="C441" s="77" t="s">
        <v>529</v>
      </c>
      <c r="F441" s="205"/>
      <c r="G441" s="9">
        <v>571</v>
      </c>
      <c r="H441" s="9">
        <v>7</v>
      </c>
      <c r="I441" s="9">
        <v>63</v>
      </c>
      <c r="J441" s="18">
        <f t="shared" si="173"/>
        <v>641</v>
      </c>
      <c r="S441" s="249"/>
      <c r="AA441" s="14"/>
    </row>
    <row r="442" spans="2:32" ht="15" customHeight="1" x14ac:dyDescent="0.15">
      <c r="B442" s="246"/>
      <c r="C442" s="77" t="s">
        <v>530</v>
      </c>
      <c r="F442" s="205"/>
      <c r="G442" s="9">
        <v>150</v>
      </c>
      <c r="H442" s="9">
        <v>15</v>
      </c>
      <c r="I442" s="9">
        <v>16</v>
      </c>
      <c r="J442" s="18">
        <f t="shared" si="173"/>
        <v>181</v>
      </c>
      <c r="S442" s="249"/>
      <c r="AA442" s="14"/>
    </row>
    <row r="443" spans="2:32" ht="15" customHeight="1" x14ac:dyDescent="0.15">
      <c r="B443" s="246"/>
      <c r="C443" s="77" t="s">
        <v>531</v>
      </c>
      <c r="F443" s="205"/>
      <c r="G443" s="9">
        <v>434</v>
      </c>
      <c r="H443" s="9">
        <v>14</v>
      </c>
      <c r="I443" s="9">
        <v>52</v>
      </c>
      <c r="J443" s="18">
        <f t="shared" si="173"/>
        <v>500</v>
      </c>
      <c r="S443" s="249"/>
      <c r="AA443" s="14"/>
    </row>
    <row r="444" spans="2:32" ht="15" customHeight="1" x14ac:dyDescent="0.15">
      <c r="B444" s="246"/>
      <c r="C444" s="77" t="s">
        <v>532</v>
      </c>
      <c r="F444" s="205"/>
      <c r="G444" s="9">
        <v>64</v>
      </c>
      <c r="H444" s="9">
        <v>0</v>
      </c>
      <c r="I444" s="9">
        <v>8</v>
      </c>
      <c r="J444" s="18">
        <f t="shared" si="173"/>
        <v>72</v>
      </c>
      <c r="S444" s="249"/>
      <c r="AA444" s="14"/>
    </row>
    <row r="445" spans="2:32" ht="15" customHeight="1" x14ac:dyDescent="0.15">
      <c r="B445" s="247"/>
      <c r="C445" s="77" t="s">
        <v>533</v>
      </c>
      <c r="F445" s="205"/>
      <c r="G445" s="9">
        <v>108</v>
      </c>
      <c r="H445" s="9">
        <v>6</v>
      </c>
      <c r="I445" s="9">
        <v>11</v>
      </c>
      <c r="J445" s="18">
        <f t="shared" si="173"/>
        <v>125</v>
      </c>
      <c r="S445" s="249"/>
      <c r="AA445" s="14"/>
    </row>
    <row r="446" spans="2:32" ht="15" customHeight="1" x14ac:dyDescent="0.15">
      <c r="B446" s="246"/>
      <c r="C446" s="77" t="s">
        <v>534</v>
      </c>
      <c r="F446" s="205"/>
      <c r="G446" s="9">
        <v>87</v>
      </c>
      <c r="H446" s="9">
        <v>2</v>
      </c>
      <c r="I446" s="9">
        <v>5</v>
      </c>
      <c r="J446" s="18">
        <f t="shared" si="173"/>
        <v>94</v>
      </c>
      <c r="S446" s="249"/>
      <c r="AA446" s="14"/>
    </row>
    <row r="447" spans="2:32" ht="15" customHeight="1" x14ac:dyDescent="0.15">
      <c r="B447" s="246"/>
      <c r="C447" s="77" t="s">
        <v>535</v>
      </c>
      <c r="F447" s="205"/>
      <c r="G447" s="9">
        <v>35</v>
      </c>
      <c r="H447" s="9">
        <v>5</v>
      </c>
      <c r="I447" s="9">
        <v>5</v>
      </c>
      <c r="J447" s="18">
        <f t="shared" si="173"/>
        <v>45</v>
      </c>
      <c r="S447" s="249"/>
      <c r="AA447" s="14"/>
    </row>
    <row r="448" spans="2:32" ht="15" customHeight="1" x14ac:dyDescent="0.15">
      <c r="B448" s="246"/>
      <c r="C448" s="77" t="s">
        <v>536</v>
      </c>
      <c r="F448" s="205"/>
      <c r="G448" s="9">
        <v>19</v>
      </c>
      <c r="H448" s="9">
        <v>1</v>
      </c>
      <c r="I448" s="9">
        <v>1</v>
      </c>
      <c r="J448" s="18">
        <f t="shared" si="173"/>
        <v>21</v>
      </c>
      <c r="K448" s="14"/>
      <c r="L448" s="14"/>
      <c r="M448" s="14"/>
      <c r="N448" s="14"/>
      <c r="O448" s="14"/>
      <c r="P448" s="14"/>
      <c r="Q448" s="14"/>
      <c r="S448" s="249"/>
      <c r="AA448" s="14"/>
      <c r="AB448" s="14"/>
      <c r="AC448" s="14"/>
      <c r="AD448" s="14"/>
      <c r="AE448" s="14"/>
      <c r="AF448" s="14"/>
    </row>
    <row r="449" spans="2:32" ht="15" customHeight="1" x14ac:dyDescent="0.15">
      <c r="B449" s="246"/>
      <c r="C449" s="77" t="s">
        <v>537</v>
      </c>
      <c r="F449" s="205"/>
      <c r="G449" s="9">
        <v>53</v>
      </c>
      <c r="H449" s="9">
        <v>36</v>
      </c>
      <c r="I449" s="9">
        <v>4</v>
      </c>
      <c r="J449" s="18">
        <f t="shared" si="173"/>
        <v>93</v>
      </c>
      <c r="K449" s="14"/>
      <c r="L449" s="14"/>
      <c r="M449" s="14"/>
      <c r="N449" s="14"/>
      <c r="O449" s="14"/>
      <c r="P449" s="14"/>
      <c r="Q449" s="14"/>
      <c r="S449" s="249"/>
      <c r="AA449" s="14"/>
      <c r="AB449" s="14"/>
      <c r="AC449" s="14"/>
      <c r="AD449" s="14"/>
      <c r="AE449" s="14"/>
      <c r="AF449" s="14"/>
    </row>
    <row r="450" spans="2:32" ht="15" customHeight="1" x14ac:dyDescent="0.15">
      <c r="B450" s="246"/>
      <c r="C450" s="77" t="s">
        <v>538</v>
      </c>
      <c r="F450" s="205"/>
      <c r="G450" s="9">
        <v>7</v>
      </c>
      <c r="H450" s="9">
        <v>14</v>
      </c>
      <c r="I450" s="9">
        <v>0</v>
      </c>
      <c r="J450" s="18">
        <f t="shared" si="173"/>
        <v>21</v>
      </c>
      <c r="K450" s="14"/>
      <c r="L450" s="14"/>
      <c r="M450" s="14"/>
      <c r="N450" s="14"/>
      <c r="O450" s="14"/>
      <c r="P450" s="14"/>
      <c r="Q450" s="14"/>
      <c r="S450" s="249"/>
      <c r="AA450" s="14"/>
      <c r="AB450" s="14"/>
      <c r="AC450" s="14"/>
      <c r="AD450" s="14"/>
      <c r="AE450" s="14"/>
      <c r="AF450" s="14"/>
    </row>
    <row r="451" spans="2:32" ht="15" customHeight="1" x14ac:dyDescent="0.15">
      <c r="B451" s="248"/>
      <c r="C451" s="65" t="s">
        <v>539</v>
      </c>
      <c r="D451" s="36"/>
      <c r="E451" s="36"/>
      <c r="F451" s="125"/>
      <c r="G451" s="10">
        <v>20</v>
      </c>
      <c r="H451" s="10">
        <v>41</v>
      </c>
      <c r="I451" s="10">
        <v>1</v>
      </c>
      <c r="J451" s="19">
        <f t="shared" si="173"/>
        <v>62</v>
      </c>
      <c r="K451" s="14"/>
      <c r="L451" s="14"/>
      <c r="M451" s="14"/>
      <c r="N451" s="14"/>
      <c r="O451" s="14"/>
      <c r="P451" s="14"/>
      <c r="Q451" s="14"/>
      <c r="S451" s="249"/>
      <c r="AA451" s="14"/>
      <c r="AB451" s="14"/>
      <c r="AC451" s="14"/>
      <c r="AD451" s="14"/>
      <c r="AE451" s="14"/>
      <c r="AF451" s="14"/>
    </row>
    <row r="452" spans="2:32" ht="15" customHeight="1" x14ac:dyDescent="0.15">
      <c r="B452" s="245" t="s">
        <v>3</v>
      </c>
      <c r="C452" s="64" t="s">
        <v>528</v>
      </c>
      <c r="F452" s="20">
        <f>SUM(G$279:H$279)</f>
        <v>375</v>
      </c>
      <c r="G452" s="11">
        <f t="shared" ref="G452:I463" si="174">IF($F452=0,0,G440/$F452*100)</f>
        <v>86.933333333333323</v>
      </c>
      <c r="H452" s="11">
        <f t="shared" si="174"/>
        <v>2.1333333333333333</v>
      </c>
      <c r="I452" s="11">
        <f t="shared" si="174"/>
        <v>10.933333333333334</v>
      </c>
      <c r="J452" s="3">
        <f t="shared" si="173"/>
        <v>100</v>
      </c>
      <c r="K452" s="14"/>
      <c r="L452" s="14"/>
      <c r="M452" s="14"/>
      <c r="N452" s="14"/>
      <c r="O452" s="14"/>
      <c r="P452" s="14"/>
      <c r="Q452" s="14"/>
      <c r="S452" s="249"/>
      <c r="AA452" s="14"/>
      <c r="AB452" s="14"/>
      <c r="AC452" s="14"/>
      <c r="AD452" s="14"/>
      <c r="AE452" s="14"/>
      <c r="AF452" s="14"/>
    </row>
    <row r="453" spans="2:32" ht="15" customHeight="1" x14ac:dyDescent="0.15">
      <c r="B453" s="246"/>
      <c r="C453" s="77" t="s">
        <v>529</v>
      </c>
      <c r="F453" s="20">
        <f>SUM(G$280:H$280)</f>
        <v>641</v>
      </c>
      <c r="G453" s="12">
        <f t="shared" si="174"/>
        <v>89.079563182527295</v>
      </c>
      <c r="H453" s="12">
        <f t="shared" si="174"/>
        <v>1.0920436817472698</v>
      </c>
      <c r="I453" s="12">
        <f t="shared" si="174"/>
        <v>9.8283931357254293</v>
      </c>
      <c r="J453" s="4">
        <f t="shared" si="173"/>
        <v>100</v>
      </c>
      <c r="K453" s="14"/>
      <c r="L453" s="14"/>
      <c r="M453" s="14"/>
      <c r="N453" s="14"/>
      <c r="O453" s="14"/>
      <c r="P453" s="14"/>
      <c r="Q453" s="14"/>
      <c r="S453" s="249"/>
      <c r="AA453" s="14"/>
      <c r="AB453" s="14"/>
      <c r="AC453" s="14"/>
      <c r="AD453" s="14"/>
      <c r="AE453" s="14"/>
      <c r="AF453" s="14"/>
    </row>
    <row r="454" spans="2:32" ht="15" customHeight="1" x14ac:dyDescent="0.15">
      <c r="B454" s="246"/>
      <c r="C454" s="77" t="s">
        <v>530</v>
      </c>
      <c r="F454" s="20">
        <f>SUM(G$281:H$281)</f>
        <v>181</v>
      </c>
      <c r="G454" s="12">
        <f t="shared" si="174"/>
        <v>82.872928176795583</v>
      </c>
      <c r="H454" s="12">
        <f t="shared" si="174"/>
        <v>8.2872928176795568</v>
      </c>
      <c r="I454" s="12">
        <f t="shared" si="174"/>
        <v>8.8397790055248606</v>
      </c>
      <c r="J454" s="4">
        <f t="shared" si="173"/>
        <v>100</v>
      </c>
      <c r="K454" s="14"/>
      <c r="L454" s="14"/>
      <c r="M454" s="14"/>
      <c r="N454" s="14"/>
      <c r="O454" s="14"/>
      <c r="P454" s="14"/>
      <c r="Q454" s="14"/>
      <c r="S454" s="249"/>
      <c r="AA454" s="14"/>
      <c r="AB454" s="14"/>
      <c r="AC454" s="14"/>
      <c r="AD454" s="14"/>
      <c r="AE454" s="14"/>
      <c r="AF454" s="14"/>
    </row>
    <row r="455" spans="2:32" ht="15" customHeight="1" x14ac:dyDescent="0.15">
      <c r="B455" s="246"/>
      <c r="C455" s="77" t="s">
        <v>531</v>
      </c>
      <c r="F455" s="20">
        <f>SUM(G$282:H$282)</f>
        <v>500</v>
      </c>
      <c r="G455" s="12">
        <f t="shared" si="174"/>
        <v>86.8</v>
      </c>
      <c r="H455" s="12">
        <f t="shared" si="174"/>
        <v>2.8000000000000003</v>
      </c>
      <c r="I455" s="12">
        <f t="shared" si="174"/>
        <v>10.4</v>
      </c>
      <c r="J455" s="4">
        <f t="shared" si="173"/>
        <v>100</v>
      </c>
      <c r="K455" s="14"/>
      <c r="L455" s="14"/>
      <c r="M455" s="14"/>
      <c r="N455" s="14"/>
      <c r="O455" s="14"/>
      <c r="P455" s="14"/>
      <c r="Q455" s="14"/>
      <c r="S455" s="249"/>
      <c r="AA455" s="14"/>
      <c r="AB455" s="14"/>
      <c r="AC455" s="14"/>
      <c r="AD455" s="14"/>
      <c r="AE455" s="14"/>
      <c r="AF455" s="14"/>
    </row>
    <row r="456" spans="2:32" ht="15" customHeight="1" x14ac:dyDescent="0.15">
      <c r="B456" s="246"/>
      <c r="C456" s="77" t="s">
        <v>532</v>
      </c>
      <c r="F456" s="20">
        <f>SUM(G$283:H$283)</f>
        <v>72</v>
      </c>
      <c r="G456" s="12">
        <f t="shared" si="174"/>
        <v>88.888888888888886</v>
      </c>
      <c r="H456" s="12">
        <f t="shared" si="174"/>
        <v>0</v>
      </c>
      <c r="I456" s="12">
        <f t="shared" si="174"/>
        <v>11.111111111111111</v>
      </c>
      <c r="J456" s="4">
        <f t="shared" si="173"/>
        <v>100</v>
      </c>
      <c r="K456" s="14"/>
      <c r="L456" s="14"/>
      <c r="M456" s="14"/>
      <c r="N456" s="14"/>
      <c r="O456" s="14"/>
      <c r="P456" s="14"/>
      <c r="Q456" s="14"/>
      <c r="S456" s="249"/>
      <c r="AA456" s="14"/>
      <c r="AB456" s="14"/>
      <c r="AC456" s="14"/>
      <c r="AD456" s="14"/>
      <c r="AE456" s="14"/>
      <c r="AF456" s="14"/>
    </row>
    <row r="457" spans="2:32" ht="15" customHeight="1" x14ac:dyDescent="0.15">
      <c r="B457" s="247"/>
      <c r="C457" s="77" t="s">
        <v>533</v>
      </c>
      <c r="F457" s="20">
        <f>SUM(G$284:H$284)</f>
        <v>125</v>
      </c>
      <c r="G457" s="12">
        <f t="shared" si="174"/>
        <v>86.4</v>
      </c>
      <c r="H457" s="12">
        <f t="shared" si="174"/>
        <v>4.8</v>
      </c>
      <c r="I457" s="12">
        <f t="shared" si="174"/>
        <v>8.7999999999999989</v>
      </c>
      <c r="J457" s="4">
        <f t="shared" si="173"/>
        <v>100</v>
      </c>
      <c r="K457" s="14"/>
      <c r="L457" s="14"/>
      <c r="M457" s="14"/>
      <c r="N457" s="14"/>
      <c r="O457" s="14"/>
      <c r="P457" s="14"/>
      <c r="Q457" s="14"/>
      <c r="S457" s="249"/>
      <c r="AA457" s="14"/>
      <c r="AB457" s="14"/>
      <c r="AC457" s="14"/>
      <c r="AD457" s="14"/>
      <c r="AE457" s="14"/>
      <c r="AF457" s="14"/>
    </row>
    <row r="458" spans="2:32" ht="15" customHeight="1" x14ac:dyDescent="0.15">
      <c r="B458" s="246"/>
      <c r="C458" s="77" t="s">
        <v>534</v>
      </c>
      <c r="F458" s="20">
        <f>SUM(G$285:H$285)</f>
        <v>94</v>
      </c>
      <c r="G458" s="12">
        <f t="shared" si="174"/>
        <v>92.553191489361694</v>
      </c>
      <c r="H458" s="12">
        <f t="shared" si="174"/>
        <v>2.1276595744680851</v>
      </c>
      <c r="I458" s="12">
        <f t="shared" si="174"/>
        <v>5.3191489361702127</v>
      </c>
      <c r="J458" s="4">
        <f t="shared" si="173"/>
        <v>99.999999999999986</v>
      </c>
      <c r="K458" s="14"/>
      <c r="L458" s="14"/>
      <c r="M458" s="14"/>
      <c r="N458" s="14"/>
      <c r="O458" s="14"/>
      <c r="P458" s="14"/>
      <c r="Q458" s="14"/>
      <c r="S458" s="249"/>
      <c r="AA458" s="14"/>
      <c r="AB458" s="14"/>
      <c r="AC458" s="14"/>
      <c r="AD458" s="14"/>
      <c r="AE458" s="14"/>
      <c r="AF458" s="14"/>
    </row>
    <row r="459" spans="2:32" ht="15" customHeight="1" x14ac:dyDescent="0.15">
      <c r="B459" s="246"/>
      <c r="C459" s="77" t="s">
        <v>535</v>
      </c>
      <c r="F459" s="20">
        <f>SUM(G$286:H$286)</f>
        <v>45</v>
      </c>
      <c r="G459" s="12">
        <f t="shared" si="174"/>
        <v>77.777777777777786</v>
      </c>
      <c r="H459" s="12">
        <f t="shared" si="174"/>
        <v>11.111111111111111</v>
      </c>
      <c r="I459" s="12">
        <f t="shared" si="174"/>
        <v>11.111111111111111</v>
      </c>
      <c r="J459" s="4">
        <f t="shared" si="173"/>
        <v>100.00000000000001</v>
      </c>
      <c r="K459" s="14"/>
      <c r="L459" s="14"/>
      <c r="M459" s="14"/>
      <c r="N459" s="14"/>
      <c r="O459" s="14"/>
      <c r="P459" s="14"/>
      <c r="Q459" s="14"/>
      <c r="S459" s="249"/>
      <c r="AA459" s="14"/>
      <c r="AB459" s="14"/>
      <c r="AC459" s="14"/>
      <c r="AD459" s="14"/>
      <c r="AE459" s="14"/>
      <c r="AF459" s="14"/>
    </row>
    <row r="460" spans="2:32" ht="15" customHeight="1" x14ac:dyDescent="0.15">
      <c r="B460" s="185"/>
      <c r="C460" s="77" t="s">
        <v>536</v>
      </c>
      <c r="F460" s="20">
        <f>SUM(G$287:H$287)</f>
        <v>21</v>
      </c>
      <c r="G460" s="12">
        <f t="shared" si="174"/>
        <v>90.476190476190482</v>
      </c>
      <c r="H460" s="12">
        <f t="shared" si="174"/>
        <v>4.7619047619047619</v>
      </c>
      <c r="I460" s="12">
        <f t="shared" si="174"/>
        <v>4.7619047619047619</v>
      </c>
      <c r="J460" s="4">
        <f t="shared" si="173"/>
        <v>100</v>
      </c>
      <c r="K460" s="14"/>
      <c r="L460" s="14"/>
      <c r="M460" s="14"/>
      <c r="N460" s="14"/>
      <c r="O460" s="14"/>
      <c r="P460" s="14"/>
      <c r="Q460" s="14"/>
      <c r="S460" s="249"/>
      <c r="AA460" s="14"/>
      <c r="AB460" s="14"/>
      <c r="AC460" s="14"/>
      <c r="AD460" s="14"/>
      <c r="AE460" s="14"/>
      <c r="AF460" s="14"/>
    </row>
    <row r="461" spans="2:32" ht="15" customHeight="1" x14ac:dyDescent="0.15">
      <c r="B461" s="185"/>
      <c r="C461" s="77" t="s">
        <v>537</v>
      </c>
      <c r="F461" s="20">
        <f>SUM(G$288:H$288)</f>
        <v>93</v>
      </c>
      <c r="G461" s="12">
        <f t="shared" si="174"/>
        <v>56.98924731182796</v>
      </c>
      <c r="H461" s="12">
        <f t="shared" si="174"/>
        <v>38.70967741935484</v>
      </c>
      <c r="I461" s="12">
        <f t="shared" si="174"/>
        <v>4.3010752688172049</v>
      </c>
      <c r="J461" s="4">
        <f t="shared" si="173"/>
        <v>100</v>
      </c>
      <c r="K461" s="14"/>
      <c r="L461" s="14"/>
      <c r="M461" s="14"/>
      <c r="N461" s="14"/>
      <c r="O461" s="14"/>
      <c r="P461" s="14"/>
      <c r="Q461" s="14"/>
      <c r="S461" s="249"/>
      <c r="AA461" s="14"/>
      <c r="AB461" s="14"/>
      <c r="AC461" s="14"/>
      <c r="AD461" s="14"/>
      <c r="AE461" s="14"/>
      <c r="AF461" s="14"/>
    </row>
    <row r="462" spans="2:32" ht="15" customHeight="1" x14ac:dyDescent="0.15">
      <c r="B462" s="185"/>
      <c r="C462" s="77" t="s">
        <v>538</v>
      </c>
      <c r="F462" s="20">
        <f>SUM(G$289:H$289)</f>
        <v>21</v>
      </c>
      <c r="G462" s="12">
        <f t="shared" si="174"/>
        <v>33.333333333333329</v>
      </c>
      <c r="H462" s="12">
        <f t="shared" si="174"/>
        <v>66.666666666666657</v>
      </c>
      <c r="I462" s="12">
        <f t="shared" si="174"/>
        <v>0</v>
      </c>
      <c r="J462" s="4">
        <f t="shared" si="173"/>
        <v>99.999999999999986</v>
      </c>
      <c r="K462" s="14"/>
      <c r="L462" s="14"/>
      <c r="M462" s="14"/>
      <c r="N462" s="14"/>
      <c r="O462" s="14"/>
      <c r="P462" s="14"/>
      <c r="Q462" s="14"/>
      <c r="S462" s="249"/>
      <c r="AA462" s="14"/>
      <c r="AB462" s="14"/>
      <c r="AC462" s="14"/>
      <c r="AD462" s="14"/>
      <c r="AE462" s="14"/>
      <c r="AF462" s="14"/>
    </row>
    <row r="463" spans="2:32" ht="15" customHeight="1" x14ac:dyDescent="0.15">
      <c r="B463" s="187"/>
      <c r="C463" s="65" t="s">
        <v>539</v>
      </c>
      <c r="D463" s="36"/>
      <c r="E463" s="36"/>
      <c r="F463" s="21">
        <f>SUM(G$290:H$290)</f>
        <v>62</v>
      </c>
      <c r="G463" s="13">
        <f t="shared" si="174"/>
        <v>32.258064516129032</v>
      </c>
      <c r="H463" s="13">
        <f t="shared" si="174"/>
        <v>66.129032258064512</v>
      </c>
      <c r="I463" s="13">
        <f t="shared" si="174"/>
        <v>1.6129032258064515</v>
      </c>
      <c r="J463" s="5">
        <f t="shared" si="173"/>
        <v>99.999999999999986</v>
      </c>
      <c r="K463" s="14"/>
      <c r="L463" s="14"/>
      <c r="M463" s="14"/>
      <c r="N463" s="14"/>
      <c r="O463" s="14"/>
      <c r="P463" s="14"/>
      <c r="Q463" s="14"/>
      <c r="S463" s="249"/>
      <c r="AA463" s="14"/>
      <c r="AB463" s="14"/>
      <c r="AC463" s="14"/>
      <c r="AD463" s="14"/>
      <c r="AE463" s="14"/>
      <c r="AF463" s="14"/>
    </row>
    <row r="464" spans="2:32" ht="15" customHeight="1" x14ac:dyDescent="0.15">
      <c r="B464" s="62"/>
      <c r="C464" s="55"/>
      <c r="D464" s="53"/>
      <c r="E464" s="53"/>
      <c r="F464" s="14"/>
      <c r="G464" s="14"/>
      <c r="H464" s="14"/>
      <c r="I464" s="14"/>
      <c r="J464" s="14"/>
      <c r="K464" s="14"/>
      <c r="L464" s="14"/>
      <c r="M464" s="14"/>
      <c r="N464" s="14"/>
      <c r="O464" s="14"/>
      <c r="P464" s="14"/>
      <c r="Q464" s="14"/>
      <c r="S464" s="249"/>
      <c r="AA464" s="14"/>
      <c r="AB464" s="14"/>
      <c r="AC464" s="14"/>
      <c r="AD464" s="14"/>
      <c r="AE464" s="14"/>
      <c r="AF464" s="14"/>
    </row>
    <row r="465" spans="1:32" ht="15" customHeight="1" x14ac:dyDescent="0.15">
      <c r="A465" s="73" t="s">
        <v>360</v>
      </c>
      <c r="B465" s="62"/>
      <c r="C465" s="55"/>
      <c r="D465" s="53"/>
      <c r="E465" s="14"/>
      <c r="F465" s="14"/>
      <c r="G465" s="14"/>
      <c r="H465" s="14"/>
      <c r="I465" s="14"/>
      <c r="J465" s="14"/>
      <c r="K465" s="14"/>
      <c r="L465" s="14"/>
      <c r="M465" s="14"/>
      <c r="N465" s="14"/>
      <c r="O465" s="14"/>
      <c r="P465" s="14"/>
      <c r="Q465" s="14"/>
      <c r="S465" s="62"/>
      <c r="T465" s="55"/>
      <c r="U465" s="53"/>
      <c r="V465" s="14"/>
      <c r="W465" s="14"/>
      <c r="X465" s="14"/>
      <c r="Y465" s="14"/>
      <c r="Z465" s="14"/>
      <c r="AA465" s="14"/>
      <c r="AB465" s="14"/>
      <c r="AC465" s="14"/>
      <c r="AD465" s="14"/>
      <c r="AE465" s="14"/>
      <c r="AF465" s="14"/>
    </row>
    <row r="466" spans="1:32" ht="15" customHeight="1" x14ac:dyDescent="0.15">
      <c r="A466" s="1" t="s">
        <v>361</v>
      </c>
      <c r="B466" s="62"/>
      <c r="C466" s="45"/>
      <c r="D466" s="90"/>
      <c r="E466" s="90"/>
      <c r="F466" s="91"/>
      <c r="G466" s="90"/>
      <c r="H466" s="1"/>
      <c r="S466" s="62"/>
      <c r="T466" s="45"/>
      <c r="U466" s="90"/>
      <c r="V466" s="90"/>
      <c r="W466" s="91"/>
      <c r="X466" s="90"/>
      <c r="Y466" s="1"/>
    </row>
    <row r="467" spans="1:32" ht="15" customHeight="1" x14ac:dyDescent="0.15">
      <c r="B467" s="57" t="s">
        <v>1127</v>
      </c>
      <c r="C467" s="58"/>
      <c r="D467" s="28"/>
      <c r="E467" s="28"/>
      <c r="F467" s="204"/>
      <c r="G467" s="119" t="s">
        <v>376</v>
      </c>
      <c r="H467" s="118" t="s">
        <v>377</v>
      </c>
      <c r="I467" s="82" t="s">
        <v>0</v>
      </c>
      <c r="J467" s="81" t="s">
        <v>4</v>
      </c>
      <c r="S467" s="62"/>
      <c r="T467" s="45"/>
      <c r="U467" s="90"/>
      <c r="V467" s="90"/>
      <c r="W467" s="91"/>
      <c r="X467" s="90"/>
      <c r="Y467" s="1"/>
    </row>
    <row r="468" spans="1:32" ht="15" customHeight="1" x14ac:dyDescent="0.15">
      <c r="B468" s="184" t="s">
        <v>2</v>
      </c>
      <c r="C468" s="64" t="s">
        <v>528</v>
      </c>
      <c r="F468" s="205"/>
      <c r="G468" s="8">
        <v>167</v>
      </c>
      <c r="H468" s="8">
        <v>5</v>
      </c>
      <c r="I468" s="8">
        <v>8</v>
      </c>
      <c r="J468" s="17">
        <f t="shared" ref="J468:J491" si="175">SUM(G468:I468)</f>
        <v>180</v>
      </c>
      <c r="S468" s="62"/>
      <c r="T468" s="45"/>
      <c r="U468" s="90"/>
      <c r="V468" s="90"/>
      <c r="W468" s="91"/>
      <c r="X468" s="90"/>
      <c r="Y468" s="1"/>
    </row>
    <row r="469" spans="1:32" ht="15" customHeight="1" x14ac:dyDescent="0.15">
      <c r="B469" s="185"/>
      <c r="C469" s="77" t="s">
        <v>529</v>
      </c>
      <c r="F469" s="205"/>
      <c r="G469" s="9">
        <v>74</v>
      </c>
      <c r="H469" s="9">
        <v>0</v>
      </c>
      <c r="I469" s="9">
        <v>7</v>
      </c>
      <c r="J469" s="18">
        <f>SUM(G469:I469)</f>
        <v>81</v>
      </c>
      <c r="S469" s="62"/>
      <c r="T469" s="45"/>
      <c r="U469" s="90"/>
      <c r="V469" s="90"/>
      <c r="W469" s="91"/>
      <c r="X469" s="90"/>
      <c r="Y469" s="1"/>
    </row>
    <row r="470" spans="1:32" ht="15" customHeight="1" x14ac:dyDescent="0.15">
      <c r="B470" s="185"/>
      <c r="C470" s="77" t="s">
        <v>530</v>
      </c>
      <c r="F470" s="205"/>
      <c r="G470" s="9">
        <v>38</v>
      </c>
      <c r="H470" s="9">
        <v>2</v>
      </c>
      <c r="I470" s="9">
        <v>4</v>
      </c>
      <c r="J470" s="18">
        <f t="shared" si="175"/>
        <v>44</v>
      </c>
      <c r="S470" s="62"/>
      <c r="T470" s="45"/>
      <c r="U470" s="90"/>
      <c r="V470" s="90"/>
      <c r="W470" s="91"/>
      <c r="X470" s="90"/>
      <c r="Y470" s="1"/>
    </row>
    <row r="471" spans="1:32" ht="15" customHeight="1" x14ac:dyDescent="0.15">
      <c r="B471" s="185"/>
      <c r="C471" s="77" t="s">
        <v>531</v>
      </c>
      <c r="F471" s="205"/>
      <c r="G471" s="9">
        <v>164</v>
      </c>
      <c r="H471" s="9">
        <v>8</v>
      </c>
      <c r="I471" s="9">
        <v>15</v>
      </c>
      <c r="J471" s="18">
        <f t="shared" si="175"/>
        <v>187</v>
      </c>
      <c r="S471" s="62"/>
      <c r="T471" s="45"/>
      <c r="U471" s="90"/>
      <c r="V471" s="90"/>
      <c r="W471" s="91"/>
      <c r="X471" s="90"/>
      <c r="Y471" s="1"/>
    </row>
    <row r="472" spans="1:32" ht="15" customHeight="1" x14ac:dyDescent="0.15">
      <c r="B472" s="185"/>
      <c r="C472" s="77" t="s">
        <v>532</v>
      </c>
      <c r="F472" s="205"/>
      <c r="G472" s="9">
        <v>93</v>
      </c>
      <c r="H472" s="9">
        <v>2</v>
      </c>
      <c r="I472" s="9">
        <v>11</v>
      </c>
      <c r="J472" s="18">
        <f t="shared" si="175"/>
        <v>106</v>
      </c>
      <c r="S472" s="62"/>
      <c r="T472" s="45"/>
      <c r="U472" s="90"/>
      <c r="V472" s="90"/>
      <c r="W472" s="91"/>
      <c r="X472" s="90"/>
      <c r="Y472" s="1"/>
    </row>
    <row r="473" spans="1:32" ht="15" customHeight="1" x14ac:dyDescent="0.15">
      <c r="B473" s="186"/>
      <c r="C473" s="77" t="s">
        <v>533</v>
      </c>
      <c r="F473" s="205"/>
      <c r="G473" s="9">
        <v>32</v>
      </c>
      <c r="H473" s="9">
        <v>0</v>
      </c>
      <c r="I473" s="9">
        <v>5</v>
      </c>
      <c r="J473" s="18">
        <f t="shared" si="175"/>
        <v>37</v>
      </c>
      <c r="S473" s="62"/>
      <c r="T473" s="45"/>
      <c r="U473" s="90"/>
      <c r="V473" s="90"/>
      <c r="W473" s="91"/>
      <c r="X473" s="90"/>
      <c r="Y473" s="1"/>
    </row>
    <row r="474" spans="1:32" ht="15" customHeight="1" x14ac:dyDescent="0.15">
      <c r="B474" s="185"/>
      <c r="C474" s="77" t="s">
        <v>534</v>
      </c>
      <c r="F474" s="205"/>
      <c r="G474" s="9">
        <v>5</v>
      </c>
      <c r="H474" s="9">
        <v>0</v>
      </c>
      <c r="I474" s="9">
        <v>1</v>
      </c>
      <c r="J474" s="18">
        <f t="shared" si="175"/>
        <v>6</v>
      </c>
      <c r="S474" s="62"/>
      <c r="T474" s="45"/>
      <c r="U474" s="90"/>
      <c r="V474" s="90"/>
      <c r="W474" s="91"/>
      <c r="X474" s="90"/>
      <c r="Y474" s="1"/>
    </row>
    <row r="475" spans="1:32" ht="15" customHeight="1" x14ac:dyDescent="0.15">
      <c r="B475" s="185"/>
      <c r="C475" s="77" t="s">
        <v>535</v>
      </c>
      <c r="F475" s="205"/>
      <c r="G475" s="9">
        <v>33</v>
      </c>
      <c r="H475" s="9">
        <v>13</v>
      </c>
      <c r="I475" s="9">
        <v>3</v>
      </c>
      <c r="J475" s="18">
        <f t="shared" si="175"/>
        <v>49</v>
      </c>
      <c r="S475" s="62"/>
      <c r="T475" s="45"/>
      <c r="U475" s="90"/>
      <c r="V475" s="90"/>
      <c r="W475" s="91"/>
      <c r="X475" s="90"/>
      <c r="Y475" s="1"/>
    </row>
    <row r="476" spans="1:32" ht="15" customHeight="1" x14ac:dyDescent="0.15">
      <c r="B476" s="185"/>
      <c r="C476" s="77" t="s">
        <v>536</v>
      </c>
      <c r="F476" s="205"/>
      <c r="G476" s="9">
        <v>6</v>
      </c>
      <c r="H476" s="9">
        <v>2</v>
      </c>
      <c r="I476" s="9">
        <v>0</v>
      </c>
      <c r="J476" s="18">
        <f t="shared" si="175"/>
        <v>8</v>
      </c>
      <c r="S476" s="62"/>
      <c r="T476" s="45"/>
      <c r="U476" s="90"/>
      <c r="V476" s="90"/>
      <c r="W476" s="91"/>
      <c r="X476" s="90"/>
      <c r="Y476" s="1"/>
    </row>
    <row r="477" spans="1:32" ht="15" customHeight="1" x14ac:dyDescent="0.15">
      <c r="B477" s="185"/>
      <c r="C477" s="77" t="s">
        <v>537</v>
      </c>
      <c r="F477" s="205"/>
      <c r="G477" s="9">
        <v>25</v>
      </c>
      <c r="H477" s="9">
        <v>31</v>
      </c>
      <c r="I477" s="9">
        <v>7</v>
      </c>
      <c r="J477" s="18">
        <f t="shared" si="175"/>
        <v>63</v>
      </c>
      <c r="S477" s="62"/>
      <c r="T477" s="45"/>
      <c r="U477" s="90"/>
      <c r="V477" s="90"/>
      <c r="W477" s="91"/>
      <c r="X477" s="90"/>
      <c r="Y477" s="1"/>
    </row>
    <row r="478" spans="1:32" ht="15" customHeight="1" x14ac:dyDescent="0.15">
      <c r="B478" s="185"/>
      <c r="C478" s="77" t="s">
        <v>538</v>
      </c>
      <c r="F478" s="205"/>
      <c r="G478" s="9">
        <v>7</v>
      </c>
      <c r="H478" s="9">
        <v>9</v>
      </c>
      <c r="I478" s="9">
        <v>4</v>
      </c>
      <c r="J478" s="18">
        <f t="shared" si="175"/>
        <v>20</v>
      </c>
      <c r="S478" s="62"/>
      <c r="T478" s="45"/>
      <c r="U478" s="90"/>
      <c r="V478" s="90"/>
      <c r="W478" s="91"/>
      <c r="X478" s="90"/>
      <c r="Y478" s="1"/>
    </row>
    <row r="479" spans="1:32" ht="15" customHeight="1" x14ac:dyDescent="0.15">
      <c r="B479" s="187"/>
      <c r="C479" s="65" t="s">
        <v>539</v>
      </c>
      <c r="D479" s="36"/>
      <c r="E479" s="36"/>
      <c r="F479" s="125"/>
      <c r="G479" s="10">
        <v>7</v>
      </c>
      <c r="H479" s="10">
        <v>27</v>
      </c>
      <c r="I479" s="10">
        <v>1</v>
      </c>
      <c r="J479" s="19">
        <f t="shared" si="175"/>
        <v>35</v>
      </c>
      <c r="S479" s="62"/>
      <c r="T479" s="45"/>
      <c r="U479" s="90"/>
      <c r="V479" s="90"/>
      <c r="W479" s="91"/>
      <c r="X479" s="90"/>
      <c r="Y479" s="1"/>
    </row>
    <row r="480" spans="1:32" ht="15" customHeight="1" x14ac:dyDescent="0.15">
      <c r="B480" s="245" t="s">
        <v>3</v>
      </c>
      <c r="C480" s="64" t="s">
        <v>528</v>
      </c>
      <c r="F480" s="20">
        <v>180</v>
      </c>
      <c r="G480" s="11">
        <f t="shared" ref="G480:I480" si="176">IF($F480=0,0,G468/$F480*100)</f>
        <v>92.777777777777786</v>
      </c>
      <c r="H480" s="11">
        <f t="shared" si="176"/>
        <v>2.7777777777777777</v>
      </c>
      <c r="I480" s="11">
        <f t="shared" si="176"/>
        <v>4.4444444444444446</v>
      </c>
      <c r="J480" s="3">
        <f t="shared" si="175"/>
        <v>100</v>
      </c>
      <c r="S480" s="62"/>
      <c r="T480" s="45"/>
      <c r="U480" s="90"/>
      <c r="V480" s="90"/>
      <c r="W480" s="91"/>
      <c r="X480" s="90"/>
      <c r="Y480" s="1"/>
    </row>
    <row r="481" spans="1:32" ht="15" customHeight="1" x14ac:dyDescent="0.15">
      <c r="B481" s="246"/>
      <c r="C481" s="77" t="s">
        <v>529</v>
      </c>
      <c r="F481" s="20">
        <v>81</v>
      </c>
      <c r="G481" s="12">
        <f t="shared" ref="G481:I481" si="177">IF($F481=0,0,G469/$F481*100)</f>
        <v>91.358024691358025</v>
      </c>
      <c r="H481" s="12">
        <f t="shared" si="177"/>
        <v>0</v>
      </c>
      <c r="I481" s="12">
        <f t="shared" si="177"/>
        <v>8.6419753086419746</v>
      </c>
      <c r="J481" s="4">
        <f t="shared" si="175"/>
        <v>100</v>
      </c>
      <c r="S481" s="62"/>
      <c r="T481" s="45"/>
      <c r="U481" s="90"/>
      <c r="V481" s="90"/>
      <c r="W481" s="91"/>
      <c r="X481" s="90"/>
      <c r="Y481" s="1"/>
    </row>
    <row r="482" spans="1:32" ht="15" customHeight="1" x14ac:dyDescent="0.15">
      <c r="B482" s="246"/>
      <c r="C482" s="77" t="s">
        <v>530</v>
      </c>
      <c r="F482" s="20">
        <v>44</v>
      </c>
      <c r="G482" s="12">
        <f t="shared" ref="G482:I482" si="178">IF($F482=0,0,G470/$F482*100)</f>
        <v>86.36363636363636</v>
      </c>
      <c r="H482" s="12">
        <f t="shared" si="178"/>
        <v>4.5454545454545459</v>
      </c>
      <c r="I482" s="12">
        <f t="shared" si="178"/>
        <v>9.0909090909090917</v>
      </c>
      <c r="J482" s="4">
        <f t="shared" si="175"/>
        <v>100</v>
      </c>
      <c r="S482" s="62"/>
      <c r="T482" s="45"/>
      <c r="U482" s="90"/>
      <c r="V482" s="90"/>
      <c r="W482" s="91"/>
      <c r="X482" s="90"/>
      <c r="Y482" s="1"/>
    </row>
    <row r="483" spans="1:32" ht="15" customHeight="1" x14ac:dyDescent="0.15">
      <c r="B483" s="246"/>
      <c r="C483" s="77" t="s">
        <v>531</v>
      </c>
      <c r="F483" s="20">
        <v>187</v>
      </c>
      <c r="G483" s="12">
        <f t="shared" ref="G483:I483" si="179">IF($F483=0,0,G471/$F483*100)</f>
        <v>87.700534759358277</v>
      </c>
      <c r="H483" s="12">
        <f t="shared" si="179"/>
        <v>4.2780748663101598</v>
      </c>
      <c r="I483" s="12">
        <f t="shared" si="179"/>
        <v>8.0213903743315509</v>
      </c>
      <c r="J483" s="4">
        <f t="shared" si="175"/>
        <v>99.999999999999986</v>
      </c>
      <c r="S483" s="62"/>
      <c r="T483" s="45"/>
      <c r="U483" s="90"/>
      <c r="V483" s="90"/>
      <c r="W483" s="91"/>
      <c r="X483" s="90"/>
      <c r="Y483" s="1"/>
    </row>
    <row r="484" spans="1:32" ht="15" customHeight="1" x14ac:dyDescent="0.15">
      <c r="B484" s="246"/>
      <c r="C484" s="77" t="s">
        <v>532</v>
      </c>
      <c r="F484" s="20">
        <v>106</v>
      </c>
      <c r="G484" s="12">
        <f t="shared" ref="G484:I484" si="180">IF($F484=0,0,G472/$F484*100)</f>
        <v>87.735849056603783</v>
      </c>
      <c r="H484" s="12">
        <f t="shared" si="180"/>
        <v>1.8867924528301887</v>
      </c>
      <c r="I484" s="12">
        <f t="shared" si="180"/>
        <v>10.377358490566039</v>
      </c>
      <c r="J484" s="4">
        <f t="shared" si="175"/>
        <v>100.00000000000001</v>
      </c>
      <c r="S484" s="62"/>
      <c r="T484" s="45"/>
      <c r="U484" s="90"/>
      <c r="V484" s="90"/>
      <c r="W484" s="91"/>
      <c r="X484" s="90"/>
      <c r="Y484" s="1"/>
    </row>
    <row r="485" spans="1:32" ht="15" customHeight="1" x14ac:dyDescent="0.15">
      <c r="B485" s="247"/>
      <c r="C485" s="77" t="s">
        <v>533</v>
      </c>
      <c r="F485" s="20">
        <v>37</v>
      </c>
      <c r="G485" s="12">
        <f t="shared" ref="G485:I485" si="181">IF($F485=0,0,G473/$F485*100)</f>
        <v>86.486486486486484</v>
      </c>
      <c r="H485" s="12">
        <f t="shared" si="181"/>
        <v>0</v>
      </c>
      <c r="I485" s="12">
        <f t="shared" si="181"/>
        <v>13.513513513513514</v>
      </c>
      <c r="J485" s="4">
        <f t="shared" si="175"/>
        <v>100</v>
      </c>
      <c r="S485" s="62"/>
      <c r="T485" s="45"/>
      <c r="U485" s="90"/>
      <c r="V485" s="90"/>
      <c r="W485" s="91"/>
      <c r="X485" s="90"/>
      <c r="Y485" s="1"/>
    </row>
    <row r="486" spans="1:32" ht="15" customHeight="1" x14ac:dyDescent="0.15">
      <c r="B486" s="246"/>
      <c r="C486" s="77" t="s">
        <v>534</v>
      </c>
      <c r="F486" s="20">
        <v>6</v>
      </c>
      <c r="G486" s="12">
        <f t="shared" ref="G486:I486" si="182">IF($F486=0,0,G474/$F486*100)</f>
        <v>83.333333333333343</v>
      </c>
      <c r="H486" s="12">
        <f t="shared" si="182"/>
        <v>0</v>
      </c>
      <c r="I486" s="12">
        <f t="shared" si="182"/>
        <v>16.666666666666664</v>
      </c>
      <c r="J486" s="4">
        <f t="shared" si="175"/>
        <v>100</v>
      </c>
      <c r="S486" s="62"/>
      <c r="T486" s="45"/>
      <c r="U486" s="90"/>
      <c r="V486" s="90"/>
      <c r="W486" s="91"/>
      <c r="X486" s="90"/>
      <c r="Y486" s="1"/>
    </row>
    <row r="487" spans="1:32" ht="15" customHeight="1" x14ac:dyDescent="0.15">
      <c r="B487" s="246"/>
      <c r="C487" s="77" t="s">
        <v>535</v>
      </c>
      <c r="F487" s="20">
        <v>49</v>
      </c>
      <c r="G487" s="12">
        <f t="shared" ref="G487:I487" si="183">IF($F487=0,0,G475/$F487*100)</f>
        <v>67.346938775510196</v>
      </c>
      <c r="H487" s="12">
        <f t="shared" si="183"/>
        <v>26.530612244897959</v>
      </c>
      <c r="I487" s="12">
        <f t="shared" si="183"/>
        <v>6.1224489795918364</v>
      </c>
      <c r="J487" s="4">
        <f t="shared" si="175"/>
        <v>100</v>
      </c>
      <c r="S487" s="62"/>
      <c r="T487" s="45"/>
      <c r="U487" s="90"/>
      <c r="V487" s="90"/>
      <c r="W487" s="91"/>
      <c r="X487" s="90"/>
      <c r="Y487" s="1"/>
    </row>
    <row r="488" spans="1:32" ht="15" customHeight="1" x14ac:dyDescent="0.15">
      <c r="B488" s="246"/>
      <c r="C488" s="77" t="s">
        <v>536</v>
      </c>
      <c r="F488" s="20">
        <v>8</v>
      </c>
      <c r="G488" s="12">
        <f t="shared" ref="G488:I488" si="184">IF($F488=0,0,G476/$F488*100)</f>
        <v>75</v>
      </c>
      <c r="H488" s="12">
        <f t="shared" si="184"/>
        <v>25</v>
      </c>
      <c r="I488" s="12">
        <f t="shared" si="184"/>
        <v>0</v>
      </c>
      <c r="J488" s="4">
        <f t="shared" si="175"/>
        <v>100</v>
      </c>
      <c r="S488" s="62"/>
      <c r="T488" s="45"/>
      <c r="U488" s="90"/>
      <c r="V488" s="90"/>
      <c r="W488" s="91"/>
      <c r="X488" s="90"/>
      <c r="Y488" s="1"/>
    </row>
    <row r="489" spans="1:32" ht="15" customHeight="1" x14ac:dyDescent="0.15">
      <c r="B489" s="246"/>
      <c r="C489" s="77" t="s">
        <v>537</v>
      </c>
      <c r="F489" s="20">
        <v>63</v>
      </c>
      <c r="G489" s="12">
        <f t="shared" ref="G489:I489" si="185">IF($F489=0,0,G477/$F489*100)</f>
        <v>39.682539682539684</v>
      </c>
      <c r="H489" s="12">
        <f t="shared" si="185"/>
        <v>49.206349206349202</v>
      </c>
      <c r="I489" s="12">
        <f t="shared" si="185"/>
        <v>11.111111111111111</v>
      </c>
      <c r="J489" s="4">
        <f t="shared" si="175"/>
        <v>100</v>
      </c>
      <c r="S489" s="62"/>
      <c r="T489" s="45"/>
      <c r="U489" s="90"/>
      <c r="V489" s="90"/>
      <c r="W489" s="91"/>
      <c r="X489" s="90"/>
      <c r="Y489" s="1"/>
    </row>
    <row r="490" spans="1:32" ht="15" customHeight="1" x14ac:dyDescent="0.15">
      <c r="B490" s="246"/>
      <c r="C490" s="77" t="s">
        <v>538</v>
      </c>
      <c r="F490" s="20">
        <v>20</v>
      </c>
      <c r="G490" s="12">
        <f t="shared" ref="G490:I490" si="186">IF($F490=0,0,G478/$F490*100)</f>
        <v>35</v>
      </c>
      <c r="H490" s="12">
        <f t="shared" si="186"/>
        <v>45</v>
      </c>
      <c r="I490" s="12">
        <f t="shared" si="186"/>
        <v>20</v>
      </c>
      <c r="J490" s="4">
        <f t="shared" si="175"/>
        <v>100</v>
      </c>
      <c r="S490" s="62"/>
      <c r="T490" s="45"/>
      <c r="U490" s="90"/>
      <c r="V490" s="90"/>
      <c r="W490" s="91"/>
      <c r="X490" s="90"/>
      <c r="Y490" s="1"/>
    </row>
    <row r="491" spans="1:32" ht="15" customHeight="1" x14ac:dyDescent="0.15">
      <c r="B491" s="248"/>
      <c r="C491" s="65" t="s">
        <v>539</v>
      </c>
      <c r="D491" s="36"/>
      <c r="E491" s="36"/>
      <c r="F491" s="21">
        <v>35</v>
      </c>
      <c r="G491" s="13">
        <f t="shared" ref="G491:I491" si="187">IF($F491=0,0,G479/$F491*100)</f>
        <v>20</v>
      </c>
      <c r="H491" s="13">
        <f t="shared" si="187"/>
        <v>77.142857142857153</v>
      </c>
      <c r="I491" s="13">
        <f t="shared" si="187"/>
        <v>2.8571428571428572</v>
      </c>
      <c r="J491" s="5">
        <f t="shared" si="175"/>
        <v>100.00000000000001</v>
      </c>
      <c r="S491" s="62"/>
      <c r="T491" s="45"/>
      <c r="U491" s="90"/>
      <c r="V491" s="90"/>
      <c r="W491" s="91"/>
      <c r="X491" s="90"/>
      <c r="Y491" s="1"/>
    </row>
    <row r="492" spans="1:32" ht="15" customHeight="1" x14ac:dyDescent="0.15">
      <c r="B492" s="62"/>
      <c r="C492" s="45"/>
      <c r="D492" s="90"/>
      <c r="E492" s="90"/>
      <c r="F492" s="91"/>
      <c r="G492" s="90"/>
      <c r="H492" s="1"/>
      <c r="S492" s="62"/>
      <c r="T492" s="45"/>
      <c r="U492" s="90"/>
      <c r="V492" s="90"/>
      <c r="W492" s="91"/>
      <c r="X492" s="90"/>
      <c r="Y492" s="1"/>
    </row>
    <row r="493" spans="1:32" ht="15" customHeight="1" x14ac:dyDescent="0.15">
      <c r="A493" s="73" t="s">
        <v>360</v>
      </c>
      <c r="B493" s="62"/>
      <c r="C493" s="55"/>
      <c r="D493" s="53"/>
      <c r="E493" s="53"/>
      <c r="F493" s="14"/>
      <c r="G493" s="14"/>
      <c r="H493" s="14"/>
      <c r="I493" s="14"/>
      <c r="J493" s="14"/>
      <c r="K493" s="14"/>
      <c r="L493" s="14"/>
      <c r="M493" s="14"/>
      <c r="N493" s="14"/>
      <c r="O493" s="14"/>
      <c r="P493" s="14"/>
      <c r="Q493" s="14"/>
      <c r="S493" s="62"/>
      <c r="T493" s="55"/>
      <c r="U493" s="53"/>
      <c r="V493" s="53"/>
      <c r="W493" s="14"/>
      <c r="X493" s="14"/>
      <c r="Y493" s="14"/>
      <c r="Z493" s="14"/>
      <c r="AA493" s="14"/>
      <c r="AB493" s="14"/>
      <c r="AC493" s="14"/>
      <c r="AD493" s="14"/>
      <c r="AE493" s="14"/>
      <c r="AF493" s="14"/>
    </row>
    <row r="494" spans="1:32" ht="15" customHeight="1" x14ac:dyDescent="0.15">
      <c r="A494" s="1" t="s">
        <v>362</v>
      </c>
      <c r="B494" s="62"/>
      <c r="C494" s="45"/>
      <c r="D494" s="90"/>
      <c r="E494" s="90"/>
      <c r="F494" s="90"/>
      <c r="G494" s="91"/>
      <c r="H494" s="90"/>
      <c r="S494" s="62"/>
      <c r="T494" s="45"/>
      <c r="U494" s="90"/>
      <c r="V494" s="90"/>
      <c r="W494" s="90"/>
      <c r="X494" s="91"/>
      <c r="Y494" s="90"/>
    </row>
    <row r="495" spans="1:32" ht="15" customHeight="1" x14ac:dyDescent="0.15">
      <c r="B495" s="57" t="s">
        <v>442</v>
      </c>
      <c r="C495" s="28"/>
      <c r="D495" s="28"/>
      <c r="E495" s="28"/>
      <c r="F495" s="204"/>
      <c r="G495" s="119" t="s">
        <v>302</v>
      </c>
      <c r="H495" s="118" t="s">
        <v>303</v>
      </c>
      <c r="I495" s="82" t="s">
        <v>299</v>
      </c>
      <c r="J495" s="81" t="s">
        <v>300</v>
      </c>
      <c r="S495" s="57" t="s">
        <v>936</v>
      </c>
      <c r="T495" s="28"/>
      <c r="U495" s="28"/>
      <c r="V495" s="28"/>
      <c r="W495" s="204"/>
      <c r="X495" s="119" t="s">
        <v>302</v>
      </c>
      <c r="Y495" s="118" t="s">
        <v>303</v>
      </c>
      <c r="Z495" s="82" t="s">
        <v>0</v>
      </c>
      <c r="AA495" s="81" t="s">
        <v>4</v>
      </c>
    </row>
    <row r="496" spans="1:32" ht="15" customHeight="1" x14ac:dyDescent="0.15">
      <c r="B496" s="184" t="s">
        <v>2</v>
      </c>
      <c r="C496" s="77" t="s">
        <v>164</v>
      </c>
      <c r="F496" s="205"/>
      <c r="G496" s="9">
        <v>62</v>
      </c>
      <c r="H496" s="9">
        <v>9</v>
      </c>
      <c r="I496" s="9">
        <v>15</v>
      </c>
      <c r="J496" s="18">
        <f t="shared" ref="J496:J505" si="188">SUM(G496:I496)</f>
        <v>86</v>
      </c>
      <c r="S496" s="184" t="s">
        <v>2</v>
      </c>
      <c r="T496" s="77" t="s">
        <v>164</v>
      </c>
      <c r="W496" s="205"/>
      <c r="X496" s="9">
        <f t="shared" ref="X496:Z500" si="189">SUM(G508,G548-G567)</f>
        <v>39</v>
      </c>
      <c r="Y496" s="9">
        <f t="shared" si="189"/>
        <v>4</v>
      </c>
      <c r="Z496" s="9">
        <f t="shared" si="189"/>
        <v>6</v>
      </c>
      <c r="AA496" s="18">
        <f t="shared" ref="AA496:AA505" si="190">SUM(X496:Z496)</f>
        <v>49</v>
      </c>
    </row>
    <row r="497" spans="2:32" ht="15" customHeight="1" x14ac:dyDescent="0.15">
      <c r="B497" s="185"/>
      <c r="C497" s="77" t="s">
        <v>165</v>
      </c>
      <c r="F497" s="205"/>
      <c r="G497" s="9">
        <v>10</v>
      </c>
      <c r="H497" s="9">
        <v>4</v>
      </c>
      <c r="I497" s="9">
        <v>4</v>
      </c>
      <c r="J497" s="18">
        <f t="shared" si="188"/>
        <v>18</v>
      </c>
      <c r="K497" s="14"/>
      <c r="L497" s="14"/>
      <c r="M497" s="14"/>
      <c r="N497" s="14"/>
      <c r="O497" s="14"/>
      <c r="P497" s="14"/>
      <c r="Q497" s="14"/>
      <c r="S497" s="185"/>
      <c r="T497" s="77" t="s">
        <v>165</v>
      </c>
      <c r="W497" s="205"/>
      <c r="X497" s="9">
        <f t="shared" si="189"/>
        <v>6</v>
      </c>
      <c r="Y497" s="9">
        <f t="shared" si="189"/>
        <v>0</v>
      </c>
      <c r="Z497" s="9">
        <f t="shared" si="189"/>
        <v>2</v>
      </c>
      <c r="AA497" s="18">
        <f t="shared" si="190"/>
        <v>8</v>
      </c>
      <c r="AB497" s="14"/>
      <c r="AC497" s="14"/>
      <c r="AD497" s="14"/>
      <c r="AE497" s="14"/>
      <c r="AF497" s="14"/>
    </row>
    <row r="498" spans="2:32" ht="15" customHeight="1" x14ac:dyDescent="0.15">
      <c r="B498" s="185"/>
      <c r="C498" s="77" t="s">
        <v>166</v>
      </c>
      <c r="F498" s="205"/>
      <c r="G498" s="9">
        <v>71</v>
      </c>
      <c r="H498" s="9">
        <v>10</v>
      </c>
      <c r="I498" s="9">
        <v>15</v>
      </c>
      <c r="J498" s="18">
        <f t="shared" si="188"/>
        <v>96</v>
      </c>
      <c r="K498" s="14"/>
      <c r="L498" s="14"/>
      <c r="M498" s="14"/>
      <c r="N498" s="14"/>
      <c r="O498" s="14"/>
      <c r="P498" s="14"/>
      <c r="Q498" s="14"/>
      <c r="S498" s="185"/>
      <c r="T498" s="77" t="s">
        <v>166</v>
      </c>
      <c r="W498" s="205"/>
      <c r="X498" s="9">
        <f t="shared" si="189"/>
        <v>48</v>
      </c>
      <c r="Y498" s="9">
        <f t="shared" si="189"/>
        <v>5</v>
      </c>
      <c r="Z498" s="9">
        <f t="shared" si="189"/>
        <v>10</v>
      </c>
      <c r="AA498" s="18">
        <f t="shared" si="190"/>
        <v>63</v>
      </c>
      <c r="AB498" s="14"/>
      <c r="AC498" s="14"/>
      <c r="AD498" s="14"/>
      <c r="AE498" s="14"/>
      <c r="AF498" s="14"/>
    </row>
    <row r="499" spans="2:32" ht="15" customHeight="1" x14ac:dyDescent="0.15">
      <c r="B499" s="185"/>
      <c r="C499" s="77" t="s">
        <v>484</v>
      </c>
      <c r="F499" s="205"/>
      <c r="G499" s="9">
        <v>17</v>
      </c>
      <c r="H499" s="9">
        <v>2</v>
      </c>
      <c r="I499" s="9">
        <v>10</v>
      </c>
      <c r="J499" s="18">
        <f t="shared" si="188"/>
        <v>29</v>
      </c>
      <c r="K499" s="14"/>
      <c r="L499" s="14"/>
      <c r="M499" s="14"/>
      <c r="N499" s="14"/>
      <c r="O499" s="14"/>
      <c r="P499" s="14"/>
      <c r="Q499" s="14"/>
      <c r="S499" s="185"/>
      <c r="T499" s="77" t="s">
        <v>484</v>
      </c>
      <c r="W499" s="205"/>
      <c r="X499" s="9">
        <f t="shared" si="189"/>
        <v>15</v>
      </c>
      <c r="Y499" s="9">
        <f t="shared" si="189"/>
        <v>0</v>
      </c>
      <c r="Z499" s="9">
        <f t="shared" si="189"/>
        <v>5</v>
      </c>
      <c r="AA499" s="18">
        <f t="shared" si="190"/>
        <v>20</v>
      </c>
      <c r="AB499" s="14"/>
      <c r="AC499" s="14"/>
      <c r="AD499" s="14"/>
      <c r="AE499" s="14"/>
      <c r="AF499" s="14"/>
    </row>
    <row r="500" spans="2:32" ht="15" customHeight="1" x14ac:dyDescent="0.15">
      <c r="B500" s="187"/>
      <c r="C500" s="65" t="s">
        <v>167</v>
      </c>
      <c r="D500" s="36"/>
      <c r="E500" s="36"/>
      <c r="F500" s="125"/>
      <c r="G500" s="10">
        <v>52</v>
      </c>
      <c r="H500" s="10">
        <v>6</v>
      </c>
      <c r="I500" s="10">
        <v>14</v>
      </c>
      <c r="J500" s="19">
        <f t="shared" si="188"/>
        <v>72</v>
      </c>
      <c r="K500" s="14"/>
      <c r="L500" s="14"/>
      <c r="M500" s="14"/>
      <c r="N500" s="14"/>
      <c r="O500" s="14"/>
      <c r="P500" s="14"/>
      <c r="Q500" s="14"/>
      <c r="S500" s="187"/>
      <c r="T500" s="65" t="s">
        <v>167</v>
      </c>
      <c r="U500" s="36"/>
      <c r="V500" s="36"/>
      <c r="W500" s="125"/>
      <c r="X500" s="10">
        <f t="shared" si="189"/>
        <v>31</v>
      </c>
      <c r="Y500" s="10">
        <f t="shared" si="189"/>
        <v>0</v>
      </c>
      <c r="Z500" s="10">
        <f t="shared" si="189"/>
        <v>4</v>
      </c>
      <c r="AA500" s="19">
        <f t="shared" si="190"/>
        <v>35</v>
      </c>
      <c r="AB500" s="14"/>
      <c r="AC500" s="14"/>
      <c r="AD500" s="14"/>
      <c r="AE500" s="14"/>
      <c r="AF500" s="14"/>
    </row>
    <row r="501" spans="2:32" ht="15" customHeight="1" x14ac:dyDescent="0.15">
      <c r="B501" s="234" t="s">
        <v>3</v>
      </c>
      <c r="C501" s="77" t="s">
        <v>164</v>
      </c>
      <c r="F501" s="20">
        <f>SUM(G$181:H$181)</f>
        <v>86</v>
      </c>
      <c r="G501" s="12">
        <f t="shared" ref="G501:I505" si="191">IF($F501=0,0,G496/$F501*100)</f>
        <v>72.093023255813947</v>
      </c>
      <c r="H501" s="12">
        <f t="shared" si="191"/>
        <v>10.465116279069768</v>
      </c>
      <c r="I501" s="12">
        <f t="shared" si="191"/>
        <v>17.441860465116278</v>
      </c>
      <c r="J501" s="4">
        <f t="shared" si="188"/>
        <v>99.999999999999986</v>
      </c>
      <c r="K501" s="14"/>
      <c r="L501" s="14"/>
      <c r="M501" s="14"/>
      <c r="N501" s="14"/>
      <c r="O501" s="14"/>
      <c r="P501" s="14"/>
      <c r="Q501" s="14"/>
      <c r="S501" s="234" t="s">
        <v>3</v>
      </c>
      <c r="T501" s="77" t="s">
        <v>164</v>
      </c>
      <c r="W501" s="20">
        <f>SUM(X$181:Y$181)</f>
        <v>49</v>
      </c>
      <c r="X501" s="12">
        <f t="shared" ref="X501:Z505" si="192">IF($W501=0,0,X496/$W501*100)</f>
        <v>79.591836734693871</v>
      </c>
      <c r="Y501" s="12">
        <f t="shared" si="192"/>
        <v>8.1632653061224492</v>
      </c>
      <c r="Z501" s="12">
        <f t="shared" si="192"/>
        <v>12.244897959183673</v>
      </c>
      <c r="AA501" s="4">
        <f t="shared" si="190"/>
        <v>100</v>
      </c>
      <c r="AB501" s="14"/>
      <c r="AC501" s="14"/>
      <c r="AD501" s="14"/>
      <c r="AE501" s="14"/>
      <c r="AF501" s="14"/>
    </row>
    <row r="502" spans="2:32" ht="15" customHeight="1" x14ac:dyDescent="0.15">
      <c r="B502" s="185"/>
      <c r="C502" s="77" t="s">
        <v>165</v>
      </c>
      <c r="F502" s="20">
        <f>SUM(G$182:H$182)</f>
        <v>18</v>
      </c>
      <c r="G502" s="12">
        <f t="shared" si="191"/>
        <v>55.555555555555557</v>
      </c>
      <c r="H502" s="12">
        <f t="shared" si="191"/>
        <v>22.222222222222221</v>
      </c>
      <c r="I502" s="12">
        <f t="shared" si="191"/>
        <v>22.222222222222221</v>
      </c>
      <c r="J502" s="4">
        <f t="shared" si="188"/>
        <v>100</v>
      </c>
      <c r="K502" s="14"/>
      <c r="L502" s="14"/>
      <c r="M502" s="14"/>
      <c r="N502" s="14"/>
      <c r="O502" s="14"/>
      <c r="P502" s="14"/>
      <c r="Q502" s="14"/>
      <c r="S502" s="185"/>
      <c r="T502" s="77" t="s">
        <v>165</v>
      </c>
      <c r="W502" s="20">
        <f>SUM(X$182:Y$182)</f>
        <v>8</v>
      </c>
      <c r="X502" s="12">
        <f t="shared" si="192"/>
        <v>75</v>
      </c>
      <c r="Y502" s="12">
        <f t="shared" si="192"/>
        <v>0</v>
      </c>
      <c r="Z502" s="12">
        <f t="shared" si="192"/>
        <v>25</v>
      </c>
      <c r="AA502" s="4">
        <f t="shared" si="190"/>
        <v>100</v>
      </c>
      <c r="AB502" s="14"/>
      <c r="AC502" s="14"/>
      <c r="AD502" s="14"/>
      <c r="AE502" s="14"/>
      <c r="AF502" s="14"/>
    </row>
    <row r="503" spans="2:32" ht="15" customHeight="1" x14ac:dyDescent="0.15">
      <c r="B503" s="185"/>
      <c r="C503" s="77" t="s">
        <v>166</v>
      </c>
      <c r="F503" s="20">
        <f>SUM(G$183:H$183)</f>
        <v>96</v>
      </c>
      <c r="G503" s="12">
        <f t="shared" si="191"/>
        <v>73.958333333333343</v>
      </c>
      <c r="H503" s="12">
        <f t="shared" si="191"/>
        <v>10.416666666666668</v>
      </c>
      <c r="I503" s="12">
        <f t="shared" si="191"/>
        <v>15.625</v>
      </c>
      <c r="J503" s="4">
        <f t="shared" si="188"/>
        <v>100.00000000000001</v>
      </c>
      <c r="K503" s="14"/>
      <c r="L503" s="14"/>
      <c r="M503" s="14"/>
      <c r="N503" s="14"/>
      <c r="O503" s="14"/>
      <c r="P503" s="14"/>
      <c r="Q503" s="14"/>
      <c r="S503" s="185"/>
      <c r="T503" s="77" t="s">
        <v>166</v>
      </c>
      <c r="W503" s="20">
        <f>SUM(X$183:Y$183)</f>
        <v>63</v>
      </c>
      <c r="X503" s="12">
        <f t="shared" si="192"/>
        <v>76.19047619047619</v>
      </c>
      <c r="Y503" s="12">
        <f t="shared" si="192"/>
        <v>7.9365079365079358</v>
      </c>
      <c r="Z503" s="12">
        <f t="shared" si="192"/>
        <v>15.873015873015872</v>
      </c>
      <c r="AA503" s="4">
        <f t="shared" si="190"/>
        <v>100</v>
      </c>
      <c r="AB503" s="14"/>
      <c r="AC503" s="14"/>
      <c r="AD503" s="14"/>
      <c r="AE503" s="14"/>
      <c r="AF503" s="14"/>
    </row>
    <row r="504" spans="2:32" ht="15" customHeight="1" x14ac:dyDescent="0.15">
      <c r="B504" s="185"/>
      <c r="C504" s="77" t="s">
        <v>484</v>
      </c>
      <c r="F504" s="20">
        <f>SUM(G$184:H$184)</f>
        <v>29</v>
      </c>
      <c r="G504" s="12">
        <f t="shared" si="191"/>
        <v>58.620689655172406</v>
      </c>
      <c r="H504" s="12">
        <f t="shared" si="191"/>
        <v>6.8965517241379306</v>
      </c>
      <c r="I504" s="12">
        <f t="shared" si="191"/>
        <v>34.482758620689658</v>
      </c>
      <c r="J504" s="4">
        <f t="shared" si="188"/>
        <v>100</v>
      </c>
      <c r="K504" s="14"/>
      <c r="L504" s="14"/>
      <c r="M504" s="14"/>
      <c r="N504" s="14"/>
      <c r="O504" s="14"/>
      <c r="P504" s="14"/>
      <c r="Q504" s="14"/>
      <c r="S504" s="185"/>
      <c r="T504" s="77" t="s">
        <v>484</v>
      </c>
      <c r="W504" s="20">
        <f>SUM(X$184:Y$184)</f>
        <v>20</v>
      </c>
      <c r="X504" s="12">
        <f t="shared" si="192"/>
        <v>75</v>
      </c>
      <c r="Y504" s="12">
        <f t="shared" si="192"/>
        <v>0</v>
      </c>
      <c r="Z504" s="12">
        <f t="shared" si="192"/>
        <v>25</v>
      </c>
      <c r="AA504" s="4">
        <f t="shared" si="190"/>
        <v>100</v>
      </c>
      <c r="AB504" s="14"/>
      <c r="AC504" s="14"/>
      <c r="AD504" s="14"/>
      <c r="AE504" s="14"/>
      <c r="AF504" s="14"/>
    </row>
    <row r="505" spans="2:32" ht="15" customHeight="1" x14ac:dyDescent="0.15">
      <c r="B505" s="187"/>
      <c r="C505" s="65" t="s">
        <v>167</v>
      </c>
      <c r="D505" s="36"/>
      <c r="E505" s="36"/>
      <c r="F505" s="21">
        <f>SUM(G$185:H$185)</f>
        <v>72</v>
      </c>
      <c r="G505" s="13">
        <f t="shared" si="191"/>
        <v>72.222222222222214</v>
      </c>
      <c r="H505" s="13">
        <f t="shared" si="191"/>
        <v>8.3333333333333321</v>
      </c>
      <c r="I505" s="13">
        <f t="shared" si="191"/>
        <v>19.444444444444446</v>
      </c>
      <c r="J505" s="5">
        <f t="shared" si="188"/>
        <v>99.999999999999986</v>
      </c>
      <c r="K505" s="14"/>
      <c r="L505" s="14"/>
      <c r="M505" s="14"/>
      <c r="N505" s="14"/>
      <c r="O505" s="14"/>
      <c r="P505" s="14"/>
      <c r="Q505" s="14"/>
      <c r="S505" s="187"/>
      <c r="T505" s="65" t="s">
        <v>167</v>
      </c>
      <c r="U505" s="36"/>
      <c r="V505" s="36"/>
      <c r="W505" s="21">
        <f>SUM(X$185:Y$185)</f>
        <v>35</v>
      </c>
      <c r="X505" s="13">
        <f t="shared" si="192"/>
        <v>88.571428571428569</v>
      </c>
      <c r="Y505" s="13">
        <f t="shared" si="192"/>
        <v>0</v>
      </c>
      <c r="Z505" s="13">
        <f t="shared" si="192"/>
        <v>11.428571428571429</v>
      </c>
      <c r="AA505" s="5">
        <f t="shared" si="190"/>
        <v>100</v>
      </c>
      <c r="AB505" s="14"/>
      <c r="AC505" s="14"/>
      <c r="AD505" s="14"/>
      <c r="AE505" s="14"/>
      <c r="AF505" s="14"/>
    </row>
    <row r="506" spans="2:32" ht="15" customHeight="1" x14ac:dyDescent="0.15">
      <c r="J506" s="14"/>
      <c r="K506" s="14"/>
      <c r="L506" s="14"/>
      <c r="M506" s="14"/>
      <c r="N506" s="14"/>
      <c r="O506" s="14"/>
      <c r="P506" s="14"/>
      <c r="Q506" s="14"/>
      <c r="AA506" s="14"/>
      <c r="AB506" s="14"/>
      <c r="AC506" s="14"/>
      <c r="AD506" s="14"/>
      <c r="AE506" s="14"/>
      <c r="AF506" s="14"/>
    </row>
    <row r="507" spans="2:32" ht="15" customHeight="1" x14ac:dyDescent="0.15">
      <c r="B507" s="38" t="s">
        <v>194</v>
      </c>
      <c r="C507" s="28"/>
      <c r="D507" s="28"/>
      <c r="E507" s="28"/>
      <c r="F507" s="204"/>
      <c r="G507" s="119" t="s">
        <v>302</v>
      </c>
      <c r="H507" s="118" t="s">
        <v>303</v>
      </c>
      <c r="I507" s="82" t="s">
        <v>299</v>
      </c>
      <c r="J507" s="81" t="s">
        <v>300</v>
      </c>
      <c r="AA507" s="14"/>
      <c r="AB507" s="14"/>
    </row>
    <row r="508" spans="2:32" ht="15" customHeight="1" x14ac:dyDescent="0.15">
      <c r="B508" s="184" t="s">
        <v>2</v>
      </c>
      <c r="C508" s="77" t="s">
        <v>164</v>
      </c>
      <c r="F508" s="205"/>
      <c r="G508" s="9">
        <v>31</v>
      </c>
      <c r="H508" s="9">
        <v>4</v>
      </c>
      <c r="I508" s="9">
        <v>6</v>
      </c>
      <c r="J508" s="18">
        <f t="shared" ref="J508:J517" si="193">SUM(G508:I508)</f>
        <v>41</v>
      </c>
      <c r="AA508" s="14"/>
      <c r="AB508" s="14"/>
    </row>
    <row r="509" spans="2:32" ht="15" customHeight="1" x14ac:dyDescent="0.15">
      <c r="B509" s="185"/>
      <c r="C509" s="77" t="s">
        <v>165</v>
      </c>
      <c r="F509" s="205"/>
      <c r="G509" s="9">
        <v>5</v>
      </c>
      <c r="H509" s="9">
        <v>0</v>
      </c>
      <c r="I509" s="9">
        <v>1</v>
      </c>
      <c r="J509" s="18">
        <f t="shared" si="193"/>
        <v>6</v>
      </c>
      <c r="K509" s="14"/>
      <c r="L509" s="14"/>
      <c r="M509" s="14"/>
      <c r="N509" s="14"/>
      <c r="O509" s="14"/>
      <c r="P509" s="14"/>
      <c r="Q509" s="14"/>
      <c r="AA509" s="14"/>
      <c r="AB509" s="14"/>
      <c r="AC509" s="14"/>
      <c r="AD509" s="14"/>
      <c r="AE509" s="14"/>
      <c r="AF509" s="14"/>
    </row>
    <row r="510" spans="2:32" ht="15" customHeight="1" x14ac:dyDescent="0.15">
      <c r="B510" s="185"/>
      <c r="C510" s="77" t="s">
        <v>166</v>
      </c>
      <c r="F510" s="205"/>
      <c r="G510" s="9">
        <v>44</v>
      </c>
      <c r="H510" s="9">
        <v>5</v>
      </c>
      <c r="I510" s="9">
        <v>10</v>
      </c>
      <c r="J510" s="18">
        <f t="shared" si="193"/>
        <v>59</v>
      </c>
      <c r="K510" s="14"/>
      <c r="L510" s="14"/>
      <c r="M510" s="14"/>
      <c r="N510" s="14"/>
      <c r="O510" s="14"/>
      <c r="P510" s="14"/>
      <c r="Q510" s="14"/>
      <c r="AA510" s="14"/>
      <c r="AB510" s="14"/>
      <c r="AC510" s="14"/>
      <c r="AD510" s="14"/>
      <c r="AE510" s="14"/>
      <c r="AF510" s="14"/>
    </row>
    <row r="511" spans="2:32" ht="15" customHeight="1" x14ac:dyDescent="0.15">
      <c r="B511" s="185"/>
      <c r="C511" s="77" t="s">
        <v>484</v>
      </c>
      <c r="F511" s="205"/>
      <c r="G511" s="9">
        <v>8</v>
      </c>
      <c r="H511" s="9">
        <v>0</v>
      </c>
      <c r="I511" s="9">
        <v>5</v>
      </c>
      <c r="J511" s="18">
        <f t="shared" si="193"/>
        <v>13</v>
      </c>
      <c r="K511" s="14"/>
      <c r="L511" s="14"/>
      <c r="M511" s="14"/>
      <c r="N511" s="14"/>
      <c r="O511" s="14"/>
      <c r="P511" s="14"/>
      <c r="Q511" s="14"/>
      <c r="AA511" s="14"/>
      <c r="AB511" s="14"/>
      <c r="AC511" s="14"/>
      <c r="AD511" s="14"/>
      <c r="AE511" s="14"/>
      <c r="AF511" s="14"/>
    </row>
    <row r="512" spans="2:32" ht="15" customHeight="1" x14ac:dyDescent="0.15">
      <c r="B512" s="187"/>
      <c r="C512" s="65" t="s">
        <v>167</v>
      </c>
      <c r="D512" s="36"/>
      <c r="E512" s="36"/>
      <c r="F512" s="125"/>
      <c r="G512" s="10">
        <v>24</v>
      </c>
      <c r="H512" s="10">
        <v>0</v>
      </c>
      <c r="I512" s="10">
        <v>4</v>
      </c>
      <c r="J512" s="19">
        <f t="shared" si="193"/>
        <v>28</v>
      </c>
      <c r="K512" s="14"/>
      <c r="L512" s="14"/>
      <c r="M512" s="14"/>
      <c r="N512" s="14"/>
      <c r="O512" s="14"/>
      <c r="P512" s="14"/>
      <c r="Q512" s="14"/>
      <c r="AA512" s="14"/>
      <c r="AB512" s="14"/>
      <c r="AC512" s="14"/>
      <c r="AD512" s="14"/>
      <c r="AE512" s="14"/>
      <c r="AF512" s="14"/>
    </row>
    <row r="513" spans="2:32" ht="15" customHeight="1" x14ac:dyDescent="0.15">
      <c r="B513" s="234" t="s">
        <v>3</v>
      </c>
      <c r="C513" s="77" t="s">
        <v>164</v>
      </c>
      <c r="F513" s="20">
        <f>SUM(G$207:H$207)</f>
        <v>41</v>
      </c>
      <c r="G513" s="12">
        <f t="shared" ref="G513:I517" si="194">IF($F513=0,0,G508/$F513*100)</f>
        <v>75.609756097560975</v>
      </c>
      <c r="H513" s="12">
        <f t="shared" si="194"/>
        <v>9.7560975609756095</v>
      </c>
      <c r="I513" s="12">
        <f t="shared" si="194"/>
        <v>14.634146341463413</v>
      </c>
      <c r="J513" s="4">
        <f t="shared" si="193"/>
        <v>100</v>
      </c>
      <c r="K513" s="14"/>
      <c r="L513" s="14"/>
      <c r="M513" s="14"/>
      <c r="N513" s="14"/>
      <c r="O513" s="14"/>
      <c r="P513" s="14"/>
      <c r="Q513" s="14"/>
      <c r="AA513" s="14"/>
      <c r="AB513" s="14"/>
      <c r="AC513" s="14"/>
      <c r="AD513" s="14"/>
      <c r="AE513" s="14"/>
      <c r="AF513" s="14"/>
    </row>
    <row r="514" spans="2:32" ht="15" customHeight="1" x14ac:dyDescent="0.15">
      <c r="B514" s="185"/>
      <c r="C514" s="77" t="s">
        <v>165</v>
      </c>
      <c r="F514" s="20">
        <f>SUM(G$208:H$208)</f>
        <v>6</v>
      </c>
      <c r="G514" s="12">
        <f t="shared" si="194"/>
        <v>83.333333333333343</v>
      </c>
      <c r="H514" s="12">
        <f t="shared" si="194"/>
        <v>0</v>
      </c>
      <c r="I514" s="12">
        <f t="shared" si="194"/>
        <v>16.666666666666664</v>
      </c>
      <c r="J514" s="4">
        <f t="shared" si="193"/>
        <v>100</v>
      </c>
      <c r="K514" s="14"/>
      <c r="L514" s="14"/>
      <c r="M514" s="14"/>
      <c r="N514" s="14"/>
      <c r="O514" s="14"/>
      <c r="P514" s="14"/>
      <c r="Q514" s="14"/>
      <c r="AA514" s="14"/>
      <c r="AB514" s="14"/>
      <c r="AC514" s="14"/>
      <c r="AD514" s="14"/>
      <c r="AE514" s="14"/>
      <c r="AF514" s="14"/>
    </row>
    <row r="515" spans="2:32" ht="15" customHeight="1" x14ac:dyDescent="0.15">
      <c r="B515" s="185"/>
      <c r="C515" s="77" t="s">
        <v>166</v>
      </c>
      <c r="F515" s="20">
        <f>SUM(G$209:H$209)</f>
        <v>59</v>
      </c>
      <c r="G515" s="12">
        <f t="shared" si="194"/>
        <v>74.576271186440678</v>
      </c>
      <c r="H515" s="12">
        <f t="shared" si="194"/>
        <v>8.4745762711864394</v>
      </c>
      <c r="I515" s="12">
        <f t="shared" si="194"/>
        <v>16.949152542372879</v>
      </c>
      <c r="J515" s="4">
        <f t="shared" si="193"/>
        <v>100</v>
      </c>
      <c r="K515" s="14"/>
      <c r="L515" s="14"/>
      <c r="M515" s="14"/>
      <c r="N515" s="14"/>
      <c r="O515" s="14"/>
      <c r="P515" s="14"/>
      <c r="Q515" s="14"/>
      <c r="AA515" s="14"/>
      <c r="AB515" s="14"/>
      <c r="AC515" s="14"/>
      <c r="AD515" s="14"/>
      <c r="AE515" s="14"/>
      <c r="AF515" s="14"/>
    </row>
    <row r="516" spans="2:32" ht="15" customHeight="1" x14ac:dyDescent="0.15">
      <c r="B516" s="185"/>
      <c r="C516" s="77" t="s">
        <v>484</v>
      </c>
      <c r="F516" s="20">
        <f>SUM(G$210:H$210)</f>
        <v>13</v>
      </c>
      <c r="G516" s="12">
        <f t="shared" si="194"/>
        <v>61.53846153846154</v>
      </c>
      <c r="H516" s="12">
        <f t="shared" si="194"/>
        <v>0</v>
      </c>
      <c r="I516" s="12">
        <f t="shared" si="194"/>
        <v>38.461538461538467</v>
      </c>
      <c r="J516" s="4">
        <f t="shared" si="193"/>
        <v>100</v>
      </c>
      <c r="K516" s="14"/>
      <c r="L516" s="14"/>
      <c r="M516" s="14"/>
      <c r="N516" s="14"/>
      <c r="O516" s="14"/>
      <c r="P516" s="14"/>
      <c r="Q516" s="14"/>
      <c r="AA516" s="14"/>
      <c r="AB516" s="14"/>
      <c r="AC516" s="14"/>
      <c r="AD516" s="14"/>
      <c r="AE516" s="14"/>
      <c r="AF516" s="14"/>
    </row>
    <row r="517" spans="2:32" ht="15" customHeight="1" x14ac:dyDescent="0.15">
      <c r="B517" s="187"/>
      <c r="C517" s="65" t="s">
        <v>167</v>
      </c>
      <c r="D517" s="36"/>
      <c r="E517" s="36"/>
      <c r="F517" s="21">
        <f>SUM(G$211:H$211)</f>
        <v>28</v>
      </c>
      <c r="G517" s="13">
        <f t="shared" si="194"/>
        <v>85.714285714285708</v>
      </c>
      <c r="H517" s="13">
        <f t="shared" si="194"/>
        <v>0</v>
      </c>
      <c r="I517" s="13">
        <f t="shared" si="194"/>
        <v>14.285714285714285</v>
      </c>
      <c r="J517" s="5">
        <f t="shared" si="193"/>
        <v>100</v>
      </c>
      <c r="K517" s="14"/>
      <c r="L517" s="14"/>
      <c r="M517" s="14"/>
      <c r="N517" s="14"/>
      <c r="O517" s="14"/>
      <c r="P517" s="14"/>
      <c r="Q517" s="14"/>
      <c r="AA517" s="14"/>
      <c r="AB517" s="14"/>
      <c r="AC517" s="14"/>
      <c r="AD517" s="14"/>
      <c r="AE517" s="14"/>
      <c r="AF517" s="14"/>
    </row>
    <row r="518" spans="2:32" ht="15" customHeight="1" x14ac:dyDescent="0.15">
      <c r="B518" s="62"/>
      <c r="C518" s="55"/>
      <c r="D518" s="53"/>
      <c r="E518" s="53"/>
      <c r="F518" s="14"/>
      <c r="G518" s="14"/>
      <c r="H518" s="14"/>
      <c r="I518" s="14"/>
      <c r="J518" s="14"/>
      <c r="K518" s="14"/>
      <c r="L518" s="14"/>
      <c r="M518" s="14"/>
      <c r="N518" s="14"/>
      <c r="O518" s="14"/>
      <c r="P518" s="14"/>
      <c r="Q518" s="14"/>
      <c r="AA518" s="14"/>
      <c r="AB518" s="14"/>
      <c r="AC518" s="14"/>
      <c r="AD518" s="14"/>
      <c r="AE518" s="14"/>
      <c r="AF518" s="14"/>
    </row>
    <row r="519" spans="2:32" ht="15" customHeight="1" x14ac:dyDescent="0.15">
      <c r="B519" s="57" t="s">
        <v>195</v>
      </c>
      <c r="C519" s="58"/>
      <c r="D519" s="28"/>
      <c r="E519" s="28"/>
      <c r="F519" s="204"/>
      <c r="G519" s="119" t="s">
        <v>302</v>
      </c>
      <c r="H519" s="118" t="s">
        <v>303</v>
      </c>
      <c r="I519" s="82" t="s">
        <v>299</v>
      </c>
      <c r="J519" s="81" t="s">
        <v>300</v>
      </c>
      <c r="AA519" s="14"/>
      <c r="AB519" s="14"/>
    </row>
    <row r="520" spans="2:32" ht="15" customHeight="1" x14ac:dyDescent="0.15">
      <c r="B520" s="184" t="s">
        <v>301</v>
      </c>
      <c r="C520" s="64" t="s">
        <v>528</v>
      </c>
      <c r="F520" s="205"/>
      <c r="G520" s="8">
        <v>201</v>
      </c>
      <c r="H520" s="8">
        <v>37</v>
      </c>
      <c r="I520" s="8">
        <v>38</v>
      </c>
      <c r="J520" s="17">
        <f t="shared" ref="J520:J543" si="195">SUM(G520:I520)</f>
        <v>276</v>
      </c>
      <c r="AA520" s="14"/>
      <c r="AB520" s="14"/>
    </row>
    <row r="521" spans="2:32" ht="15" customHeight="1" x14ac:dyDescent="0.15">
      <c r="B521" s="185"/>
      <c r="C521" s="77" t="s">
        <v>529</v>
      </c>
      <c r="F521" s="205"/>
      <c r="G521" s="9">
        <v>209</v>
      </c>
      <c r="H521" s="9">
        <v>241</v>
      </c>
      <c r="I521" s="9">
        <v>88</v>
      </c>
      <c r="J521" s="18">
        <f t="shared" si="195"/>
        <v>538</v>
      </c>
      <c r="AA521" s="14"/>
      <c r="AB521" s="14"/>
    </row>
    <row r="522" spans="2:32" ht="15" customHeight="1" x14ac:dyDescent="0.15">
      <c r="B522" s="185"/>
      <c r="C522" s="77" t="s">
        <v>530</v>
      </c>
      <c r="F522" s="205"/>
      <c r="G522" s="9">
        <v>81</v>
      </c>
      <c r="H522" s="9">
        <v>39</v>
      </c>
      <c r="I522" s="9">
        <v>26</v>
      </c>
      <c r="J522" s="18">
        <f t="shared" si="195"/>
        <v>146</v>
      </c>
      <c r="AA522" s="14"/>
      <c r="AB522" s="14"/>
    </row>
    <row r="523" spans="2:32" ht="15" customHeight="1" x14ac:dyDescent="0.15">
      <c r="B523" s="185"/>
      <c r="C523" s="77" t="s">
        <v>531</v>
      </c>
      <c r="F523" s="205"/>
      <c r="G523" s="9">
        <v>344</v>
      </c>
      <c r="H523" s="9">
        <v>67</v>
      </c>
      <c r="I523" s="9">
        <v>88</v>
      </c>
      <c r="J523" s="18">
        <f t="shared" si="195"/>
        <v>499</v>
      </c>
      <c r="AA523" s="14"/>
      <c r="AB523" s="14"/>
    </row>
    <row r="524" spans="2:32" ht="15" customHeight="1" x14ac:dyDescent="0.15">
      <c r="B524" s="185"/>
      <c r="C524" s="77" t="s">
        <v>532</v>
      </c>
      <c r="F524" s="205"/>
      <c r="G524" s="9">
        <v>34</v>
      </c>
      <c r="H524" s="9">
        <v>5</v>
      </c>
      <c r="I524" s="9">
        <v>11</v>
      </c>
      <c r="J524" s="18">
        <f t="shared" si="195"/>
        <v>50</v>
      </c>
      <c r="AA524" s="14"/>
      <c r="AB524" s="14"/>
    </row>
    <row r="525" spans="2:32" ht="15" customHeight="1" x14ac:dyDescent="0.15">
      <c r="B525" s="186"/>
      <c r="C525" s="77" t="s">
        <v>533</v>
      </c>
      <c r="F525" s="205"/>
      <c r="G525" s="9">
        <v>50</v>
      </c>
      <c r="H525" s="9">
        <v>5</v>
      </c>
      <c r="I525" s="9">
        <v>13</v>
      </c>
      <c r="J525" s="18">
        <f t="shared" si="195"/>
        <v>68</v>
      </c>
      <c r="AA525" s="14"/>
      <c r="AB525" s="14"/>
    </row>
    <row r="526" spans="2:32" ht="15" customHeight="1" x14ac:dyDescent="0.15">
      <c r="B526" s="185"/>
      <c r="C526" s="77" t="s">
        <v>534</v>
      </c>
      <c r="F526" s="205"/>
      <c r="G526" s="9">
        <v>14</v>
      </c>
      <c r="H526" s="9">
        <v>5</v>
      </c>
      <c r="I526" s="9">
        <v>3</v>
      </c>
      <c r="J526" s="18">
        <f t="shared" si="195"/>
        <v>22</v>
      </c>
      <c r="AA526" s="14"/>
      <c r="AB526" s="14"/>
    </row>
    <row r="527" spans="2:32" ht="15" customHeight="1" x14ac:dyDescent="0.15">
      <c r="B527" s="185"/>
      <c r="C527" s="77" t="s">
        <v>535</v>
      </c>
      <c r="F527" s="205"/>
      <c r="G527" s="9">
        <v>31</v>
      </c>
      <c r="H527" s="9">
        <v>5</v>
      </c>
      <c r="I527" s="9">
        <v>9</v>
      </c>
      <c r="J527" s="18">
        <f t="shared" si="195"/>
        <v>45</v>
      </c>
      <c r="AA527" s="14"/>
      <c r="AB527" s="14"/>
    </row>
    <row r="528" spans="2:32" ht="15" customHeight="1" x14ac:dyDescent="0.15">
      <c r="B528" s="185"/>
      <c r="C528" s="77" t="s">
        <v>536</v>
      </c>
      <c r="F528" s="205"/>
      <c r="G528" s="9">
        <v>5</v>
      </c>
      <c r="H528" s="9">
        <v>4</v>
      </c>
      <c r="I528" s="9">
        <v>3</v>
      </c>
      <c r="J528" s="18">
        <f t="shared" si="195"/>
        <v>12</v>
      </c>
      <c r="K528" s="14"/>
      <c r="L528" s="14"/>
      <c r="M528" s="14"/>
      <c r="N528" s="14"/>
      <c r="O528" s="14"/>
      <c r="P528" s="14"/>
      <c r="Q528" s="14"/>
      <c r="AA528" s="14"/>
      <c r="AB528" s="14"/>
      <c r="AC528" s="14"/>
      <c r="AD528" s="14"/>
      <c r="AE528" s="14"/>
      <c r="AF528" s="14"/>
    </row>
    <row r="529" spans="2:32" ht="15" customHeight="1" x14ac:dyDescent="0.15">
      <c r="B529" s="185"/>
      <c r="C529" s="77" t="s">
        <v>537</v>
      </c>
      <c r="F529" s="205"/>
      <c r="G529" s="9">
        <v>27</v>
      </c>
      <c r="H529" s="9">
        <v>5</v>
      </c>
      <c r="I529" s="9">
        <v>5</v>
      </c>
      <c r="J529" s="18">
        <f t="shared" si="195"/>
        <v>37</v>
      </c>
      <c r="K529" s="14"/>
      <c r="L529" s="14"/>
      <c r="M529" s="14"/>
      <c r="N529" s="14"/>
      <c r="O529" s="14"/>
      <c r="P529" s="14"/>
      <c r="Q529" s="14"/>
      <c r="AA529" s="14"/>
      <c r="AB529" s="14"/>
      <c r="AC529" s="14"/>
      <c r="AD529" s="14"/>
      <c r="AE529" s="14"/>
      <c r="AF529" s="14"/>
    </row>
    <row r="530" spans="2:32" ht="15" customHeight="1" x14ac:dyDescent="0.15">
      <c r="B530" s="185"/>
      <c r="C530" s="77" t="s">
        <v>538</v>
      </c>
      <c r="F530" s="205"/>
      <c r="G530" s="9">
        <v>9</v>
      </c>
      <c r="H530" s="9">
        <v>2</v>
      </c>
      <c r="I530" s="9">
        <v>5</v>
      </c>
      <c r="J530" s="18">
        <f t="shared" si="195"/>
        <v>16</v>
      </c>
      <c r="K530" s="14"/>
      <c r="L530" s="14"/>
      <c r="M530" s="14"/>
      <c r="N530" s="14"/>
      <c r="O530" s="14"/>
      <c r="P530" s="14"/>
      <c r="Q530" s="14"/>
      <c r="AA530" s="14"/>
      <c r="AB530" s="14"/>
      <c r="AC530" s="14"/>
      <c r="AD530" s="14"/>
      <c r="AE530" s="14"/>
      <c r="AF530" s="14"/>
    </row>
    <row r="531" spans="2:32" ht="15" customHeight="1" x14ac:dyDescent="0.15">
      <c r="B531" s="187"/>
      <c r="C531" s="65" t="s">
        <v>539</v>
      </c>
      <c r="D531" s="36"/>
      <c r="E531" s="36"/>
      <c r="F531" s="125"/>
      <c r="G531" s="10">
        <v>28</v>
      </c>
      <c r="H531" s="10">
        <v>6</v>
      </c>
      <c r="I531" s="10">
        <v>10</v>
      </c>
      <c r="J531" s="19">
        <f t="shared" si="195"/>
        <v>44</v>
      </c>
      <c r="K531" s="14"/>
      <c r="L531" s="14"/>
      <c r="M531" s="14"/>
      <c r="N531" s="14"/>
      <c r="O531" s="14"/>
      <c r="P531" s="14"/>
      <c r="Q531" s="14"/>
      <c r="AA531" s="14"/>
      <c r="AB531" s="14"/>
      <c r="AC531" s="14"/>
      <c r="AD531" s="14"/>
      <c r="AE531" s="14"/>
      <c r="AF531" s="14"/>
    </row>
    <row r="532" spans="2:32" ht="15" customHeight="1" x14ac:dyDescent="0.15">
      <c r="B532" s="245" t="s">
        <v>3</v>
      </c>
      <c r="C532" s="64" t="s">
        <v>528</v>
      </c>
      <c r="F532" s="20">
        <f>SUM(G$227:H$227)</f>
        <v>276</v>
      </c>
      <c r="G532" s="11">
        <f t="shared" ref="G532:I543" si="196">IF($F532=0,0,G520/$F532*100)</f>
        <v>72.826086956521735</v>
      </c>
      <c r="H532" s="11">
        <f t="shared" si="196"/>
        <v>13.405797101449277</v>
      </c>
      <c r="I532" s="11">
        <f t="shared" si="196"/>
        <v>13.768115942028986</v>
      </c>
      <c r="J532" s="3">
        <f t="shared" si="195"/>
        <v>100</v>
      </c>
      <c r="K532" s="14"/>
      <c r="L532" s="14"/>
      <c r="M532" s="14"/>
      <c r="N532" s="14"/>
      <c r="O532" s="14"/>
      <c r="P532" s="14"/>
      <c r="Q532" s="14"/>
      <c r="AA532" s="14"/>
      <c r="AB532" s="14"/>
      <c r="AC532" s="14"/>
      <c r="AD532" s="14"/>
      <c r="AE532" s="14"/>
      <c r="AF532" s="14"/>
    </row>
    <row r="533" spans="2:32" ht="15" customHeight="1" x14ac:dyDescent="0.15">
      <c r="B533" s="185"/>
      <c r="C533" s="77" t="s">
        <v>529</v>
      </c>
      <c r="F533" s="20">
        <f>SUM(G$228:H$228)</f>
        <v>538</v>
      </c>
      <c r="G533" s="12">
        <f t="shared" si="196"/>
        <v>38.847583643122675</v>
      </c>
      <c r="H533" s="12">
        <f t="shared" si="196"/>
        <v>44.795539033457246</v>
      </c>
      <c r="I533" s="12">
        <f t="shared" si="196"/>
        <v>16.356877323420075</v>
      </c>
      <c r="J533" s="4">
        <f t="shared" si="195"/>
        <v>100</v>
      </c>
      <c r="K533" s="14"/>
      <c r="L533" s="14"/>
      <c r="M533" s="14"/>
      <c r="N533" s="14"/>
      <c r="O533" s="14"/>
      <c r="P533" s="14"/>
      <c r="Q533" s="14"/>
      <c r="AA533" s="14"/>
      <c r="AB533" s="14"/>
      <c r="AC533" s="14"/>
      <c r="AD533" s="14"/>
      <c r="AE533" s="14"/>
      <c r="AF533" s="14"/>
    </row>
    <row r="534" spans="2:32" ht="15" customHeight="1" x14ac:dyDescent="0.15">
      <c r="B534" s="185"/>
      <c r="C534" s="77" t="s">
        <v>530</v>
      </c>
      <c r="F534" s="20">
        <f>SUM(G$229:H$229)</f>
        <v>146</v>
      </c>
      <c r="G534" s="12">
        <f t="shared" si="196"/>
        <v>55.479452054794521</v>
      </c>
      <c r="H534" s="12">
        <f t="shared" si="196"/>
        <v>26.712328767123289</v>
      </c>
      <c r="I534" s="12">
        <f t="shared" si="196"/>
        <v>17.80821917808219</v>
      </c>
      <c r="J534" s="4">
        <f t="shared" si="195"/>
        <v>100</v>
      </c>
      <c r="K534" s="14"/>
      <c r="L534" s="14"/>
      <c r="M534" s="14"/>
      <c r="N534" s="14"/>
      <c r="O534" s="14"/>
      <c r="P534" s="14"/>
      <c r="Q534" s="14"/>
      <c r="AA534" s="14"/>
      <c r="AB534" s="14"/>
      <c r="AC534" s="14"/>
      <c r="AD534" s="14"/>
      <c r="AE534" s="14"/>
      <c r="AF534" s="14"/>
    </row>
    <row r="535" spans="2:32" ht="15" customHeight="1" x14ac:dyDescent="0.15">
      <c r="B535" s="185"/>
      <c r="C535" s="77" t="s">
        <v>531</v>
      </c>
      <c r="F535" s="20">
        <f>SUM(G$230:H$230)</f>
        <v>499</v>
      </c>
      <c r="G535" s="12">
        <f t="shared" si="196"/>
        <v>68.937875751503014</v>
      </c>
      <c r="H535" s="12">
        <f t="shared" si="196"/>
        <v>13.426853707414828</v>
      </c>
      <c r="I535" s="12">
        <f t="shared" si="196"/>
        <v>17.635270541082164</v>
      </c>
      <c r="J535" s="4">
        <f t="shared" si="195"/>
        <v>100.00000000000001</v>
      </c>
      <c r="K535" s="14"/>
      <c r="L535" s="14"/>
      <c r="M535" s="14"/>
      <c r="N535" s="14"/>
      <c r="O535" s="14"/>
      <c r="P535" s="14"/>
      <c r="Q535" s="14"/>
      <c r="AA535" s="14"/>
      <c r="AB535" s="14"/>
      <c r="AC535" s="14"/>
      <c r="AD535" s="14"/>
      <c r="AE535" s="14"/>
      <c r="AF535" s="14"/>
    </row>
    <row r="536" spans="2:32" ht="15" customHeight="1" x14ac:dyDescent="0.15">
      <c r="B536" s="185"/>
      <c r="C536" s="77" t="s">
        <v>532</v>
      </c>
      <c r="F536" s="20">
        <f>SUM(G$231:H$231)</f>
        <v>50</v>
      </c>
      <c r="G536" s="12">
        <f t="shared" si="196"/>
        <v>68</v>
      </c>
      <c r="H536" s="12">
        <f t="shared" si="196"/>
        <v>10</v>
      </c>
      <c r="I536" s="12">
        <f t="shared" si="196"/>
        <v>22</v>
      </c>
      <c r="J536" s="4">
        <f t="shared" si="195"/>
        <v>100</v>
      </c>
      <c r="K536" s="14"/>
      <c r="L536" s="14"/>
      <c r="M536" s="14"/>
      <c r="N536" s="14"/>
      <c r="O536" s="14"/>
      <c r="P536" s="14"/>
      <c r="Q536" s="14"/>
      <c r="AA536" s="14"/>
      <c r="AB536" s="14"/>
      <c r="AC536" s="14"/>
      <c r="AD536" s="14"/>
      <c r="AE536" s="14"/>
      <c r="AF536" s="14"/>
    </row>
    <row r="537" spans="2:32" ht="15" customHeight="1" x14ac:dyDescent="0.15">
      <c r="B537" s="186"/>
      <c r="C537" s="77" t="s">
        <v>533</v>
      </c>
      <c r="F537" s="20">
        <f>SUM(G$232:H$232)</f>
        <v>68</v>
      </c>
      <c r="G537" s="12">
        <f t="shared" si="196"/>
        <v>73.529411764705884</v>
      </c>
      <c r="H537" s="12">
        <f t="shared" si="196"/>
        <v>7.3529411764705888</v>
      </c>
      <c r="I537" s="12">
        <f t="shared" si="196"/>
        <v>19.117647058823529</v>
      </c>
      <c r="J537" s="4">
        <f t="shared" si="195"/>
        <v>100</v>
      </c>
      <c r="K537" s="14"/>
      <c r="L537" s="14"/>
      <c r="M537" s="14"/>
      <c r="N537" s="14"/>
      <c r="O537" s="14"/>
      <c r="P537" s="14"/>
      <c r="Q537" s="14"/>
      <c r="AA537" s="14"/>
      <c r="AB537" s="14"/>
      <c r="AC537" s="14"/>
      <c r="AD537" s="14"/>
      <c r="AE537" s="14"/>
      <c r="AF537" s="14"/>
    </row>
    <row r="538" spans="2:32" ht="15" customHeight="1" x14ac:dyDescent="0.15">
      <c r="B538" s="185"/>
      <c r="C538" s="77" t="s">
        <v>534</v>
      </c>
      <c r="F538" s="20">
        <f>SUM(G$233:H$233)</f>
        <v>22</v>
      </c>
      <c r="G538" s="12">
        <f t="shared" si="196"/>
        <v>63.636363636363633</v>
      </c>
      <c r="H538" s="12">
        <f t="shared" si="196"/>
        <v>22.727272727272727</v>
      </c>
      <c r="I538" s="12">
        <f t="shared" si="196"/>
        <v>13.636363636363635</v>
      </c>
      <c r="J538" s="4">
        <f t="shared" si="195"/>
        <v>100</v>
      </c>
      <c r="K538" s="14"/>
      <c r="L538" s="14"/>
      <c r="M538" s="14"/>
      <c r="N538" s="14"/>
      <c r="O538" s="14"/>
      <c r="P538" s="14"/>
      <c r="Q538" s="14"/>
      <c r="AA538" s="14"/>
      <c r="AB538" s="14"/>
      <c r="AC538" s="14"/>
      <c r="AD538" s="14"/>
      <c r="AE538" s="14"/>
      <c r="AF538" s="14"/>
    </row>
    <row r="539" spans="2:32" ht="15" customHeight="1" x14ac:dyDescent="0.15">
      <c r="B539" s="185"/>
      <c r="C539" s="77" t="s">
        <v>535</v>
      </c>
      <c r="F539" s="20">
        <f>SUM(G$234:H$234)</f>
        <v>45</v>
      </c>
      <c r="G539" s="12">
        <f t="shared" si="196"/>
        <v>68.888888888888886</v>
      </c>
      <c r="H539" s="12">
        <f t="shared" si="196"/>
        <v>11.111111111111111</v>
      </c>
      <c r="I539" s="12">
        <f t="shared" si="196"/>
        <v>20</v>
      </c>
      <c r="J539" s="4">
        <f t="shared" si="195"/>
        <v>100</v>
      </c>
      <c r="K539" s="14"/>
      <c r="L539" s="14"/>
      <c r="M539" s="14"/>
      <c r="N539" s="14"/>
      <c r="O539" s="14"/>
      <c r="P539" s="14"/>
      <c r="Q539" s="14"/>
      <c r="AA539" s="14"/>
      <c r="AB539" s="14"/>
      <c r="AC539" s="14"/>
      <c r="AD539" s="14"/>
      <c r="AE539" s="14"/>
      <c r="AF539" s="14"/>
    </row>
    <row r="540" spans="2:32" ht="15" customHeight="1" x14ac:dyDescent="0.15">
      <c r="B540" s="185"/>
      <c r="C540" s="77" t="s">
        <v>536</v>
      </c>
      <c r="F540" s="20">
        <f>SUM(G$235:H$235)</f>
        <v>12</v>
      </c>
      <c r="G540" s="12">
        <f t="shared" si="196"/>
        <v>41.666666666666671</v>
      </c>
      <c r="H540" s="12">
        <f t="shared" si="196"/>
        <v>33.333333333333329</v>
      </c>
      <c r="I540" s="12">
        <f t="shared" si="196"/>
        <v>25</v>
      </c>
      <c r="J540" s="4">
        <f t="shared" si="195"/>
        <v>100</v>
      </c>
      <c r="K540" s="14"/>
      <c r="L540" s="14"/>
      <c r="M540" s="14"/>
      <c r="N540" s="14"/>
      <c r="O540" s="14"/>
      <c r="P540" s="14"/>
      <c r="Q540" s="14"/>
      <c r="AA540" s="14"/>
      <c r="AB540" s="14"/>
      <c r="AC540" s="14"/>
      <c r="AD540" s="14"/>
      <c r="AE540" s="14"/>
      <c r="AF540" s="14"/>
    </row>
    <row r="541" spans="2:32" ht="15" customHeight="1" x14ac:dyDescent="0.15">
      <c r="B541" s="185"/>
      <c r="C541" s="77" t="s">
        <v>537</v>
      </c>
      <c r="F541" s="20">
        <f>SUM(G$236:H$236)</f>
        <v>37</v>
      </c>
      <c r="G541" s="12">
        <f t="shared" si="196"/>
        <v>72.972972972972968</v>
      </c>
      <c r="H541" s="12">
        <f t="shared" si="196"/>
        <v>13.513513513513514</v>
      </c>
      <c r="I541" s="12">
        <f t="shared" si="196"/>
        <v>13.513513513513514</v>
      </c>
      <c r="J541" s="4">
        <f t="shared" si="195"/>
        <v>100</v>
      </c>
      <c r="K541" s="14"/>
      <c r="L541" s="14"/>
      <c r="M541" s="14"/>
      <c r="N541" s="14"/>
      <c r="O541" s="14"/>
      <c r="P541" s="14"/>
      <c r="Q541" s="14"/>
      <c r="AA541" s="14"/>
      <c r="AB541" s="14"/>
      <c r="AC541" s="14"/>
      <c r="AD541" s="14"/>
      <c r="AE541" s="14"/>
      <c r="AF541" s="14"/>
    </row>
    <row r="542" spans="2:32" ht="15" customHeight="1" x14ac:dyDescent="0.15">
      <c r="B542" s="185"/>
      <c r="C542" s="77" t="s">
        <v>538</v>
      </c>
      <c r="F542" s="20">
        <f>SUM(G$237:H$237)</f>
        <v>16</v>
      </c>
      <c r="G542" s="12">
        <f t="shared" si="196"/>
        <v>56.25</v>
      </c>
      <c r="H542" s="12">
        <f t="shared" si="196"/>
        <v>12.5</v>
      </c>
      <c r="I542" s="12">
        <f t="shared" si="196"/>
        <v>31.25</v>
      </c>
      <c r="J542" s="4">
        <f t="shared" si="195"/>
        <v>100</v>
      </c>
      <c r="K542" s="14"/>
      <c r="L542" s="14"/>
      <c r="M542" s="14"/>
      <c r="N542" s="14"/>
      <c r="O542" s="14"/>
      <c r="P542" s="14"/>
      <c r="Q542" s="14"/>
      <c r="AA542" s="14"/>
      <c r="AB542" s="14"/>
      <c r="AC542" s="14"/>
      <c r="AD542" s="14"/>
      <c r="AE542" s="14"/>
      <c r="AF542" s="14"/>
    </row>
    <row r="543" spans="2:32" ht="15" customHeight="1" x14ac:dyDescent="0.15">
      <c r="B543" s="187"/>
      <c r="C543" s="65" t="s">
        <v>539</v>
      </c>
      <c r="D543" s="36"/>
      <c r="E543" s="36"/>
      <c r="F543" s="21">
        <f>SUM(G$238:H$238)</f>
        <v>44</v>
      </c>
      <c r="G543" s="13">
        <f t="shared" si="196"/>
        <v>63.636363636363633</v>
      </c>
      <c r="H543" s="13">
        <f t="shared" si="196"/>
        <v>13.636363636363635</v>
      </c>
      <c r="I543" s="13">
        <f t="shared" si="196"/>
        <v>22.727272727272727</v>
      </c>
      <c r="J543" s="5">
        <f t="shared" si="195"/>
        <v>100</v>
      </c>
      <c r="K543" s="14"/>
      <c r="L543" s="14"/>
      <c r="M543" s="14"/>
      <c r="N543" s="14"/>
      <c r="O543" s="14"/>
      <c r="P543" s="14"/>
      <c r="Q543" s="14"/>
      <c r="AA543" s="14"/>
      <c r="AB543" s="14"/>
      <c r="AC543" s="14"/>
      <c r="AD543" s="14"/>
      <c r="AE543" s="14"/>
      <c r="AF543" s="14"/>
    </row>
    <row r="544" spans="2:32" ht="15" customHeight="1" x14ac:dyDescent="0.15">
      <c r="B544" s="62"/>
      <c r="C544" s="55"/>
      <c r="D544" s="53"/>
      <c r="E544" s="53"/>
      <c r="F544" s="14"/>
      <c r="G544" s="14"/>
      <c r="H544" s="14"/>
      <c r="I544" s="14"/>
      <c r="J544" s="14"/>
      <c r="K544" s="14"/>
      <c r="L544" s="14"/>
      <c r="M544" s="14"/>
      <c r="N544" s="14"/>
      <c r="O544" s="14"/>
      <c r="P544" s="14"/>
      <c r="Q544" s="14"/>
      <c r="AA544" s="14"/>
      <c r="AB544" s="14"/>
      <c r="AC544" s="14"/>
      <c r="AD544" s="14"/>
      <c r="AE544" s="14"/>
      <c r="AF544" s="14"/>
    </row>
    <row r="545" spans="1:32" ht="15" customHeight="1" x14ac:dyDescent="0.15">
      <c r="A545" s="73" t="s">
        <v>360</v>
      </c>
      <c r="B545" s="62"/>
      <c r="C545" s="55"/>
      <c r="D545" s="53"/>
      <c r="E545" s="53"/>
      <c r="F545" s="14"/>
      <c r="G545" s="14"/>
      <c r="H545" s="14"/>
      <c r="I545" s="14"/>
      <c r="J545" s="14"/>
      <c r="K545" s="14"/>
      <c r="L545" s="14"/>
      <c r="M545" s="14"/>
      <c r="N545" s="14"/>
      <c r="O545" s="14"/>
      <c r="P545" s="14"/>
      <c r="Q545" s="14"/>
      <c r="S545" s="62"/>
      <c r="T545" s="55"/>
      <c r="U545" s="53"/>
      <c r="V545" s="53"/>
      <c r="W545" s="14"/>
      <c r="X545" s="14"/>
      <c r="Y545" s="14"/>
      <c r="Z545" s="14"/>
      <c r="AA545" s="14"/>
      <c r="AB545" s="14"/>
      <c r="AC545" s="14"/>
      <c r="AD545" s="14"/>
      <c r="AE545" s="14"/>
      <c r="AF545" s="14"/>
    </row>
    <row r="546" spans="1:32" ht="15" customHeight="1" x14ac:dyDescent="0.15">
      <c r="A546" s="1" t="s">
        <v>362</v>
      </c>
      <c r="B546" s="62"/>
      <c r="C546" s="45"/>
      <c r="D546" s="90"/>
      <c r="E546" s="90"/>
      <c r="F546" s="90"/>
      <c r="G546" s="91"/>
      <c r="H546" s="90"/>
      <c r="S546" s="62"/>
      <c r="T546" s="45"/>
      <c r="U546" s="90"/>
      <c r="V546" s="90"/>
      <c r="W546" s="90"/>
      <c r="X546" s="91"/>
      <c r="Y546" s="90"/>
    </row>
    <row r="547" spans="1:32" ht="15" customHeight="1" x14ac:dyDescent="0.15">
      <c r="B547" s="38" t="s">
        <v>443</v>
      </c>
      <c r="C547" s="28"/>
      <c r="D547" s="28"/>
      <c r="E547" s="28"/>
      <c r="F547" s="204"/>
      <c r="G547" s="119" t="s">
        <v>302</v>
      </c>
      <c r="H547" s="118" t="s">
        <v>303</v>
      </c>
      <c r="I547" s="82" t="s">
        <v>299</v>
      </c>
      <c r="J547" s="81" t="s">
        <v>300</v>
      </c>
      <c r="AA547" s="14"/>
      <c r="AB547" s="14"/>
    </row>
    <row r="548" spans="1:32" ht="15" customHeight="1" x14ac:dyDescent="0.15">
      <c r="B548" s="184" t="s">
        <v>2</v>
      </c>
      <c r="C548" s="77" t="s">
        <v>164</v>
      </c>
      <c r="F548" s="205"/>
      <c r="G548" s="9">
        <v>44</v>
      </c>
      <c r="H548" s="9">
        <v>2</v>
      </c>
      <c r="I548" s="9">
        <v>7</v>
      </c>
      <c r="J548" s="18">
        <f t="shared" ref="J548:J557" si="197">SUM(G548:I548)</f>
        <v>53</v>
      </c>
      <c r="AA548" s="14"/>
      <c r="AB548" s="14"/>
    </row>
    <row r="549" spans="1:32" ht="15" customHeight="1" x14ac:dyDescent="0.15">
      <c r="B549" s="185"/>
      <c r="C549" s="77" t="s">
        <v>165</v>
      </c>
      <c r="F549" s="205"/>
      <c r="G549" s="9">
        <v>19</v>
      </c>
      <c r="H549" s="9">
        <v>1</v>
      </c>
      <c r="I549" s="9">
        <v>3</v>
      </c>
      <c r="J549" s="18">
        <f t="shared" si="197"/>
        <v>23</v>
      </c>
      <c r="K549" s="14"/>
      <c r="O549" s="14"/>
      <c r="P549" s="14"/>
      <c r="Q549" s="14"/>
      <c r="AA549" s="14"/>
      <c r="AB549" s="14"/>
      <c r="AF549" s="14"/>
    </row>
    <row r="550" spans="1:32" ht="15" customHeight="1" x14ac:dyDescent="0.15">
      <c r="B550" s="185"/>
      <c r="C550" s="77" t="s">
        <v>166</v>
      </c>
      <c r="F550" s="205"/>
      <c r="G550" s="9">
        <v>79</v>
      </c>
      <c r="H550" s="9">
        <v>7</v>
      </c>
      <c r="I550" s="9">
        <v>11</v>
      </c>
      <c r="J550" s="18">
        <f t="shared" si="197"/>
        <v>97</v>
      </c>
      <c r="K550" s="14"/>
      <c r="O550" s="14"/>
      <c r="P550" s="14"/>
      <c r="Q550" s="14"/>
      <c r="AA550" s="14"/>
      <c r="AB550" s="14"/>
      <c r="AF550" s="14"/>
    </row>
    <row r="551" spans="1:32" ht="15" customHeight="1" x14ac:dyDescent="0.15">
      <c r="B551" s="185"/>
      <c r="C551" s="77" t="s">
        <v>484</v>
      </c>
      <c r="F551" s="205"/>
      <c r="G551" s="9">
        <v>27</v>
      </c>
      <c r="H551" s="9">
        <v>0</v>
      </c>
      <c r="I551" s="9">
        <v>1</v>
      </c>
      <c r="J551" s="18">
        <f t="shared" si="197"/>
        <v>28</v>
      </c>
      <c r="K551" s="14"/>
      <c r="O551" s="14"/>
      <c r="P551" s="14"/>
      <c r="Q551" s="14"/>
      <c r="AA551" s="14"/>
      <c r="AB551" s="14"/>
      <c r="AF551" s="14"/>
    </row>
    <row r="552" spans="1:32" ht="15" customHeight="1" x14ac:dyDescent="0.15">
      <c r="B552" s="187"/>
      <c r="C552" s="65" t="s">
        <v>167</v>
      </c>
      <c r="D552" s="36"/>
      <c r="E552" s="36"/>
      <c r="F552" s="125"/>
      <c r="G552" s="10">
        <v>56</v>
      </c>
      <c r="H552" s="10">
        <v>3</v>
      </c>
      <c r="I552" s="10">
        <v>10</v>
      </c>
      <c r="J552" s="19">
        <f t="shared" si="197"/>
        <v>69</v>
      </c>
      <c r="K552" s="14"/>
      <c r="O552" s="14"/>
      <c r="P552" s="14"/>
      <c r="Q552" s="14"/>
      <c r="AA552" s="14"/>
      <c r="AB552" s="14"/>
      <c r="AF552" s="14"/>
    </row>
    <row r="553" spans="1:32" ht="15" customHeight="1" x14ac:dyDescent="0.15">
      <c r="B553" s="245" t="s">
        <v>3</v>
      </c>
      <c r="C553" s="77" t="s">
        <v>164</v>
      </c>
      <c r="F553" s="20">
        <f>SUM(G$260:H$260)</f>
        <v>53</v>
      </c>
      <c r="G553" s="12">
        <f t="shared" ref="G553:I557" si="198">IF($F553=0,0,G548/$F553*100)</f>
        <v>83.018867924528308</v>
      </c>
      <c r="H553" s="12">
        <f t="shared" si="198"/>
        <v>3.7735849056603774</v>
      </c>
      <c r="I553" s="12">
        <f t="shared" si="198"/>
        <v>13.20754716981132</v>
      </c>
      <c r="J553" s="4">
        <f t="shared" si="197"/>
        <v>100</v>
      </c>
      <c r="K553" s="14"/>
      <c r="L553" s="14"/>
      <c r="M553" s="14"/>
      <c r="N553" s="14"/>
      <c r="O553" s="14"/>
      <c r="P553" s="14"/>
      <c r="Q553" s="14"/>
      <c r="AA553" s="14"/>
      <c r="AB553" s="14"/>
      <c r="AC553" s="14"/>
      <c r="AD553" s="14"/>
      <c r="AE553" s="14"/>
      <c r="AF553" s="14"/>
    </row>
    <row r="554" spans="1:32" ht="15" customHeight="1" x14ac:dyDescent="0.15">
      <c r="B554" s="185"/>
      <c r="C554" s="77" t="s">
        <v>165</v>
      </c>
      <c r="F554" s="20">
        <f>SUM(G$261:H$261)</f>
        <v>23</v>
      </c>
      <c r="G554" s="12">
        <f t="shared" si="198"/>
        <v>82.608695652173907</v>
      </c>
      <c r="H554" s="12">
        <f t="shared" si="198"/>
        <v>4.3478260869565215</v>
      </c>
      <c r="I554" s="12">
        <f t="shared" si="198"/>
        <v>13.043478260869565</v>
      </c>
      <c r="J554" s="4">
        <f t="shared" si="197"/>
        <v>99.999999999999986</v>
      </c>
      <c r="K554" s="14"/>
      <c r="L554" s="14"/>
      <c r="M554" s="14"/>
      <c r="N554" s="14"/>
      <c r="O554" s="14"/>
      <c r="P554" s="14"/>
      <c r="Q554" s="14"/>
      <c r="AA554" s="14"/>
      <c r="AB554" s="14"/>
      <c r="AC554" s="14"/>
      <c r="AD554" s="14"/>
      <c r="AE554" s="14"/>
      <c r="AF554" s="14"/>
    </row>
    <row r="555" spans="1:32" ht="15" customHeight="1" x14ac:dyDescent="0.15">
      <c r="B555" s="185"/>
      <c r="C555" s="77" t="s">
        <v>166</v>
      </c>
      <c r="F555" s="20">
        <f>SUM(G$262:H$262)</f>
        <v>97</v>
      </c>
      <c r="G555" s="12">
        <f t="shared" si="198"/>
        <v>81.44329896907216</v>
      </c>
      <c r="H555" s="12">
        <f t="shared" si="198"/>
        <v>7.216494845360824</v>
      </c>
      <c r="I555" s="12">
        <f t="shared" si="198"/>
        <v>11.340206185567011</v>
      </c>
      <c r="J555" s="4">
        <f t="shared" si="197"/>
        <v>100</v>
      </c>
      <c r="K555" s="14"/>
      <c r="L555" s="14"/>
      <c r="M555" s="14"/>
      <c r="N555" s="14"/>
      <c r="O555" s="14"/>
      <c r="P555" s="14"/>
      <c r="Q555" s="14"/>
      <c r="AA555" s="14"/>
      <c r="AB555" s="14"/>
      <c r="AC555" s="14"/>
      <c r="AD555" s="14"/>
      <c r="AE555" s="14"/>
      <c r="AF555" s="14"/>
    </row>
    <row r="556" spans="1:32" ht="15" customHeight="1" x14ac:dyDescent="0.15">
      <c r="B556" s="185"/>
      <c r="C556" s="77" t="s">
        <v>484</v>
      </c>
      <c r="F556" s="20">
        <f>SUM(G$263:H$263)</f>
        <v>28</v>
      </c>
      <c r="G556" s="12">
        <f t="shared" si="198"/>
        <v>96.428571428571431</v>
      </c>
      <c r="H556" s="12">
        <f t="shared" si="198"/>
        <v>0</v>
      </c>
      <c r="I556" s="12">
        <f t="shared" si="198"/>
        <v>3.5714285714285712</v>
      </c>
      <c r="J556" s="4">
        <f t="shared" si="197"/>
        <v>100</v>
      </c>
      <c r="K556" s="14"/>
      <c r="L556" s="14"/>
      <c r="M556" s="14"/>
      <c r="N556" s="14"/>
      <c r="O556" s="14"/>
      <c r="P556" s="14"/>
      <c r="Q556" s="14"/>
      <c r="AA556" s="14"/>
      <c r="AB556" s="14"/>
      <c r="AC556" s="14"/>
      <c r="AD556" s="14"/>
      <c r="AE556" s="14"/>
      <c r="AF556" s="14"/>
    </row>
    <row r="557" spans="1:32" ht="15" customHeight="1" x14ac:dyDescent="0.15">
      <c r="B557" s="187"/>
      <c r="C557" s="65" t="s">
        <v>167</v>
      </c>
      <c r="D557" s="36"/>
      <c r="E557" s="36"/>
      <c r="F557" s="21">
        <f>SUM(G$264:H$264)</f>
        <v>69</v>
      </c>
      <c r="G557" s="13">
        <f t="shared" si="198"/>
        <v>81.159420289855078</v>
      </c>
      <c r="H557" s="13">
        <f t="shared" si="198"/>
        <v>4.3478260869565215</v>
      </c>
      <c r="I557" s="13">
        <f t="shared" si="198"/>
        <v>14.492753623188406</v>
      </c>
      <c r="J557" s="5">
        <f t="shared" si="197"/>
        <v>100</v>
      </c>
      <c r="K557" s="14"/>
      <c r="L557" s="14"/>
      <c r="M557" s="14"/>
      <c r="N557" s="14"/>
      <c r="O557" s="14"/>
      <c r="P557" s="14"/>
      <c r="Q557" s="14"/>
      <c r="AA557" s="14"/>
      <c r="AB557" s="14"/>
      <c r="AC557" s="14"/>
      <c r="AD557" s="14"/>
      <c r="AE557" s="14"/>
      <c r="AF557" s="14"/>
    </row>
    <row r="558" spans="1:32" ht="15" customHeight="1" x14ac:dyDescent="0.15">
      <c r="B558" s="62"/>
      <c r="C558" s="55"/>
      <c r="D558" s="53"/>
      <c r="E558" s="53"/>
      <c r="F558" s="14"/>
      <c r="G558" s="14"/>
      <c r="H558" s="14"/>
      <c r="I558" s="14"/>
      <c r="J558" s="14"/>
      <c r="K558" s="14"/>
      <c r="L558" s="14"/>
      <c r="M558" s="14"/>
      <c r="N558" s="14"/>
      <c r="O558" s="14"/>
      <c r="P558" s="14"/>
      <c r="Q558" s="14"/>
      <c r="AA558" s="14"/>
      <c r="AB558" s="14"/>
      <c r="AC558" s="14"/>
      <c r="AD558" s="14"/>
      <c r="AE558" s="14"/>
      <c r="AF558" s="14"/>
    </row>
    <row r="559" spans="1:32" ht="15" customHeight="1" x14ac:dyDescent="0.15">
      <c r="B559" s="57" t="s">
        <v>197</v>
      </c>
      <c r="C559" s="58"/>
      <c r="D559" s="28"/>
      <c r="E559" s="28"/>
      <c r="F559" s="204"/>
      <c r="G559" s="119" t="s">
        <v>302</v>
      </c>
      <c r="H559" s="118" t="s">
        <v>303</v>
      </c>
      <c r="I559" s="82" t="s">
        <v>299</v>
      </c>
      <c r="J559" s="81" t="s">
        <v>300</v>
      </c>
      <c r="AA559" s="14"/>
      <c r="AB559" s="14"/>
    </row>
    <row r="560" spans="1:32" ht="15" customHeight="1" x14ac:dyDescent="0.15">
      <c r="B560" s="184" t="s">
        <v>301</v>
      </c>
      <c r="C560" s="64" t="s">
        <v>528</v>
      </c>
      <c r="F560" s="205"/>
      <c r="G560" s="8">
        <v>299</v>
      </c>
      <c r="H560" s="8">
        <v>33</v>
      </c>
      <c r="I560" s="8">
        <v>43</v>
      </c>
      <c r="J560" s="17">
        <f t="shared" ref="J560:J583" si="199">SUM(G560:I560)</f>
        <v>375</v>
      </c>
      <c r="AA560" s="14"/>
      <c r="AB560" s="14"/>
    </row>
    <row r="561" spans="2:32" ht="15" customHeight="1" x14ac:dyDescent="0.15">
      <c r="B561" s="185"/>
      <c r="C561" s="77" t="s">
        <v>529</v>
      </c>
      <c r="F561" s="205"/>
      <c r="G561" s="9">
        <v>375</v>
      </c>
      <c r="H561" s="9">
        <v>194</v>
      </c>
      <c r="I561" s="9">
        <v>72</v>
      </c>
      <c r="J561" s="18">
        <f t="shared" si="199"/>
        <v>641</v>
      </c>
      <c r="AA561" s="14"/>
      <c r="AB561" s="14"/>
    </row>
    <row r="562" spans="2:32" ht="15" customHeight="1" x14ac:dyDescent="0.15">
      <c r="B562" s="185"/>
      <c r="C562" s="77" t="s">
        <v>530</v>
      </c>
      <c r="F562" s="205"/>
      <c r="G562" s="9">
        <v>124</v>
      </c>
      <c r="H562" s="9">
        <v>30</v>
      </c>
      <c r="I562" s="9">
        <v>27</v>
      </c>
      <c r="J562" s="18">
        <f t="shared" si="199"/>
        <v>181</v>
      </c>
      <c r="AA562" s="14"/>
      <c r="AB562" s="14"/>
    </row>
    <row r="563" spans="2:32" ht="15" customHeight="1" x14ac:dyDescent="0.15">
      <c r="B563" s="185"/>
      <c r="C563" s="77" t="s">
        <v>531</v>
      </c>
      <c r="F563" s="205"/>
      <c r="G563" s="9">
        <v>405</v>
      </c>
      <c r="H563" s="9">
        <v>31</v>
      </c>
      <c r="I563" s="9">
        <v>64</v>
      </c>
      <c r="J563" s="18">
        <f t="shared" si="199"/>
        <v>500</v>
      </c>
      <c r="AA563" s="14"/>
      <c r="AB563" s="14"/>
    </row>
    <row r="564" spans="2:32" ht="15" customHeight="1" x14ac:dyDescent="0.15">
      <c r="B564" s="185"/>
      <c r="C564" s="77" t="s">
        <v>532</v>
      </c>
      <c r="F564" s="205"/>
      <c r="G564" s="9">
        <v>58</v>
      </c>
      <c r="H564" s="9">
        <v>3</v>
      </c>
      <c r="I564" s="9">
        <v>11</v>
      </c>
      <c r="J564" s="18">
        <f t="shared" si="199"/>
        <v>72</v>
      </c>
      <c r="AA564" s="14"/>
      <c r="AB564" s="14"/>
    </row>
    <row r="565" spans="2:32" ht="15" customHeight="1" x14ac:dyDescent="0.15">
      <c r="B565" s="186"/>
      <c r="C565" s="77" t="s">
        <v>533</v>
      </c>
      <c r="F565" s="205"/>
      <c r="G565" s="9">
        <v>95</v>
      </c>
      <c r="H565" s="9">
        <v>12</v>
      </c>
      <c r="I565" s="9">
        <v>18</v>
      </c>
      <c r="J565" s="18">
        <f t="shared" si="199"/>
        <v>125</v>
      </c>
      <c r="AA565" s="14"/>
      <c r="AB565" s="14"/>
    </row>
    <row r="566" spans="2:32" ht="15" customHeight="1" x14ac:dyDescent="0.15">
      <c r="B566" s="185"/>
      <c r="C566" s="77" t="s">
        <v>534</v>
      </c>
      <c r="F566" s="205"/>
      <c r="G566" s="9">
        <v>69</v>
      </c>
      <c r="H566" s="9">
        <v>14</v>
      </c>
      <c r="I566" s="9">
        <v>11</v>
      </c>
      <c r="J566" s="18">
        <f t="shared" si="199"/>
        <v>94</v>
      </c>
      <c r="AA566" s="14"/>
      <c r="AB566" s="14"/>
    </row>
    <row r="567" spans="2:32" ht="15" customHeight="1" x14ac:dyDescent="0.15">
      <c r="B567" s="185"/>
      <c r="C567" s="77" t="s">
        <v>535</v>
      </c>
      <c r="F567" s="205"/>
      <c r="G567" s="9">
        <v>36</v>
      </c>
      <c r="H567" s="9">
        <v>2</v>
      </c>
      <c r="I567" s="9">
        <v>7</v>
      </c>
      <c r="J567" s="18">
        <f t="shared" si="199"/>
        <v>45</v>
      </c>
      <c r="AA567" s="14"/>
      <c r="AB567" s="14"/>
    </row>
    <row r="568" spans="2:32" ht="15" customHeight="1" x14ac:dyDescent="0.15">
      <c r="B568" s="185"/>
      <c r="C568" s="77" t="s">
        <v>536</v>
      </c>
      <c r="F568" s="205"/>
      <c r="G568" s="9">
        <v>18</v>
      </c>
      <c r="H568" s="9">
        <v>1</v>
      </c>
      <c r="I568" s="9">
        <v>2</v>
      </c>
      <c r="J568" s="18">
        <f t="shared" si="199"/>
        <v>21</v>
      </c>
      <c r="K568" s="14"/>
      <c r="L568" s="14"/>
      <c r="M568" s="14"/>
      <c r="N568" s="14"/>
      <c r="O568" s="14"/>
      <c r="P568" s="14"/>
      <c r="Q568" s="14"/>
      <c r="AA568" s="14"/>
      <c r="AB568" s="14"/>
      <c r="AC568" s="14"/>
      <c r="AD568" s="14"/>
      <c r="AE568" s="14"/>
      <c r="AF568" s="14"/>
    </row>
    <row r="569" spans="2:32" ht="15" customHeight="1" x14ac:dyDescent="0.15">
      <c r="B569" s="185"/>
      <c r="C569" s="77" t="s">
        <v>537</v>
      </c>
      <c r="F569" s="205"/>
      <c r="G569" s="9">
        <v>75</v>
      </c>
      <c r="H569" s="9">
        <v>7</v>
      </c>
      <c r="I569" s="9">
        <v>11</v>
      </c>
      <c r="J569" s="18">
        <f t="shared" si="199"/>
        <v>93</v>
      </c>
      <c r="K569" s="14"/>
      <c r="L569" s="14"/>
      <c r="M569" s="14"/>
      <c r="N569" s="14"/>
      <c r="O569" s="14"/>
      <c r="P569" s="14"/>
      <c r="Q569" s="14"/>
      <c r="AA569" s="14"/>
      <c r="AB569" s="14"/>
      <c r="AC569" s="14"/>
      <c r="AD569" s="14"/>
      <c r="AE569" s="14"/>
      <c r="AF569" s="14"/>
    </row>
    <row r="570" spans="2:32" ht="15" customHeight="1" x14ac:dyDescent="0.15">
      <c r="B570" s="185"/>
      <c r="C570" s="77" t="s">
        <v>538</v>
      </c>
      <c r="F570" s="205"/>
      <c r="G570" s="9">
        <v>20</v>
      </c>
      <c r="H570" s="9">
        <v>0</v>
      </c>
      <c r="I570" s="9">
        <v>1</v>
      </c>
      <c r="J570" s="18">
        <f t="shared" si="199"/>
        <v>21</v>
      </c>
      <c r="K570" s="14"/>
      <c r="L570" s="14"/>
      <c r="M570" s="14"/>
      <c r="N570" s="14"/>
      <c r="O570" s="14"/>
      <c r="P570" s="14"/>
      <c r="Q570" s="14"/>
      <c r="AA570" s="14"/>
      <c r="AB570" s="14"/>
      <c r="AC570" s="14"/>
      <c r="AD570" s="14"/>
      <c r="AE570" s="14"/>
      <c r="AF570" s="14"/>
    </row>
    <row r="571" spans="2:32" ht="15" customHeight="1" x14ac:dyDescent="0.15">
      <c r="B571" s="187"/>
      <c r="C571" s="65" t="s">
        <v>539</v>
      </c>
      <c r="D571" s="36"/>
      <c r="E571" s="36"/>
      <c r="F571" s="125"/>
      <c r="G571" s="10">
        <v>49</v>
      </c>
      <c r="H571" s="10">
        <v>3</v>
      </c>
      <c r="I571" s="10">
        <v>10</v>
      </c>
      <c r="J571" s="19">
        <f t="shared" si="199"/>
        <v>62</v>
      </c>
      <c r="K571" s="14"/>
      <c r="L571" s="14"/>
      <c r="M571" s="14"/>
      <c r="N571" s="14"/>
      <c r="O571" s="14"/>
      <c r="P571" s="14"/>
      <c r="Q571" s="14"/>
      <c r="AA571" s="14"/>
      <c r="AB571" s="14"/>
      <c r="AC571" s="14"/>
      <c r="AD571" s="14"/>
      <c r="AE571" s="14"/>
      <c r="AF571" s="14"/>
    </row>
    <row r="572" spans="2:32" ht="15" customHeight="1" x14ac:dyDescent="0.15">
      <c r="B572" s="245" t="s">
        <v>3</v>
      </c>
      <c r="C572" s="64" t="s">
        <v>528</v>
      </c>
      <c r="F572" s="20">
        <f>SUM(G$279:H$279)</f>
        <v>375</v>
      </c>
      <c r="G572" s="11">
        <f t="shared" ref="G572:I583" si="200">IF($F572=0,0,G560/$F572*100)</f>
        <v>79.733333333333334</v>
      </c>
      <c r="H572" s="11">
        <f t="shared" si="200"/>
        <v>8.7999999999999989</v>
      </c>
      <c r="I572" s="11">
        <f t="shared" si="200"/>
        <v>11.466666666666667</v>
      </c>
      <c r="J572" s="3">
        <f t="shared" si="199"/>
        <v>100</v>
      </c>
      <c r="K572" s="14"/>
      <c r="L572" s="14"/>
      <c r="M572" s="14"/>
      <c r="N572" s="14"/>
      <c r="O572" s="14"/>
      <c r="P572" s="14"/>
      <c r="Q572" s="14"/>
      <c r="AA572" s="14"/>
      <c r="AB572" s="14"/>
      <c r="AC572" s="14"/>
      <c r="AD572" s="14"/>
      <c r="AE572" s="14"/>
      <c r="AF572" s="14"/>
    </row>
    <row r="573" spans="2:32" ht="15" customHeight="1" x14ac:dyDescent="0.15">
      <c r="B573" s="185"/>
      <c r="C573" s="77" t="s">
        <v>529</v>
      </c>
      <c r="F573" s="20">
        <f>SUM(G$280:H$280)</f>
        <v>641</v>
      </c>
      <c r="G573" s="12">
        <f t="shared" si="200"/>
        <v>58.502340093603742</v>
      </c>
      <c r="H573" s="12">
        <f t="shared" si="200"/>
        <v>30.265210608424336</v>
      </c>
      <c r="I573" s="12">
        <f t="shared" si="200"/>
        <v>11.23244929797192</v>
      </c>
      <c r="J573" s="4">
        <f t="shared" si="199"/>
        <v>100</v>
      </c>
      <c r="K573" s="14"/>
      <c r="L573" s="14"/>
      <c r="M573" s="14"/>
      <c r="N573" s="14"/>
      <c r="O573" s="14"/>
      <c r="P573" s="14"/>
      <c r="Q573" s="14"/>
      <c r="AA573" s="14"/>
      <c r="AB573" s="14"/>
      <c r="AC573" s="14"/>
      <c r="AD573" s="14"/>
      <c r="AE573" s="14"/>
      <c r="AF573" s="14"/>
    </row>
    <row r="574" spans="2:32" ht="15" customHeight="1" x14ac:dyDescent="0.15">
      <c r="B574" s="185"/>
      <c r="C574" s="77" t="s">
        <v>530</v>
      </c>
      <c r="F574" s="20">
        <f>SUM(G$281:H$281)</f>
        <v>181</v>
      </c>
      <c r="G574" s="12">
        <f t="shared" si="200"/>
        <v>68.508287292817684</v>
      </c>
      <c r="H574" s="12">
        <f t="shared" si="200"/>
        <v>16.574585635359114</v>
      </c>
      <c r="I574" s="12">
        <f t="shared" si="200"/>
        <v>14.917127071823206</v>
      </c>
      <c r="J574" s="4">
        <f t="shared" si="199"/>
        <v>100</v>
      </c>
      <c r="K574" s="14"/>
      <c r="L574" s="14"/>
      <c r="M574" s="14"/>
      <c r="N574" s="14"/>
      <c r="O574" s="14"/>
      <c r="P574" s="14"/>
      <c r="Q574" s="14"/>
      <c r="AA574" s="14"/>
      <c r="AB574" s="14"/>
      <c r="AC574" s="14"/>
      <c r="AD574" s="14"/>
      <c r="AE574" s="14"/>
      <c r="AF574" s="14"/>
    </row>
    <row r="575" spans="2:32" ht="15" customHeight="1" x14ac:dyDescent="0.15">
      <c r="B575" s="185"/>
      <c r="C575" s="77" t="s">
        <v>531</v>
      </c>
      <c r="F575" s="20">
        <f>SUM(G$282:H$282)</f>
        <v>500</v>
      </c>
      <c r="G575" s="12">
        <f t="shared" si="200"/>
        <v>81</v>
      </c>
      <c r="H575" s="12">
        <f t="shared" si="200"/>
        <v>6.2</v>
      </c>
      <c r="I575" s="12">
        <f t="shared" si="200"/>
        <v>12.8</v>
      </c>
      <c r="J575" s="4">
        <f t="shared" si="199"/>
        <v>100</v>
      </c>
      <c r="K575" s="14"/>
      <c r="L575" s="14"/>
      <c r="M575" s="14"/>
      <c r="N575" s="14"/>
      <c r="O575" s="14"/>
      <c r="P575" s="14"/>
      <c r="Q575" s="14"/>
      <c r="AA575" s="14"/>
      <c r="AB575" s="14"/>
      <c r="AC575" s="14"/>
      <c r="AD575" s="14"/>
      <c r="AE575" s="14"/>
      <c r="AF575" s="14"/>
    </row>
    <row r="576" spans="2:32" ht="15" customHeight="1" x14ac:dyDescent="0.15">
      <c r="B576" s="185"/>
      <c r="C576" s="77" t="s">
        <v>532</v>
      </c>
      <c r="F576" s="20">
        <f>SUM(G$283:H$283)</f>
        <v>72</v>
      </c>
      <c r="G576" s="12">
        <f t="shared" si="200"/>
        <v>80.555555555555557</v>
      </c>
      <c r="H576" s="12">
        <f t="shared" si="200"/>
        <v>4.1666666666666661</v>
      </c>
      <c r="I576" s="12">
        <f t="shared" si="200"/>
        <v>15.277777777777779</v>
      </c>
      <c r="J576" s="4">
        <f t="shared" si="199"/>
        <v>100</v>
      </c>
      <c r="K576" s="14"/>
      <c r="L576" s="14"/>
      <c r="M576" s="14"/>
      <c r="N576" s="14"/>
      <c r="O576" s="14"/>
      <c r="P576" s="14"/>
      <c r="Q576" s="14"/>
      <c r="AA576" s="14"/>
      <c r="AB576" s="14"/>
      <c r="AC576" s="14"/>
      <c r="AD576" s="14"/>
      <c r="AE576" s="14"/>
      <c r="AF576" s="14"/>
    </row>
    <row r="577" spans="2:32" ht="15" customHeight="1" x14ac:dyDescent="0.15">
      <c r="B577" s="186"/>
      <c r="C577" s="77" t="s">
        <v>533</v>
      </c>
      <c r="F577" s="20">
        <f>SUM(G$284:H$284)</f>
        <v>125</v>
      </c>
      <c r="G577" s="12">
        <f t="shared" si="200"/>
        <v>76</v>
      </c>
      <c r="H577" s="12">
        <f t="shared" si="200"/>
        <v>9.6</v>
      </c>
      <c r="I577" s="12">
        <f t="shared" si="200"/>
        <v>14.399999999999999</v>
      </c>
      <c r="J577" s="4">
        <f t="shared" si="199"/>
        <v>100</v>
      </c>
      <c r="K577" s="14"/>
      <c r="L577" s="14"/>
      <c r="M577" s="14"/>
      <c r="N577" s="14"/>
      <c r="O577" s="14"/>
      <c r="P577" s="14"/>
      <c r="Q577" s="14"/>
      <c r="AA577" s="14"/>
      <c r="AB577" s="14"/>
      <c r="AC577" s="14"/>
      <c r="AD577" s="14"/>
      <c r="AE577" s="14"/>
      <c r="AF577" s="14"/>
    </row>
    <row r="578" spans="2:32" ht="15" customHeight="1" x14ac:dyDescent="0.15">
      <c r="B578" s="185"/>
      <c r="C578" s="77" t="s">
        <v>534</v>
      </c>
      <c r="F578" s="20">
        <f>SUM(G$285:H$285)</f>
        <v>94</v>
      </c>
      <c r="G578" s="12">
        <f t="shared" si="200"/>
        <v>73.40425531914893</v>
      </c>
      <c r="H578" s="12">
        <f t="shared" si="200"/>
        <v>14.893617021276595</v>
      </c>
      <c r="I578" s="12">
        <f t="shared" si="200"/>
        <v>11.702127659574469</v>
      </c>
      <c r="J578" s="4">
        <f t="shared" si="199"/>
        <v>100</v>
      </c>
      <c r="K578" s="14"/>
      <c r="L578" s="14"/>
      <c r="M578" s="14"/>
      <c r="N578" s="14"/>
      <c r="O578" s="14"/>
      <c r="P578" s="14"/>
      <c r="Q578" s="14"/>
      <c r="AA578" s="14"/>
      <c r="AB578" s="14"/>
      <c r="AC578" s="14"/>
      <c r="AD578" s="14"/>
      <c r="AE578" s="14"/>
      <c r="AF578" s="14"/>
    </row>
    <row r="579" spans="2:32" ht="15" customHeight="1" x14ac:dyDescent="0.15">
      <c r="B579" s="185"/>
      <c r="C579" s="77" t="s">
        <v>535</v>
      </c>
      <c r="F579" s="20">
        <f>SUM(G$286:H$286)</f>
        <v>45</v>
      </c>
      <c r="G579" s="12">
        <f t="shared" si="200"/>
        <v>80</v>
      </c>
      <c r="H579" s="12">
        <f t="shared" si="200"/>
        <v>4.4444444444444446</v>
      </c>
      <c r="I579" s="12">
        <f t="shared" si="200"/>
        <v>15.555555555555555</v>
      </c>
      <c r="J579" s="4">
        <f t="shared" si="199"/>
        <v>100</v>
      </c>
      <c r="K579" s="14"/>
      <c r="L579" s="14"/>
      <c r="M579" s="14"/>
      <c r="N579" s="14"/>
      <c r="O579" s="14"/>
      <c r="P579" s="14"/>
      <c r="Q579" s="14"/>
      <c r="AA579" s="14"/>
      <c r="AB579" s="14"/>
      <c r="AC579" s="14"/>
      <c r="AD579" s="14"/>
      <c r="AE579" s="14"/>
      <c r="AF579" s="14"/>
    </row>
    <row r="580" spans="2:32" ht="15" customHeight="1" x14ac:dyDescent="0.15">
      <c r="B580" s="185"/>
      <c r="C580" s="77" t="s">
        <v>536</v>
      </c>
      <c r="F580" s="20">
        <f>SUM(G$287:H$287)</f>
        <v>21</v>
      </c>
      <c r="G580" s="12">
        <f t="shared" si="200"/>
        <v>85.714285714285708</v>
      </c>
      <c r="H580" s="12">
        <f t="shared" si="200"/>
        <v>4.7619047619047619</v>
      </c>
      <c r="I580" s="12">
        <f t="shared" si="200"/>
        <v>9.5238095238095237</v>
      </c>
      <c r="J580" s="4">
        <f t="shared" si="199"/>
        <v>99.999999999999986</v>
      </c>
      <c r="K580" s="14"/>
      <c r="L580" s="14"/>
      <c r="M580" s="14"/>
      <c r="N580" s="14"/>
      <c r="O580" s="14"/>
      <c r="P580" s="14"/>
      <c r="Q580" s="14"/>
      <c r="AA580" s="14"/>
      <c r="AB580" s="14"/>
      <c r="AC580" s="14"/>
      <c r="AD580" s="14"/>
      <c r="AE580" s="14"/>
      <c r="AF580" s="14"/>
    </row>
    <row r="581" spans="2:32" ht="15" customHeight="1" x14ac:dyDescent="0.15">
      <c r="B581" s="185"/>
      <c r="C581" s="77" t="s">
        <v>537</v>
      </c>
      <c r="F581" s="20">
        <f>SUM(G$288:H$288)</f>
        <v>93</v>
      </c>
      <c r="G581" s="12">
        <f t="shared" si="200"/>
        <v>80.645161290322577</v>
      </c>
      <c r="H581" s="12">
        <f t="shared" si="200"/>
        <v>7.5268817204301079</v>
      </c>
      <c r="I581" s="12">
        <f t="shared" si="200"/>
        <v>11.827956989247312</v>
      </c>
      <c r="J581" s="4">
        <f t="shared" si="199"/>
        <v>100</v>
      </c>
      <c r="K581" s="14"/>
      <c r="L581" s="14"/>
      <c r="M581" s="14"/>
      <c r="N581" s="14"/>
      <c r="O581" s="14"/>
      <c r="P581" s="14"/>
      <c r="Q581" s="14"/>
      <c r="AA581" s="14"/>
      <c r="AB581" s="14"/>
      <c r="AC581" s="14"/>
      <c r="AD581" s="14"/>
      <c r="AE581" s="14"/>
      <c r="AF581" s="14"/>
    </row>
    <row r="582" spans="2:32" ht="15" customHeight="1" x14ac:dyDescent="0.15">
      <c r="B582" s="185"/>
      <c r="C582" s="77" t="s">
        <v>538</v>
      </c>
      <c r="F582" s="20">
        <f>SUM(G$289:H$289)</f>
        <v>21</v>
      </c>
      <c r="G582" s="12">
        <f t="shared" si="200"/>
        <v>95.238095238095227</v>
      </c>
      <c r="H582" s="12">
        <f t="shared" si="200"/>
        <v>0</v>
      </c>
      <c r="I582" s="12">
        <f t="shared" si="200"/>
        <v>4.7619047619047619</v>
      </c>
      <c r="J582" s="4">
        <f t="shared" si="199"/>
        <v>99.999999999999986</v>
      </c>
      <c r="K582" s="14"/>
      <c r="L582" s="14"/>
      <c r="M582" s="14"/>
      <c r="N582" s="14"/>
      <c r="O582" s="14"/>
      <c r="P582" s="14"/>
      <c r="Q582" s="14"/>
      <c r="AA582" s="14"/>
      <c r="AB582" s="14"/>
      <c r="AC582" s="14"/>
      <c r="AD582" s="14"/>
      <c r="AE582" s="14"/>
      <c r="AF582" s="14"/>
    </row>
    <row r="583" spans="2:32" ht="15" customHeight="1" x14ac:dyDescent="0.15">
      <c r="B583" s="187"/>
      <c r="C583" s="65" t="s">
        <v>539</v>
      </c>
      <c r="D583" s="36"/>
      <c r="E583" s="36"/>
      <c r="F583" s="21">
        <f>SUM(G$290:H$290)</f>
        <v>62</v>
      </c>
      <c r="G583" s="13">
        <f t="shared" si="200"/>
        <v>79.032258064516128</v>
      </c>
      <c r="H583" s="13">
        <f t="shared" si="200"/>
        <v>4.838709677419355</v>
      </c>
      <c r="I583" s="13">
        <f t="shared" si="200"/>
        <v>16.129032258064516</v>
      </c>
      <c r="J583" s="5">
        <f t="shared" si="199"/>
        <v>100</v>
      </c>
      <c r="K583" s="14"/>
      <c r="L583" s="14"/>
      <c r="M583" s="14"/>
      <c r="N583" s="14"/>
      <c r="O583" s="14"/>
      <c r="P583" s="14"/>
      <c r="Q583" s="14"/>
      <c r="AA583" s="14"/>
      <c r="AB583" s="14"/>
      <c r="AC583" s="14"/>
      <c r="AD583" s="14"/>
      <c r="AE583" s="14"/>
      <c r="AF583" s="14"/>
    </row>
    <row r="584" spans="2:32" ht="15" customHeight="1" x14ac:dyDescent="0.15">
      <c r="B584" s="62"/>
      <c r="C584" s="55"/>
      <c r="D584" s="53"/>
      <c r="E584" s="14"/>
      <c r="F584" s="14"/>
      <c r="G584" s="14"/>
      <c r="H584" s="14"/>
      <c r="I584" s="14"/>
      <c r="J584" s="14"/>
      <c r="K584" s="14"/>
      <c r="L584" s="14"/>
      <c r="M584" s="14"/>
      <c r="N584" s="14"/>
      <c r="O584" s="14"/>
      <c r="P584" s="14"/>
      <c r="Q584" s="14"/>
      <c r="AA584" s="14"/>
      <c r="AB584" s="14"/>
      <c r="AC584" s="14"/>
      <c r="AD584" s="14"/>
      <c r="AE584" s="14"/>
      <c r="AF584" s="14"/>
    </row>
    <row r="585" spans="2:32" ht="15" customHeight="1" x14ac:dyDescent="0.15">
      <c r="B585" s="57" t="s">
        <v>1127</v>
      </c>
      <c r="C585" s="28"/>
      <c r="D585" s="28"/>
      <c r="E585" s="28"/>
      <c r="F585" s="204"/>
      <c r="G585" s="119" t="s">
        <v>302</v>
      </c>
      <c r="H585" s="118" t="s">
        <v>303</v>
      </c>
      <c r="I585" s="82" t="s">
        <v>0</v>
      </c>
      <c r="J585" s="81" t="s">
        <v>4</v>
      </c>
      <c r="K585" s="14"/>
      <c r="L585" s="14"/>
      <c r="M585" s="14"/>
      <c r="N585" s="14"/>
      <c r="O585" s="14"/>
      <c r="P585" s="14"/>
      <c r="Q585" s="14"/>
      <c r="AA585" s="14"/>
      <c r="AB585" s="14"/>
      <c r="AC585" s="14"/>
      <c r="AD585" s="14"/>
      <c r="AE585" s="14"/>
      <c r="AF585" s="14"/>
    </row>
    <row r="586" spans="2:32" ht="15" customHeight="1" x14ac:dyDescent="0.15">
      <c r="B586" s="184" t="s">
        <v>2</v>
      </c>
      <c r="C586" s="77" t="s">
        <v>164</v>
      </c>
      <c r="F586" s="205"/>
      <c r="G586" s="9">
        <v>39</v>
      </c>
      <c r="H586" s="9">
        <v>4</v>
      </c>
      <c r="I586" s="9">
        <v>6</v>
      </c>
      <c r="J586" s="18">
        <f t="shared" ref="J586:J595" si="201">SUM(G586:I586)</f>
        <v>49</v>
      </c>
      <c r="K586" s="14"/>
      <c r="L586" s="14"/>
      <c r="M586" s="14"/>
      <c r="N586" s="14"/>
      <c r="O586" s="14"/>
      <c r="P586" s="14"/>
      <c r="Q586" s="14"/>
      <c r="AA586" s="14"/>
      <c r="AB586" s="14"/>
      <c r="AC586" s="14"/>
      <c r="AD586" s="14"/>
      <c r="AE586" s="14"/>
      <c r="AF586" s="14"/>
    </row>
    <row r="587" spans="2:32" ht="15" customHeight="1" x14ac:dyDescent="0.15">
      <c r="B587" s="185"/>
      <c r="C587" s="77" t="s">
        <v>165</v>
      </c>
      <c r="F587" s="205"/>
      <c r="G587" s="9">
        <v>6</v>
      </c>
      <c r="H587" s="9">
        <v>0</v>
      </c>
      <c r="I587" s="9">
        <v>2</v>
      </c>
      <c r="J587" s="18">
        <f t="shared" si="201"/>
        <v>8</v>
      </c>
      <c r="K587" s="14"/>
      <c r="L587" s="14"/>
      <c r="M587" s="14"/>
      <c r="N587" s="14"/>
      <c r="O587" s="14"/>
      <c r="P587" s="14"/>
      <c r="Q587" s="14"/>
      <c r="AA587" s="14"/>
      <c r="AB587" s="14"/>
      <c r="AC587" s="14"/>
      <c r="AD587" s="14"/>
      <c r="AE587" s="14"/>
      <c r="AF587" s="14"/>
    </row>
    <row r="588" spans="2:32" ht="15" customHeight="1" x14ac:dyDescent="0.15">
      <c r="B588" s="185"/>
      <c r="C588" s="77" t="s">
        <v>166</v>
      </c>
      <c r="F588" s="205"/>
      <c r="G588" s="9">
        <v>48</v>
      </c>
      <c r="H588" s="9">
        <v>5</v>
      </c>
      <c r="I588" s="9">
        <v>10</v>
      </c>
      <c r="J588" s="18">
        <f t="shared" si="201"/>
        <v>63</v>
      </c>
      <c r="K588" s="14"/>
      <c r="L588" s="14"/>
      <c r="M588" s="14"/>
      <c r="N588" s="14"/>
      <c r="O588" s="14"/>
      <c r="P588" s="14"/>
      <c r="Q588" s="14"/>
      <c r="AA588" s="14"/>
      <c r="AB588" s="14"/>
      <c r="AC588" s="14"/>
      <c r="AD588" s="14"/>
      <c r="AE588" s="14"/>
      <c r="AF588" s="14"/>
    </row>
    <row r="589" spans="2:32" ht="15" customHeight="1" x14ac:dyDescent="0.15">
      <c r="B589" s="185"/>
      <c r="C589" s="77" t="s">
        <v>484</v>
      </c>
      <c r="F589" s="205"/>
      <c r="G589" s="9">
        <v>15</v>
      </c>
      <c r="H589" s="9">
        <v>0</v>
      </c>
      <c r="I589" s="9">
        <v>5</v>
      </c>
      <c r="J589" s="18">
        <f t="shared" si="201"/>
        <v>20</v>
      </c>
      <c r="K589" s="14"/>
      <c r="L589" s="14"/>
      <c r="M589" s="14"/>
      <c r="N589" s="14"/>
      <c r="O589" s="14"/>
      <c r="P589" s="14"/>
      <c r="Q589" s="14"/>
      <c r="AA589" s="14"/>
      <c r="AB589" s="14"/>
      <c r="AC589" s="14"/>
      <c r="AD589" s="14"/>
      <c r="AE589" s="14"/>
      <c r="AF589" s="14"/>
    </row>
    <row r="590" spans="2:32" ht="15" customHeight="1" x14ac:dyDescent="0.15">
      <c r="B590" s="187"/>
      <c r="C590" s="65" t="s">
        <v>167</v>
      </c>
      <c r="D590" s="36"/>
      <c r="E590" s="36"/>
      <c r="F590" s="125"/>
      <c r="G590" s="10">
        <v>31</v>
      </c>
      <c r="H590" s="10">
        <v>0</v>
      </c>
      <c r="I590" s="10">
        <v>4</v>
      </c>
      <c r="J590" s="19">
        <f t="shared" si="201"/>
        <v>35</v>
      </c>
      <c r="K590" s="14"/>
      <c r="L590" s="14"/>
      <c r="M590" s="14"/>
      <c r="N590" s="14"/>
      <c r="O590" s="14"/>
      <c r="P590" s="14"/>
      <c r="Q590" s="14"/>
      <c r="AA590" s="14"/>
      <c r="AB590" s="14"/>
      <c r="AC590" s="14"/>
      <c r="AD590" s="14"/>
      <c r="AE590" s="14"/>
      <c r="AF590" s="14"/>
    </row>
    <row r="591" spans="2:32" ht="15" customHeight="1" x14ac:dyDescent="0.15">
      <c r="B591" s="234" t="s">
        <v>3</v>
      </c>
      <c r="C591" s="77" t="s">
        <v>164</v>
      </c>
      <c r="F591" s="20">
        <v>49</v>
      </c>
      <c r="G591" s="12">
        <f>IF($F591=0,0,G586/$F591*100)</f>
        <v>79.591836734693871</v>
      </c>
      <c r="H591" s="12">
        <f t="shared" ref="H591:I591" si="202">IF($F591=0,0,H586/$F591*100)</f>
        <v>8.1632653061224492</v>
      </c>
      <c r="I591" s="12">
        <f t="shared" si="202"/>
        <v>12.244897959183673</v>
      </c>
      <c r="J591" s="4">
        <f t="shared" si="201"/>
        <v>100</v>
      </c>
      <c r="K591" s="14"/>
      <c r="L591" s="14"/>
      <c r="M591" s="14"/>
      <c r="N591" s="14"/>
      <c r="O591" s="14"/>
      <c r="P591" s="14"/>
      <c r="Q591" s="14"/>
      <c r="AA591" s="14"/>
      <c r="AB591" s="14"/>
      <c r="AC591" s="14"/>
      <c r="AD591" s="14"/>
      <c r="AE591" s="14"/>
      <c r="AF591" s="14"/>
    </row>
    <row r="592" spans="2:32" ht="15" customHeight="1" x14ac:dyDescent="0.15">
      <c r="B592" s="185"/>
      <c r="C592" s="77" t="s">
        <v>165</v>
      </c>
      <c r="F592" s="20">
        <v>8</v>
      </c>
      <c r="G592" s="12">
        <f t="shared" ref="G592:I595" si="203">IF($F592=0,0,G587/$F592*100)</f>
        <v>75</v>
      </c>
      <c r="H592" s="12">
        <f t="shared" si="203"/>
        <v>0</v>
      </c>
      <c r="I592" s="12">
        <f t="shared" si="203"/>
        <v>25</v>
      </c>
      <c r="J592" s="4">
        <f t="shared" si="201"/>
        <v>100</v>
      </c>
      <c r="K592" s="14"/>
      <c r="L592" s="14"/>
      <c r="M592" s="14"/>
      <c r="N592" s="14"/>
      <c r="O592" s="14"/>
      <c r="P592" s="14"/>
      <c r="Q592" s="14"/>
      <c r="AA592" s="14"/>
      <c r="AB592" s="14"/>
      <c r="AC592" s="14"/>
      <c r="AD592" s="14"/>
      <c r="AE592" s="14"/>
      <c r="AF592" s="14"/>
    </row>
    <row r="593" spans="1:32" ht="15" customHeight="1" x14ac:dyDescent="0.15">
      <c r="B593" s="185"/>
      <c r="C593" s="77" t="s">
        <v>166</v>
      </c>
      <c r="F593" s="20">
        <v>63</v>
      </c>
      <c r="G593" s="12">
        <f t="shared" si="203"/>
        <v>76.19047619047619</v>
      </c>
      <c r="H593" s="12">
        <f t="shared" si="203"/>
        <v>7.9365079365079358</v>
      </c>
      <c r="I593" s="12">
        <f t="shared" si="203"/>
        <v>15.873015873015872</v>
      </c>
      <c r="J593" s="4">
        <f t="shared" si="201"/>
        <v>100</v>
      </c>
      <c r="K593" s="14"/>
      <c r="L593" s="14"/>
      <c r="M593" s="14"/>
      <c r="N593" s="14"/>
      <c r="O593" s="14"/>
      <c r="P593" s="14"/>
      <c r="Q593" s="14"/>
      <c r="AA593" s="14"/>
      <c r="AB593" s="14"/>
      <c r="AC593" s="14"/>
      <c r="AD593" s="14"/>
      <c r="AE593" s="14"/>
      <c r="AF593" s="14"/>
    </row>
    <row r="594" spans="1:32" ht="15" customHeight="1" x14ac:dyDescent="0.15">
      <c r="B594" s="185"/>
      <c r="C594" s="77" t="s">
        <v>484</v>
      </c>
      <c r="F594" s="20">
        <v>20</v>
      </c>
      <c r="G594" s="12">
        <f t="shared" si="203"/>
        <v>75</v>
      </c>
      <c r="H594" s="12">
        <f t="shared" si="203"/>
        <v>0</v>
      </c>
      <c r="I594" s="12">
        <f t="shared" si="203"/>
        <v>25</v>
      </c>
      <c r="J594" s="4">
        <f t="shared" si="201"/>
        <v>100</v>
      </c>
      <c r="K594" s="14"/>
      <c r="L594" s="14"/>
      <c r="M594" s="14"/>
      <c r="N594" s="14"/>
      <c r="O594" s="14"/>
      <c r="P594" s="14"/>
      <c r="Q594" s="14"/>
      <c r="AA594" s="14"/>
      <c r="AB594" s="14"/>
      <c r="AC594" s="14"/>
      <c r="AD594" s="14"/>
      <c r="AE594" s="14"/>
      <c r="AF594" s="14"/>
    </row>
    <row r="595" spans="1:32" ht="15" customHeight="1" x14ac:dyDescent="0.15">
      <c r="B595" s="187"/>
      <c r="C595" s="65" t="s">
        <v>167</v>
      </c>
      <c r="D595" s="36"/>
      <c r="E595" s="36"/>
      <c r="F595" s="21">
        <v>35</v>
      </c>
      <c r="G595" s="13">
        <f t="shared" si="203"/>
        <v>88.571428571428569</v>
      </c>
      <c r="H595" s="13">
        <f t="shared" si="203"/>
        <v>0</v>
      </c>
      <c r="I595" s="13">
        <f t="shared" si="203"/>
        <v>11.428571428571429</v>
      </c>
      <c r="J595" s="5">
        <f t="shared" si="201"/>
        <v>100</v>
      </c>
      <c r="K595" s="14"/>
      <c r="L595" s="14"/>
      <c r="M595" s="14"/>
      <c r="N595" s="14"/>
      <c r="O595" s="14"/>
      <c r="P595" s="14"/>
      <c r="Q595" s="14"/>
      <c r="AA595" s="14"/>
      <c r="AB595" s="14"/>
      <c r="AC595" s="14"/>
      <c r="AD595" s="14"/>
      <c r="AE595" s="14"/>
      <c r="AF595" s="14"/>
    </row>
    <row r="596" spans="1:32" ht="15" customHeight="1" x14ac:dyDescent="0.15">
      <c r="B596" s="62"/>
      <c r="C596" s="55"/>
      <c r="D596" s="53"/>
      <c r="E596" s="14"/>
      <c r="F596" s="14"/>
      <c r="G596" s="14"/>
      <c r="H596" s="14"/>
      <c r="I596" s="14"/>
      <c r="J596" s="14"/>
      <c r="K596" s="14"/>
      <c r="L596" s="14"/>
      <c r="M596" s="14"/>
      <c r="N596" s="14"/>
      <c r="O596" s="14"/>
      <c r="P596" s="14"/>
      <c r="Q596" s="14"/>
      <c r="AA596" s="14"/>
      <c r="AB596" s="14"/>
      <c r="AC596" s="14"/>
      <c r="AD596" s="14"/>
      <c r="AE596" s="14"/>
      <c r="AF596" s="14"/>
    </row>
    <row r="597" spans="1:32" ht="15" customHeight="1" x14ac:dyDescent="0.15">
      <c r="A597" s="1" t="s">
        <v>364</v>
      </c>
      <c r="B597" s="22"/>
      <c r="I597" s="7"/>
      <c r="J597" s="7"/>
      <c r="K597" s="7"/>
      <c r="L597" s="7"/>
      <c r="M597" s="7"/>
      <c r="N597" s="7"/>
      <c r="O597" s="7"/>
      <c r="P597" s="7"/>
      <c r="Q597" s="7"/>
      <c r="S597" s="22"/>
      <c r="Z597" s="7"/>
      <c r="AA597" s="7"/>
      <c r="AB597" s="7"/>
      <c r="AC597" s="7"/>
      <c r="AD597" s="7"/>
      <c r="AE597" s="7"/>
      <c r="AF597" s="7"/>
    </row>
    <row r="598" spans="1:32" ht="13.65" customHeight="1" x14ac:dyDescent="0.15">
      <c r="B598" s="64"/>
      <c r="C598" s="33"/>
      <c r="D598" s="33"/>
      <c r="E598" s="33"/>
      <c r="F598" s="386"/>
      <c r="G598" s="387"/>
      <c r="H598" s="86" t="s">
        <v>2</v>
      </c>
      <c r="I598" s="86"/>
      <c r="J598" s="387"/>
      <c r="K598" s="387"/>
      <c r="L598" s="388"/>
      <c r="M598" s="387"/>
      <c r="N598" s="86" t="s">
        <v>3</v>
      </c>
      <c r="O598" s="86"/>
      <c r="P598" s="387"/>
      <c r="Q598" s="389"/>
      <c r="S598" s="64"/>
      <c r="T598" s="33"/>
      <c r="U598" s="33"/>
      <c r="V598" s="33"/>
      <c r="W598" s="79"/>
      <c r="X598" s="83" t="s">
        <v>2</v>
      </c>
      <c r="Y598" s="86"/>
      <c r="Z598" s="104"/>
      <c r="AA598" s="83" t="s">
        <v>3</v>
      </c>
      <c r="AB598" s="84"/>
    </row>
    <row r="599" spans="1:32" ht="22.65" customHeight="1" x14ac:dyDescent="0.15">
      <c r="B599" s="34"/>
      <c r="F599" s="94" t="s">
        <v>442</v>
      </c>
      <c r="G599" s="94" t="s">
        <v>194</v>
      </c>
      <c r="H599" s="94" t="s">
        <v>195</v>
      </c>
      <c r="I599" s="94" t="s">
        <v>443</v>
      </c>
      <c r="J599" s="100" t="s">
        <v>197</v>
      </c>
      <c r="K599" s="94" t="s">
        <v>1127</v>
      </c>
      <c r="L599" s="103" t="s">
        <v>442</v>
      </c>
      <c r="M599" s="94" t="s">
        <v>194</v>
      </c>
      <c r="N599" s="94" t="s">
        <v>195</v>
      </c>
      <c r="O599" s="94" t="s">
        <v>443</v>
      </c>
      <c r="P599" s="94" t="s">
        <v>197</v>
      </c>
      <c r="Q599" s="94" t="s">
        <v>1127</v>
      </c>
      <c r="S599" s="34"/>
      <c r="W599" s="94" t="s">
        <v>936</v>
      </c>
      <c r="X599" s="94" t="s">
        <v>195</v>
      </c>
      <c r="Y599" s="100" t="s">
        <v>197</v>
      </c>
      <c r="Z599" s="103" t="s">
        <v>936</v>
      </c>
      <c r="AA599" s="94" t="s">
        <v>195</v>
      </c>
      <c r="AB599" s="94" t="s">
        <v>197</v>
      </c>
    </row>
    <row r="600" spans="1:32" ht="12" customHeight="1" x14ac:dyDescent="0.15">
      <c r="B600" s="35"/>
      <c r="C600" s="36"/>
      <c r="D600" s="36"/>
      <c r="E600" s="36"/>
      <c r="F600" s="37"/>
      <c r="G600" s="37"/>
      <c r="H600" s="37"/>
      <c r="I600" s="37"/>
      <c r="J600" s="66"/>
      <c r="K600" s="37"/>
      <c r="L600" s="105">
        <f t="shared" ref="L600:Q600" si="204">E$13</f>
        <v>2146</v>
      </c>
      <c r="M600" s="2">
        <f t="shared" si="204"/>
        <v>1105</v>
      </c>
      <c r="N600" s="2">
        <f t="shared" si="204"/>
        <v>1041</v>
      </c>
      <c r="O600" s="2">
        <f t="shared" si="204"/>
        <v>1184</v>
      </c>
      <c r="P600" s="2">
        <f t="shared" si="204"/>
        <v>1077</v>
      </c>
      <c r="Q600" s="2">
        <f t="shared" si="204"/>
        <v>1212</v>
      </c>
      <c r="S600" s="35"/>
      <c r="T600" s="36"/>
      <c r="U600" s="36"/>
      <c r="V600" s="36"/>
      <c r="W600" s="37"/>
      <c r="X600" s="37"/>
      <c r="Y600" s="66"/>
      <c r="Z600" s="105">
        <f>V$13</f>
        <v>1212</v>
      </c>
      <c r="AA600" s="2">
        <f>W$13</f>
        <v>1041</v>
      </c>
      <c r="AB600" s="2">
        <f>X$13</f>
        <v>1077</v>
      </c>
    </row>
    <row r="601" spans="1:32" ht="15" customHeight="1" x14ac:dyDescent="0.15">
      <c r="B601" s="34" t="s">
        <v>238</v>
      </c>
      <c r="F601" s="17">
        <v>272</v>
      </c>
      <c r="G601" s="17">
        <v>187</v>
      </c>
      <c r="H601" s="17">
        <v>85</v>
      </c>
      <c r="I601" s="17">
        <v>100</v>
      </c>
      <c r="J601" s="101">
        <v>90</v>
      </c>
      <c r="K601" s="17">
        <v>197</v>
      </c>
      <c r="L601" s="106">
        <f t="shared" ref="L601:Q607" si="205">F601/K$5*100</f>
        <v>12.674743709226469</v>
      </c>
      <c r="M601" s="3">
        <f t="shared" si="205"/>
        <v>16.923076923076923</v>
      </c>
      <c r="N601" s="3">
        <f t="shared" si="205"/>
        <v>8.165225744476464</v>
      </c>
      <c r="O601" s="3">
        <f t="shared" si="205"/>
        <v>8.4459459459459456</v>
      </c>
      <c r="P601" s="3">
        <f t="shared" si="205"/>
        <v>8.3565459610027855</v>
      </c>
      <c r="Q601" s="3">
        <f t="shared" si="205"/>
        <v>16.254125412541253</v>
      </c>
      <c r="S601" s="34" t="s">
        <v>238</v>
      </c>
      <c r="W601" s="17">
        <f t="shared" ref="W601:W607" si="206">SUM(G601,I601-J601)</f>
        <v>197</v>
      </c>
      <c r="X601" s="17">
        <f t="shared" ref="X601:X607" si="207">H601</f>
        <v>85</v>
      </c>
      <c r="Y601" s="101">
        <f t="shared" ref="Y601:Y607" si="208">J601</f>
        <v>90</v>
      </c>
      <c r="Z601" s="106">
        <f t="shared" ref="Z601:AB607" si="209">W601/Y$5*100</f>
        <v>16.254125412541253</v>
      </c>
      <c r="AA601" s="3">
        <f t="shared" si="209"/>
        <v>8.165225744476464</v>
      </c>
      <c r="AB601" s="3">
        <f t="shared" si="209"/>
        <v>8.3565459610027855</v>
      </c>
    </row>
    <row r="602" spans="1:32" ht="15" customHeight="1" x14ac:dyDescent="0.15">
      <c r="B602" s="34" t="s">
        <v>239</v>
      </c>
      <c r="F602" s="18">
        <v>464</v>
      </c>
      <c r="G602" s="18">
        <v>370</v>
      </c>
      <c r="H602" s="18">
        <v>94</v>
      </c>
      <c r="I602" s="18">
        <v>98</v>
      </c>
      <c r="J602" s="67">
        <v>84</v>
      </c>
      <c r="K602" s="18">
        <v>384</v>
      </c>
      <c r="L602" s="107">
        <f t="shared" si="205"/>
        <v>21.621621621621621</v>
      </c>
      <c r="M602" s="4">
        <f t="shared" si="205"/>
        <v>33.484162895927597</v>
      </c>
      <c r="N602" s="4">
        <f t="shared" si="205"/>
        <v>9.0297790585975015</v>
      </c>
      <c r="O602" s="4">
        <f t="shared" si="205"/>
        <v>8.2770270270270263</v>
      </c>
      <c r="P602" s="4">
        <f t="shared" si="205"/>
        <v>7.7994428969359335</v>
      </c>
      <c r="Q602" s="4">
        <f t="shared" si="205"/>
        <v>31.683168316831683</v>
      </c>
      <c r="S602" s="34" t="s">
        <v>239</v>
      </c>
      <c r="W602" s="18">
        <f t="shared" si="206"/>
        <v>384</v>
      </c>
      <c r="X602" s="18">
        <f t="shared" si="207"/>
        <v>94</v>
      </c>
      <c r="Y602" s="67">
        <f t="shared" si="208"/>
        <v>84</v>
      </c>
      <c r="Z602" s="107">
        <f t="shared" si="209"/>
        <v>31.683168316831683</v>
      </c>
      <c r="AA602" s="4">
        <f t="shared" si="209"/>
        <v>9.0297790585975015</v>
      </c>
      <c r="AB602" s="4">
        <f t="shared" si="209"/>
        <v>7.7994428969359335</v>
      </c>
    </row>
    <row r="603" spans="1:32" ht="15" customHeight="1" x14ac:dyDescent="0.15">
      <c r="B603" s="34" t="s">
        <v>240</v>
      </c>
      <c r="F603" s="18">
        <v>20</v>
      </c>
      <c r="G603" s="18">
        <v>17</v>
      </c>
      <c r="H603" s="18">
        <v>3</v>
      </c>
      <c r="I603" s="18">
        <v>1</v>
      </c>
      <c r="J603" s="67">
        <v>0</v>
      </c>
      <c r="K603" s="18">
        <v>18</v>
      </c>
      <c r="L603" s="107">
        <f t="shared" si="205"/>
        <v>0.93196644920782845</v>
      </c>
      <c r="M603" s="4">
        <f t="shared" si="205"/>
        <v>1.5384615384615385</v>
      </c>
      <c r="N603" s="4">
        <f t="shared" si="205"/>
        <v>0.28818443804034583</v>
      </c>
      <c r="O603" s="4">
        <f t="shared" si="205"/>
        <v>8.4459459459459457E-2</v>
      </c>
      <c r="P603" s="4">
        <f t="shared" si="205"/>
        <v>0</v>
      </c>
      <c r="Q603" s="4">
        <f t="shared" si="205"/>
        <v>1.4851485148514851</v>
      </c>
      <c r="S603" s="34" t="s">
        <v>240</v>
      </c>
      <c r="W603" s="18">
        <f t="shared" si="206"/>
        <v>18</v>
      </c>
      <c r="X603" s="18">
        <f t="shared" si="207"/>
        <v>3</v>
      </c>
      <c r="Y603" s="67">
        <f t="shared" si="208"/>
        <v>0</v>
      </c>
      <c r="Z603" s="107">
        <f t="shared" si="209"/>
        <v>1.4851485148514851</v>
      </c>
      <c r="AA603" s="4">
        <f t="shared" si="209"/>
        <v>0.28818443804034583</v>
      </c>
      <c r="AB603" s="4">
        <f t="shared" si="209"/>
        <v>0</v>
      </c>
    </row>
    <row r="604" spans="1:32" ht="15" customHeight="1" x14ac:dyDescent="0.15">
      <c r="B604" s="34" t="s">
        <v>241</v>
      </c>
      <c r="F604" s="18">
        <v>1717</v>
      </c>
      <c r="G604" s="18">
        <v>878</v>
      </c>
      <c r="H604" s="18">
        <v>839</v>
      </c>
      <c r="I604" s="18">
        <v>944</v>
      </c>
      <c r="J604" s="67">
        <v>863</v>
      </c>
      <c r="K604" s="18">
        <v>959</v>
      </c>
      <c r="L604" s="107">
        <f t="shared" si="205"/>
        <v>80.009319664492068</v>
      </c>
      <c r="M604" s="4">
        <f t="shared" si="205"/>
        <v>79.457013574660635</v>
      </c>
      <c r="N604" s="4">
        <f t="shared" si="205"/>
        <v>80.595581171950045</v>
      </c>
      <c r="O604" s="4">
        <f t="shared" si="205"/>
        <v>79.729729729729726</v>
      </c>
      <c r="P604" s="4">
        <f t="shared" si="205"/>
        <v>80.129990714948931</v>
      </c>
      <c r="Q604" s="4">
        <f t="shared" si="205"/>
        <v>79.125412541254121</v>
      </c>
      <c r="S604" s="34" t="s">
        <v>241</v>
      </c>
      <c r="W604" s="18">
        <f t="shared" si="206"/>
        <v>959</v>
      </c>
      <c r="X604" s="18">
        <f t="shared" si="207"/>
        <v>839</v>
      </c>
      <c r="Y604" s="67">
        <f t="shared" si="208"/>
        <v>863</v>
      </c>
      <c r="Z604" s="107">
        <f t="shared" si="209"/>
        <v>79.125412541254121</v>
      </c>
      <c r="AA604" s="4">
        <f t="shared" si="209"/>
        <v>80.595581171950045</v>
      </c>
      <c r="AB604" s="4">
        <f t="shared" si="209"/>
        <v>80.129990714948931</v>
      </c>
    </row>
    <row r="605" spans="1:32" ht="15" customHeight="1" x14ac:dyDescent="0.15">
      <c r="B605" s="34" t="s">
        <v>295</v>
      </c>
      <c r="F605" s="18">
        <v>234</v>
      </c>
      <c r="G605" s="18">
        <v>84</v>
      </c>
      <c r="H605" s="18">
        <v>150</v>
      </c>
      <c r="I605" s="18">
        <v>151</v>
      </c>
      <c r="J605" s="67">
        <v>136</v>
      </c>
      <c r="K605" s="18">
        <v>99</v>
      </c>
      <c r="L605" s="107">
        <f t="shared" si="205"/>
        <v>10.904007455731593</v>
      </c>
      <c r="M605" s="4">
        <f t="shared" si="205"/>
        <v>7.6018099547511309</v>
      </c>
      <c r="N605" s="4">
        <f t="shared" si="205"/>
        <v>14.409221902017292</v>
      </c>
      <c r="O605" s="4">
        <f t="shared" si="205"/>
        <v>12.753378378378377</v>
      </c>
      <c r="P605" s="4">
        <f t="shared" si="205"/>
        <v>12.627669452181985</v>
      </c>
      <c r="Q605" s="4">
        <f t="shared" si="205"/>
        <v>8.1683168316831694</v>
      </c>
      <c r="S605" s="34" t="s">
        <v>295</v>
      </c>
      <c r="W605" s="18">
        <f t="shared" si="206"/>
        <v>99</v>
      </c>
      <c r="X605" s="18">
        <f t="shared" si="207"/>
        <v>150</v>
      </c>
      <c r="Y605" s="67">
        <f t="shared" si="208"/>
        <v>136</v>
      </c>
      <c r="Z605" s="107">
        <f t="shared" si="209"/>
        <v>8.1683168316831694</v>
      </c>
      <c r="AA605" s="4">
        <f t="shared" si="209"/>
        <v>14.409221902017292</v>
      </c>
      <c r="AB605" s="4">
        <f t="shared" si="209"/>
        <v>12.627669452181985</v>
      </c>
    </row>
    <row r="606" spans="1:32" ht="15" customHeight="1" x14ac:dyDescent="0.15">
      <c r="B606" s="34" t="s">
        <v>51</v>
      </c>
      <c r="F606" s="18">
        <v>22</v>
      </c>
      <c r="G606" s="18">
        <v>10</v>
      </c>
      <c r="H606" s="18">
        <v>12</v>
      </c>
      <c r="I606" s="18">
        <v>9</v>
      </c>
      <c r="J606" s="67">
        <v>9</v>
      </c>
      <c r="K606" s="18">
        <v>10</v>
      </c>
      <c r="L606" s="107">
        <f t="shared" si="205"/>
        <v>1.0251630941286114</v>
      </c>
      <c r="M606" s="4">
        <f t="shared" si="205"/>
        <v>0.90497737556561098</v>
      </c>
      <c r="N606" s="4">
        <f t="shared" si="205"/>
        <v>1.1527377521613833</v>
      </c>
      <c r="O606" s="4">
        <f t="shared" si="205"/>
        <v>0.7601351351351352</v>
      </c>
      <c r="P606" s="4">
        <f t="shared" si="205"/>
        <v>0.83565459610027859</v>
      </c>
      <c r="Q606" s="4">
        <f t="shared" si="205"/>
        <v>0.82508250825082496</v>
      </c>
      <c r="S606" s="34" t="s">
        <v>51</v>
      </c>
      <c r="W606" s="18">
        <f t="shared" si="206"/>
        <v>10</v>
      </c>
      <c r="X606" s="18">
        <f t="shared" si="207"/>
        <v>12</v>
      </c>
      <c r="Y606" s="67">
        <f t="shared" si="208"/>
        <v>9</v>
      </c>
      <c r="Z606" s="107">
        <f t="shared" si="209"/>
        <v>0.82508250825082496</v>
      </c>
      <c r="AA606" s="4">
        <f t="shared" si="209"/>
        <v>1.1527377521613833</v>
      </c>
      <c r="AB606" s="4">
        <f t="shared" si="209"/>
        <v>0.83565459610027859</v>
      </c>
    </row>
    <row r="607" spans="1:32" ht="15" customHeight="1" x14ac:dyDescent="0.15">
      <c r="B607" s="35" t="s">
        <v>0</v>
      </c>
      <c r="C607" s="36"/>
      <c r="D607" s="36"/>
      <c r="E607" s="36"/>
      <c r="F607" s="19">
        <v>36</v>
      </c>
      <c r="G607" s="19">
        <v>17</v>
      </c>
      <c r="H607" s="19">
        <v>19</v>
      </c>
      <c r="I607" s="19">
        <v>19</v>
      </c>
      <c r="J607" s="72">
        <v>18</v>
      </c>
      <c r="K607" s="19">
        <v>18</v>
      </c>
      <c r="L607" s="111">
        <f t="shared" si="205"/>
        <v>1.6775396085740912</v>
      </c>
      <c r="M607" s="5">
        <f t="shared" si="205"/>
        <v>1.5384615384615385</v>
      </c>
      <c r="N607" s="5">
        <f t="shared" si="205"/>
        <v>1.8251681075888568</v>
      </c>
      <c r="O607" s="5">
        <f t="shared" si="205"/>
        <v>1.6047297297297296</v>
      </c>
      <c r="P607" s="5">
        <f t="shared" si="205"/>
        <v>1.6713091922005572</v>
      </c>
      <c r="Q607" s="5">
        <f t="shared" si="205"/>
        <v>1.4851485148514851</v>
      </c>
      <c r="S607" s="35" t="s">
        <v>0</v>
      </c>
      <c r="T607" s="36"/>
      <c r="U607" s="36"/>
      <c r="V607" s="36"/>
      <c r="W607" s="19">
        <f t="shared" si="206"/>
        <v>18</v>
      </c>
      <c r="X607" s="19">
        <f t="shared" si="207"/>
        <v>19</v>
      </c>
      <c r="Y607" s="72">
        <f t="shared" si="208"/>
        <v>18</v>
      </c>
      <c r="Z607" s="111">
        <f t="shared" si="209"/>
        <v>1.4851485148514851</v>
      </c>
      <c r="AA607" s="5">
        <f t="shared" si="209"/>
        <v>1.8251681075888568</v>
      </c>
      <c r="AB607" s="5">
        <f t="shared" si="209"/>
        <v>1.6713091922005572</v>
      </c>
    </row>
    <row r="608" spans="1:32" ht="15" customHeight="1" x14ac:dyDescent="0.15">
      <c r="B608" s="38" t="s">
        <v>1</v>
      </c>
      <c r="C608" s="28"/>
      <c r="D608" s="28"/>
      <c r="E608" s="28"/>
      <c r="F608" s="39">
        <f t="shared" ref="F608:J608" si="210">SUM(F601:F607)</f>
        <v>2765</v>
      </c>
      <c r="G608" s="39">
        <f t="shared" si="210"/>
        <v>1563</v>
      </c>
      <c r="H608" s="39">
        <f t="shared" si="210"/>
        <v>1202</v>
      </c>
      <c r="I608" s="39">
        <f t="shared" si="210"/>
        <v>1322</v>
      </c>
      <c r="J608" s="68">
        <f t="shared" si="210"/>
        <v>1200</v>
      </c>
      <c r="K608" s="39">
        <v>1685</v>
      </c>
      <c r="L608" s="108" t="str">
        <f>IF(SUM(L601:L607)&gt;100,"－",SUM(L601:L607))</f>
        <v>－</v>
      </c>
      <c r="M608" s="6" t="str">
        <f t="shared" ref="M608:P608" si="211">IF(SUM(M601:M607)&gt;100,"－",SUM(M601:M607))</f>
        <v>－</v>
      </c>
      <c r="N608" s="6" t="str">
        <f t="shared" si="211"/>
        <v>－</v>
      </c>
      <c r="O608" s="6" t="str">
        <f t="shared" si="211"/>
        <v>－</v>
      </c>
      <c r="P608" s="6" t="str">
        <f t="shared" si="211"/>
        <v>－</v>
      </c>
      <c r="Q608" s="6" t="str">
        <f t="shared" ref="Q608" si="212">IF(SUM(Q601:Q607)&gt;100,"－",SUM(Q601:Q607))</f>
        <v>－</v>
      </c>
      <c r="S608" s="38" t="s">
        <v>1</v>
      </c>
      <c r="T608" s="28"/>
      <c r="U608" s="28"/>
      <c r="V608" s="28"/>
      <c r="W608" s="39">
        <f t="shared" ref="W608:Y608" si="213">SUM(W601:W607)</f>
        <v>1685</v>
      </c>
      <c r="X608" s="39">
        <f t="shared" si="213"/>
        <v>1202</v>
      </c>
      <c r="Y608" s="68">
        <f t="shared" si="213"/>
        <v>1200</v>
      </c>
      <c r="Z608" s="108" t="str">
        <f>IF(SUM(Z601:Z607)&gt;100,"－",SUM(Z601:Z607))</f>
        <v>－</v>
      </c>
      <c r="AA608" s="6" t="str">
        <f t="shared" ref="AA608:AB608" si="214">IF(SUM(AA601:AA607)&gt;100,"－",SUM(AA601:AA607))</f>
        <v>－</v>
      </c>
      <c r="AB608" s="6" t="str">
        <f t="shared" si="214"/>
        <v>－</v>
      </c>
    </row>
    <row r="609" spans="1:32" ht="15" customHeight="1" x14ac:dyDescent="0.15">
      <c r="B609" s="22"/>
      <c r="C609" s="1"/>
      <c r="E609" s="1"/>
      <c r="F609" s="1"/>
      <c r="G609" s="1"/>
      <c r="H609" s="1"/>
      <c r="S609" s="22"/>
      <c r="T609" s="1"/>
      <c r="V609" s="1"/>
      <c r="W609" s="1"/>
      <c r="X609" s="1"/>
      <c r="Y609" s="1"/>
    </row>
    <row r="610" spans="1:32" ht="15" customHeight="1" x14ac:dyDescent="0.15">
      <c r="A610" s="1" t="s">
        <v>642</v>
      </c>
      <c r="B610" s="22"/>
      <c r="F610" s="1"/>
      <c r="G610" s="1"/>
      <c r="K610" s="7"/>
      <c r="N610" s="7"/>
      <c r="S610" s="22"/>
      <c r="W610" s="1"/>
      <c r="X610" s="1"/>
      <c r="AB610" s="7"/>
      <c r="AE610" s="7"/>
    </row>
    <row r="611" spans="1:32" ht="13.65" customHeight="1" x14ac:dyDescent="0.15">
      <c r="B611" s="64"/>
      <c r="C611" s="33"/>
      <c r="D611" s="33"/>
      <c r="E611" s="386"/>
      <c r="F611" s="387"/>
      <c r="G611" s="86" t="s">
        <v>2</v>
      </c>
      <c r="H611" s="86"/>
      <c r="I611" s="387"/>
      <c r="J611" s="387"/>
      <c r="K611" s="388"/>
      <c r="L611" s="387"/>
      <c r="M611" s="86" t="s">
        <v>3</v>
      </c>
      <c r="N611" s="86"/>
      <c r="O611" s="387"/>
      <c r="P611" s="389"/>
      <c r="S611" s="64"/>
      <c r="T611" s="33"/>
      <c r="U611" s="33"/>
      <c r="V611" s="79"/>
      <c r="W611" s="83" t="s">
        <v>2</v>
      </c>
      <c r="X611" s="86"/>
      <c r="Y611" s="104"/>
      <c r="Z611" s="83" t="s">
        <v>3</v>
      </c>
      <c r="AA611" s="84"/>
    </row>
    <row r="612" spans="1:32" ht="22.65" customHeight="1" x14ac:dyDescent="0.15">
      <c r="B612" s="34"/>
      <c r="D612" s="75"/>
      <c r="E612" s="94" t="s">
        <v>442</v>
      </c>
      <c r="F612" s="94" t="s">
        <v>194</v>
      </c>
      <c r="G612" s="94" t="s">
        <v>195</v>
      </c>
      <c r="H612" s="94" t="s">
        <v>443</v>
      </c>
      <c r="I612" s="100" t="s">
        <v>197</v>
      </c>
      <c r="J612" s="94" t="s">
        <v>1127</v>
      </c>
      <c r="K612" s="103" t="s">
        <v>442</v>
      </c>
      <c r="L612" s="94" t="s">
        <v>194</v>
      </c>
      <c r="M612" s="94" t="s">
        <v>195</v>
      </c>
      <c r="N612" s="94" t="s">
        <v>443</v>
      </c>
      <c r="O612" s="94" t="s">
        <v>197</v>
      </c>
      <c r="P612" s="94" t="s">
        <v>1127</v>
      </c>
      <c r="S612" s="34"/>
      <c r="U612" s="75"/>
      <c r="V612" s="94" t="s">
        <v>936</v>
      </c>
      <c r="W612" s="94" t="s">
        <v>195</v>
      </c>
      <c r="X612" s="100" t="s">
        <v>197</v>
      </c>
      <c r="Y612" s="103" t="s">
        <v>936</v>
      </c>
      <c r="Z612" s="94" t="s">
        <v>195</v>
      </c>
      <c r="AA612" s="94" t="s">
        <v>197</v>
      </c>
    </row>
    <row r="613" spans="1:32" ht="12" customHeight="1" x14ac:dyDescent="0.15">
      <c r="B613" s="35"/>
      <c r="C613" s="36"/>
      <c r="D613" s="76"/>
      <c r="E613" s="37"/>
      <c r="F613" s="37"/>
      <c r="G613" s="37"/>
      <c r="H613" s="37"/>
      <c r="I613" s="66"/>
      <c r="J613" s="37"/>
      <c r="K613" s="105">
        <f t="shared" ref="K613:P613" si="215">E$13</f>
        <v>2146</v>
      </c>
      <c r="L613" s="2">
        <f t="shared" si="215"/>
        <v>1105</v>
      </c>
      <c r="M613" s="2">
        <f t="shared" si="215"/>
        <v>1041</v>
      </c>
      <c r="N613" s="2">
        <f t="shared" si="215"/>
        <v>1184</v>
      </c>
      <c r="O613" s="2">
        <f t="shared" si="215"/>
        <v>1077</v>
      </c>
      <c r="P613" s="2">
        <f t="shared" si="215"/>
        <v>1212</v>
      </c>
      <c r="S613" s="35"/>
      <c r="T613" s="36"/>
      <c r="U613" s="76"/>
      <c r="V613" s="37"/>
      <c r="W613" s="37"/>
      <c r="X613" s="66"/>
      <c r="Y613" s="105">
        <f>V$13</f>
        <v>1212</v>
      </c>
      <c r="Z613" s="2">
        <f>W$13</f>
        <v>1041</v>
      </c>
      <c r="AA613" s="2">
        <f>X$13</f>
        <v>1077</v>
      </c>
    </row>
    <row r="614" spans="1:32" ht="15" customHeight="1" x14ac:dyDescent="0.15">
      <c r="B614" s="34" t="s">
        <v>346</v>
      </c>
      <c r="E614" s="18">
        <v>267</v>
      </c>
      <c r="F614" s="18">
        <v>39</v>
      </c>
      <c r="G614" s="18">
        <v>228</v>
      </c>
      <c r="H614" s="18">
        <v>0</v>
      </c>
      <c r="I614" s="67">
        <v>0</v>
      </c>
      <c r="J614" s="18">
        <v>39</v>
      </c>
      <c r="K614" s="107">
        <f t="shared" ref="K614:P619" si="216">E614/K$5*100</f>
        <v>12.44175209692451</v>
      </c>
      <c r="L614" s="24">
        <f t="shared" si="216"/>
        <v>3.5294117647058822</v>
      </c>
      <c r="M614" s="4">
        <f t="shared" si="216"/>
        <v>21.902017291066283</v>
      </c>
      <c r="N614" s="4">
        <f t="shared" si="216"/>
        <v>0</v>
      </c>
      <c r="O614" s="4">
        <f t="shared" si="216"/>
        <v>0</v>
      </c>
      <c r="P614" s="4">
        <f t="shared" si="216"/>
        <v>3.217821782178218</v>
      </c>
      <c r="S614" s="34" t="s">
        <v>346</v>
      </c>
      <c r="V614" s="18">
        <f t="shared" ref="V614:V619" si="217">SUM(F614,H614-I614)</f>
        <v>39</v>
      </c>
      <c r="W614" s="18">
        <f t="shared" ref="W614:W619" si="218">G614</f>
        <v>228</v>
      </c>
      <c r="X614" s="67">
        <f t="shared" ref="X614:X619" si="219">I614</f>
        <v>0</v>
      </c>
      <c r="Y614" s="107">
        <f t="shared" ref="Y614:AA619" si="220">V614/Y$5*100</f>
        <v>3.217821782178218</v>
      </c>
      <c r="Z614" s="4">
        <f t="shared" si="220"/>
        <v>21.902017291066283</v>
      </c>
      <c r="AA614" s="4">
        <f t="shared" si="220"/>
        <v>0</v>
      </c>
    </row>
    <row r="615" spans="1:32" ht="15" customHeight="1" x14ac:dyDescent="0.15">
      <c r="B615" s="34" t="s">
        <v>242</v>
      </c>
      <c r="E615" s="18">
        <v>686</v>
      </c>
      <c r="F615" s="18">
        <v>288</v>
      </c>
      <c r="G615" s="18">
        <v>398</v>
      </c>
      <c r="H615" s="18">
        <v>0</v>
      </c>
      <c r="I615" s="67">
        <v>0</v>
      </c>
      <c r="J615" s="18">
        <v>288</v>
      </c>
      <c r="K615" s="107">
        <f t="shared" si="216"/>
        <v>31.966449207828518</v>
      </c>
      <c r="L615" s="24">
        <f t="shared" si="216"/>
        <v>26.063348416289596</v>
      </c>
      <c r="M615" s="4">
        <f t="shared" si="216"/>
        <v>38.232468780019211</v>
      </c>
      <c r="N615" s="4">
        <f t="shared" si="216"/>
        <v>0</v>
      </c>
      <c r="O615" s="4">
        <f t="shared" si="216"/>
        <v>0</v>
      </c>
      <c r="P615" s="4">
        <f t="shared" si="216"/>
        <v>23.762376237623762</v>
      </c>
      <c r="S615" s="34" t="s">
        <v>242</v>
      </c>
      <c r="V615" s="18">
        <f t="shared" si="217"/>
        <v>288</v>
      </c>
      <c r="W615" s="18">
        <f t="shared" si="218"/>
        <v>398</v>
      </c>
      <c r="X615" s="67">
        <f t="shared" si="219"/>
        <v>0</v>
      </c>
      <c r="Y615" s="107">
        <f t="shared" si="220"/>
        <v>23.762376237623762</v>
      </c>
      <c r="Z615" s="4">
        <f t="shared" si="220"/>
        <v>38.232468780019211</v>
      </c>
      <c r="AA615" s="4">
        <f t="shared" si="220"/>
        <v>0</v>
      </c>
    </row>
    <row r="616" spans="1:32" ht="15" customHeight="1" x14ac:dyDescent="0.15">
      <c r="B616" s="34" t="s">
        <v>243</v>
      </c>
      <c r="E616" s="18">
        <v>796</v>
      </c>
      <c r="F616" s="18">
        <v>613</v>
      </c>
      <c r="G616" s="18">
        <v>183</v>
      </c>
      <c r="H616" s="18">
        <v>810</v>
      </c>
      <c r="I616" s="67">
        <v>727</v>
      </c>
      <c r="J616" s="18">
        <v>696</v>
      </c>
      <c r="K616" s="107">
        <f t="shared" si="216"/>
        <v>37.092264678471579</v>
      </c>
      <c r="L616" s="24">
        <f t="shared" si="216"/>
        <v>55.475113122171948</v>
      </c>
      <c r="M616" s="4">
        <f t="shared" si="216"/>
        <v>17.579250720461097</v>
      </c>
      <c r="N616" s="4">
        <f t="shared" si="216"/>
        <v>68.412162162162161</v>
      </c>
      <c r="O616" s="4">
        <f t="shared" si="216"/>
        <v>67.502321262766941</v>
      </c>
      <c r="P616" s="4">
        <f t="shared" si="216"/>
        <v>57.42574257425742</v>
      </c>
      <c r="S616" s="34" t="s">
        <v>243</v>
      </c>
      <c r="V616" s="18">
        <f t="shared" si="217"/>
        <v>696</v>
      </c>
      <c r="W616" s="18">
        <f t="shared" si="218"/>
        <v>183</v>
      </c>
      <c r="X616" s="67">
        <f t="shared" si="219"/>
        <v>727</v>
      </c>
      <c r="Y616" s="107">
        <f t="shared" si="220"/>
        <v>57.42574257425742</v>
      </c>
      <c r="Z616" s="4">
        <f t="shared" si="220"/>
        <v>17.579250720461097</v>
      </c>
      <c r="AA616" s="4">
        <f t="shared" si="220"/>
        <v>67.502321262766941</v>
      </c>
    </row>
    <row r="617" spans="1:32" ht="15" customHeight="1" x14ac:dyDescent="0.15">
      <c r="B617" s="34" t="s">
        <v>244</v>
      </c>
      <c r="E617" s="18">
        <v>62</v>
      </c>
      <c r="F617" s="18">
        <v>32</v>
      </c>
      <c r="G617" s="18">
        <v>30</v>
      </c>
      <c r="H617" s="18">
        <v>188</v>
      </c>
      <c r="I617" s="67">
        <v>182</v>
      </c>
      <c r="J617" s="18">
        <v>38</v>
      </c>
      <c r="K617" s="107">
        <f t="shared" si="216"/>
        <v>2.8890959925442683</v>
      </c>
      <c r="L617" s="24">
        <f t="shared" si="216"/>
        <v>2.8959276018099547</v>
      </c>
      <c r="M617" s="4">
        <f t="shared" si="216"/>
        <v>2.8818443804034581</v>
      </c>
      <c r="N617" s="4">
        <f t="shared" si="216"/>
        <v>15.878378378378377</v>
      </c>
      <c r="O617" s="4">
        <f t="shared" si="216"/>
        <v>16.898792943361187</v>
      </c>
      <c r="P617" s="4">
        <f t="shared" si="216"/>
        <v>3.1353135313531353</v>
      </c>
      <c r="S617" s="34" t="s">
        <v>244</v>
      </c>
      <c r="V617" s="18">
        <f t="shared" si="217"/>
        <v>38</v>
      </c>
      <c r="W617" s="18">
        <f t="shared" si="218"/>
        <v>30</v>
      </c>
      <c r="X617" s="67">
        <f t="shared" si="219"/>
        <v>182</v>
      </c>
      <c r="Y617" s="107">
        <f t="shared" si="220"/>
        <v>3.1353135313531353</v>
      </c>
      <c r="Z617" s="4">
        <f t="shared" si="220"/>
        <v>2.8818443804034581</v>
      </c>
      <c r="AA617" s="4">
        <f t="shared" si="220"/>
        <v>16.898792943361187</v>
      </c>
    </row>
    <row r="618" spans="1:32" ht="15" customHeight="1" x14ac:dyDescent="0.15">
      <c r="B618" s="34" t="s">
        <v>245</v>
      </c>
      <c r="E618" s="18">
        <v>90</v>
      </c>
      <c r="F618" s="18">
        <v>56</v>
      </c>
      <c r="G618" s="18">
        <v>34</v>
      </c>
      <c r="H618" s="18">
        <v>90</v>
      </c>
      <c r="I618" s="67">
        <v>83</v>
      </c>
      <c r="J618" s="18">
        <v>63</v>
      </c>
      <c r="K618" s="107">
        <f t="shared" si="216"/>
        <v>4.193849021435228</v>
      </c>
      <c r="L618" s="24">
        <f t="shared" si="216"/>
        <v>5.0678733031674206</v>
      </c>
      <c r="M618" s="4">
        <f t="shared" si="216"/>
        <v>3.2660902977905861</v>
      </c>
      <c r="N618" s="4">
        <f t="shared" si="216"/>
        <v>7.6013513513513518</v>
      </c>
      <c r="O618" s="4">
        <f t="shared" si="216"/>
        <v>7.7065923862581247</v>
      </c>
      <c r="P618" s="4">
        <f t="shared" si="216"/>
        <v>5.1980198019801982</v>
      </c>
      <c r="S618" s="34" t="s">
        <v>245</v>
      </c>
      <c r="V618" s="18">
        <f t="shared" si="217"/>
        <v>63</v>
      </c>
      <c r="W618" s="18">
        <f t="shared" si="218"/>
        <v>34</v>
      </c>
      <c r="X618" s="67">
        <f t="shared" si="219"/>
        <v>83</v>
      </c>
      <c r="Y618" s="107">
        <f t="shared" si="220"/>
        <v>5.1980198019801982</v>
      </c>
      <c r="Z618" s="4">
        <f t="shared" si="220"/>
        <v>3.2660902977905861</v>
      </c>
      <c r="AA618" s="4">
        <f t="shared" si="220"/>
        <v>7.7065923862581247</v>
      </c>
    </row>
    <row r="619" spans="1:32" ht="15" customHeight="1" x14ac:dyDescent="0.15">
      <c r="B619" s="35" t="s">
        <v>150</v>
      </c>
      <c r="C619" s="36"/>
      <c r="D619" s="36"/>
      <c r="E619" s="19">
        <v>245</v>
      </c>
      <c r="F619" s="19">
        <v>77</v>
      </c>
      <c r="G619" s="19">
        <v>168</v>
      </c>
      <c r="H619" s="19">
        <v>96</v>
      </c>
      <c r="I619" s="72">
        <v>85</v>
      </c>
      <c r="J619" s="19">
        <v>88</v>
      </c>
      <c r="K619" s="111">
        <f t="shared" si="216"/>
        <v>11.416589002795899</v>
      </c>
      <c r="L619" s="26">
        <f t="shared" si="216"/>
        <v>6.9683257918552037</v>
      </c>
      <c r="M619" s="5">
        <f t="shared" si="216"/>
        <v>16.138328530259365</v>
      </c>
      <c r="N619" s="5">
        <f t="shared" si="216"/>
        <v>8.1081081081081088</v>
      </c>
      <c r="O619" s="5">
        <f t="shared" si="216"/>
        <v>7.8922934076137414</v>
      </c>
      <c r="P619" s="5">
        <f t="shared" si="216"/>
        <v>7.2607260726072615</v>
      </c>
      <c r="S619" s="35" t="s">
        <v>150</v>
      </c>
      <c r="T619" s="36"/>
      <c r="U619" s="36"/>
      <c r="V619" s="19">
        <f t="shared" si="217"/>
        <v>88</v>
      </c>
      <c r="W619" s="19">
        <f t="shared" si="218"/>
        <v>168</v>
      </c>
      <c r="X619" s="72">
        <f t="shared" si="219"/>
        <v>85</v>
      </c>
      <c r="Y619" s="111">
        <f t="shared" si="220"/>
        <v>7.2607260726072615</v>
      </c>
      <c r="Z619" s="5">
        <f t="shared" si="220"/>
        <v>16.138328530259365</v>
      </c>
      <c r="AA619" s="5">
        <f t="shared" si="220"/>
        <v>7.8922934076137414</v>
      </c>
    </row>
    <row r="620" spans="1:32" ht="15" customHeight="1" x14ac:dyDescent="0.15">
      <c r="B620" s="38" t="s">
        <v>1</v>
      </c>
      <c r="C620" s="28"/>
      <c r="D620" s="29"/>
      <c r="E620" s="39">
        <f t="shared" ref="E620:I620" si="221">SUM(E614:E619)</f>
        <v>2146</v>
      </c>
      <c r="F620" s="39">
        <f t="shared" si="221"/>
        <v>1105</v>
      </c>
      <c r="G620" s="39">
        <f t="shared" si="221"/>
        <v>1041</v>
      </c>
      <c r="H620" s="39">
        <f t="shared" si="221"/>
        <v>1184</v>
      </c>
      <c r="I620" s="68">
        <f t="shared" si="221"/>
        <v>1077</v>
      </c>
      <c r="J620" s="39">
        <v>1212</v>
      </c>
      <c r="K620" s="108">
        <f t="shared" ref="K620:P620" si="222">SUM(K614:K619)</f>
        <v>100.00000000000001</v>
      </c>
      <c r="L620" s="25">
        <f t="shared" si="222"/>
        <v>100.00000000000001</v>
      </c>
      <c r="M620" s="6">
        <f t="shared" si="222"/>
        <v>100</v>
      </c>
      <c r="N620" s="6">
        <f t="shared" si="222"/>
        <v>100</v>
      </c>
      <c r="O620" s="6">
        <f t="shared" si="222"/>
        <v>99.999999999999986</v>
      </c>
      <c r="P620" s="6">
        <f t="shared" si="222"/>
        <v>99.999999999999986</v>
      </c>
      <c r="S620" s="38" t="s">
        <v>1</v>
      </c>
      <c r="T620" s="28"/>
      <c r="U620" s="29"/>
      <c r="V620" s="39">
        <f t="shared" ref="V620:AA620" si="223">SUM(V614:V619)</f>
        <v>1212</v>
      </c>
      <c r="W620" s="39">
        <f t="shared" si="223"/>
        <v>1041</v>
      </c>
      <c r="X620" s="68">
        <f t="shared" si="223"/>
        <v>1077</v>
      </c>
      <c r="Y620" s="108">
        <f t="shared" si="223"/>
        <v>99.999999999999986</v>
      </c>
      <c r="Z620" s="6">
        <f t="shared" si="223"/>
        <v>100</v>
      </c>
      <c r="AA620" s="6">
        <f t="shared" si="223"/>
        <v>99.999999999999986</v>
      </c>
    </row>
    <row r="621" spans="1:32" ht="15" customHeight="1" x14ac:dyDescent="0.15">
      <c r="B621" s="38" t="s">
        <v>246</v>
      </c>
      <c r="C621" s="28"/>
      <c r="D621" s="29"/>
      <c r="E621" s="40">
        <v>17.602155181483418</v>
      </c>
      <c r="F621" s="40">
        <v>19.210121595330758</v>
      </c>
      <c r="G621" s="40">
        <v>15.708696449026352</v>
      </c>
      <c r="H621" s="40">
        <v>21.98614185202204</v>
      </c>
      <c r="I621" s="40">
        <v>22.115308805443519</v>
      </c>
      <c r="J621" s="40">
        <v>19.333221530249098</v>
      </c>
      <c r="S621" s="38" t="s">
        <v>246</v>
      </c>
      <c r="T621" s="28"/>
      <c r="U621" s="29"/>
      <c r="V621" s="40">
        <v>19.333221530249098</v>
      </c>
      <c r="W621" s="40">
        <f>G621</f>
        <v>15.708696449026352</v>
      </c>
      <c r="X621" s="40">
        <f>I621</f>
        <v>22.115308805443519</v>
      </c>
      <c r="Y621" s="1"/>
    </row>
    <row r="622" spans="1:32" ht="15" customHeight="1" x14ac:dyDescent="0.15">
      <c r="B622" s="38" t="s">
        <v>247</v>
      </c>
      <c r="C622" s="28"/>
      <c r="D622" s="29"/>
      <c r="E622" s="71">
        <v>84</v>
      </c>
      <c r="F622" s="71">
        <v>84</v>
      </c>
      <c r="G622" s="71">
        <v>66.8</v>
      </c>
      <c r="H622" s="71">
        <v>76.63</v>
      </c>
      <c r="I622" s="71">
        <v>76.63</v>
      </c>
      <c r="J622" s="71">
        <v>84</v>
      </c>
      <c r="S622" s="38" t="s">
        <v>247</v>
      </c>
      <c r="T622" s="28"/>
      <c r="U622" s="29"/>
      <c r="V622" s="71">
        <v>84</v>
      </c>
      <c r="W622" s="71">
        <f>G622</f>
        <v>66.8</v>
      </c>
      <c r="X622" s="71">
        <f>I622</f>
        <v>76.63</v>
      </c>
      <c r="Y622" s="1"/>
    </row>
    <row r="623" spans="1:32" ht="15" customHeight="1" x14ac:dyDescent="0.15">
      <c r="B623" s="38" t="s">
        <v>248</v>
      </c>
      <c r="C623" s="28"/>
      <c r="D623" s="29"/>
      <c r="E623" s="71">
        <v>5</v>
      </c>
      <c r="F623" s="71">
        <v>7.83</v>
      </c>
      <c r="G623" s="71">
        <v>5</v>
      </c>
      <c r="H623" s="71">
        <v>18</v>
      </c>
      <c r="I623" s="71">
        <v>18</v>
      </c>
      <c r="J623" s="71">
        <v>7.83</v>
      </c>
      <c r="S623" s="38" t="s">
        <v>248</v>
      </c>
      <c r="T623" s="28"/>
      <c r="U623" s="29"/>
      <c r="V623" s="71">
        <v>7.83</v>
      </c>
      <c r="W623" s="71">
        <f>G623</f>
        <v>5</v>
      </c>
      <c r="X623" s="71">
        <f>I623</f>
        <v>18</v>
      </c>
      <c r="Y623" s="1"/>
    </row>
    <row r="624" spans="1:32" ht="15" customHeight="1" x14ac:dyDescent="0.15">
      <c r="B624" s="62"/>
      <c r="C624" s="45"/>
      <c r="D624" s="45"/>
      <c r="E624" s="109"/>
      <c r="F624" s="30"/>
      <c r="G624" s="30"/>
      <c r="H624" s="109"/>
      <c r="I624" s="30"/>
      <c r="J624" s="109"/>
      <c r="K624" s="30"/>
      <c r="L624" s="109"/>
      <c r="M624" s="30"/>
      <c r="N624" s="30"/>
      <c r="O624" s="109"/>
      <c r="P624" s="109"/>
      <c r="Q624" s="30"/>
      <c r="S624" s="62"/>
      <c r="T624" s="45"/>
      <c r="U624" s="45"/>
      <c r="V624" s="109"/>
      <c r="W624" s="30"/>
      <c r="X624" s="30"/>
      <c r="Y624" s="30"/>
      <c r="Z624" s="30"/>
      <c r="AA624" s="109"/>
      <c r="AB624" s="30"/>
      <c r="AC624" s="219"/>
      <c r="AD624" s="219"/>
      <c r="AE624" s="219"/>
      <c r="AF624" s="219"/>
    </row>
    <row r="625" spans="1:32" ht="15" customHeight="1" x14ac:dyDescent="0.15">
      <c r="A625" s="1" t="s">
        <v>643</v>
      </c>
      <c r="B625" s="22"/>
      <c r="J625" s="7"/>
      <c r="L625" s="7"/>
      <c r="S625" s="22"/>
      <c r="X625" s="1"/>
      <c r="Y625" s="1"/>
      <c r="AC625" s="219"/>
      <c r="AD625" s="219"/>
      <c r="AE625" s="219"/>
      <c r="AF625" s="219"/>
    </row>
    <row r="626" spans="1:32" ht="13.65" customHeight="1" x14ac:dyDescent="0.15">
      <c r="B626" s="64"/>
      <c r="C626" s="33"/>
      <c r="D626" s="33"/>
      <c r="E626" s="386"/>
      <c r="F626" s="387"/>
      <c r="G626" s="86" t="s">
        <v>2</v>
      </c>
      <c r="H626" s="86"/>
      <c r="I626" s="387"/>
      <c r="J626" s="387"/>
      <c r="K626" s="388"/>
      <c r="L626" s="387"/>
      <c r="M626" s="86" t="s">
        <v>3</v>
      </c>
      <c r="N626" s="86"/>
      <c r="O626" s="387"/>
      <c r="P626" s="389"/>
      <c r="S626" s="64"/>
      <c r="T626" s="33"/>
      <c r="U626" s="33"/>
      <c r="V626" s="79"/>
      <c r="W626" s="83" t="s">
        <v>2</v>
      </c>
      <c r="X626" s="86"/>
      <c r="Y626" s="104"/>
      <c r="Z626" s="83" t="s">
        <v>3</v>
      </c>
      <c r="AA626" s="84"/>
      <c r="AC626" s="219"/>
      <c r="AD626" s="219"/>
      <c r="AE626" s="219"/>
      <c r="AF626" s="219"/>
    </row>
    <row r="627" spans="1:32" ht="22.65" customHeight="1" x14ac:dyDescent="0.15">
      <c r="B627" s="34"/>
      <c r="D627" s="75"/>
      <c r="E627" s="94" t="s">
        <v>442</v>
      </c>
      <c r="F627" s="94" t="s">
        <v>194</v>
      </c>
      <c r="G627" s="94" t="s">
        <v>195</v>
      </c>
      <c r="H627" s="94" t="s">
        <v>443</v>
      </c>
      <c r="I627" s="100" t="s">
        <v>197</v>
      </c>
      <c r="J627" s="94" t="s">
        <v>1127</v>
      </c>
      <c r="K627" s="103" t="s">
        <v>442</v>
      </c>
      <c r="L627" s="94" t="s">
        <v>194</v>
      </c>
      <c r="M627" s="94" t="s">
        <v>195</v>
      </c>
      <c r="N627" s="94" t="s">
        <v>443</v>
      </c>
      <c r="O627" s="94" t="s">
        <v>197</v>
      </c>
      <c r="P627" s="94" t="s">
        <v>1127</v>
      </c>
      <c r="S627" s="34"/>
      <c r="U627" s="75"/>
      <c r="V627" s="94" t="s">
        <v>936</v>
      </c>
      <c r="W627" s="94" t="s">
        <v>195</v>
      </c>
      <c r="X627" s="100" t="s">
        <v>197</v>
      </c>
      <c r="Y627" s="103" t="s">
        <v>936</v>
      </c>
      <c r="Z627" s="94" t="s">
        <v>195</v>
      </c>
      <c r="AA627" s="94" t="s">
        <v>197</v>
      </c>
    </row>
    <row r="628" spans="1:32" ht="12" customHeight="1" x14ac:dyDescent="0.15">
      <c r="B628" s="35"/>
      <c r="C628" s="36"/>
      <c r="D628" s="76"/>
      <c r="E628" s="37"/>
      <c r="F628" s="37"/>
      <c r="G628" s="37"/>
      <c r="H628" s="37"/>
      <c r="I628" s="66"/>
      <c r="J628" s="37"/>
      <c r="K628" s="105">
        <f t="shared" ref="K628:P628" si="224">E$639</f>
        <v>2146</v>
      </c>
      <c r="L628" s="2">
        <f t="shared" si="224"/>
        <v>1105</v>
      </c>
      <c r="M628" s="2">
        <f t="shared" si="224"/>
        <v>1041</v>
      </c>
      <c r="N628" s="2">
        <f t="shared" si="224"/>
        <v>1184</v>
      </c>
      <c r="O628" s="2">
        <f t="shared" si="224"/>
        <v>1077</v>
      </c>
      <c r="P628" s="2">
        <f t="shared" si="224"/>
        <v>1212</v>
      </c>
      <c r="S628" s="35"/>
      <c r="T628" s="36"/>
      <c r="U628" s="76"/>
      <c r="V628" s="37"/>
      <c r="W628" s="37"/>
      <c r="X628" s="66"/>
      <c r="Y628" s="105">
        <f>V$639</f>
        <v>1212</v>
      </c>
      <c r="Z628" s="2">
        <f>W$639</f>
        <v>1041</v>
      </c>
      <c r="AA628" s="2">
        <f>X$639</f>
        <v>1077</v>
      </c>
    </row>
    <row r="629" spans="1:32" ht="15" customHeight="1" x14ac:dyDescent="0.15">
      <c r="B629" s="34" t="s">
        <v>275</v>
      </c>
      <c r="E629" s="17">
        <v>255</v>
      </c>
      <c r="F629" s="17">
        <v>24</v>
      </c>
      <c r="G629" s="17">
        <v>231</v>
      </c>
      <c r="H629" s="17">
        <v>67</v>
      </c>
      <c r="I629" s="101">
        <v>61</v>
      </c>
      <c r="J629" s="17">
        <v>30</v>
      </c>
      <c r="K629" s="106">
        <f t="shared" ref="K629:K638" si="225">E629/K$628*100</f>
        <v>11.882572227399814</v>
      </c>
      <c r="L629" s="96">
        <f t="shared" ref="L629:L638" si="226">F629/L$628*100</f>
        <v>2.1719457013574659</v>
      </c>
      <c r="M629" s="3">
        <f t="shared" ref="M629:M638" si="227">G629/M$628*100</f>
        <v>22.190201729106629</v>
      </c>
      <c r="N629" s="3">
        <f t="shared" ref="N629:N638" si="228">H629/N$628*100</f>
        <v>5.6587837837837833</v>
      </c>
      <c r="O629" s="3">
        <f t="shared" ref="O629:O638" si="229">I629/O$628*100</f>
        <v>5.6638811513463327</v>
      </c>
      <c r="P629" s="3">
        <f t="shared" ref="P629:P638" si="230">J629/P$628*100</f>
        <v>2.4752475247524752</v>
      </c>
      <c r="S629" s="34" t="s">
        <v>275</v>
      </c>
      <c r="V629" s="17">
        <f t="shared" ref="V629:V638" si="231">SUM(F629,H629-I629)</f>
        <v>30</v>
      </c>
      <c r="W629" s="17">
        <f t="shared" ref="W629:W638" si="232">G629</f>
        <v>231</v>
      </c>
      <c r="X629" s="101">
        <f t="shared" ref="X629:X638" si="233">I629</f>
        <v>61</v>
      </c>
      <c r="Y629" s="106">
        <f t="shared" ref="Y629:Y638" si="234">V629/Y$628*100</f>
        <v>2.4752475247524752</v>
      </c>
      <c r="Z629" s="3">
        <f t="shared" ref="Z629:Z638" si="235">W629/Z$628*100</f>
        <v>22.190201729106629</v>
      </c>
      <c r="AA629" s="3">
        <f t="shared" ref="AA629:AA638" si="236">X629/AA$628*100</f>
        <v>5.6638811513463327</v>
      </c>
    </row>
    <row r="630" spans="1:32" ht="15" customHeight="1" x14ac:dyDescent="0.15">
      <c r="B630" s="34" t="s">
        <v>277</v>
      </c>
      <c r="E630" s="18">
        <v>178</v>
      </c>
      <c r="F630" s="18">
        <v>30</v>
      </c>
      <c r="G630" s="18">
        <v>148</v>
      </c>
      <c r="H630" s="18">
        <v>106</v>
      </c>
      <c r="I630" s="67">
        <v>104</v>
      </c>
      <c r="J630" s="18">
        <v>32</v>
      </c>
      <c r="K630" s="107">
        <f t="shared" si="225"/>
        <v>8.2945013979496736</v>
      </c>
      <c r="L630" s="24">
        <f t="shared" si="226"/>
        <v>2.7149321266968327</v>
      </c>
      <c r="M630" s="4">
        <f t="shared" si="227"/>
        <v>14.217098943323728</v>
      </c>
      <c r="N630" s="4">
        <f t="shared" si="228"/>
        <v>8.9527027027027035</v>
      </c>
      <c r="O630" s="4">
        <f t="shared" si="229"/>
        <v>9.6564531104921087</v>
      </c>
      <c r="P630" s="4">
        <f t="shared" si="230"/>
        <v>2.6402640264026402</v>
      </c>
      <c r="S630" s="34" t="s">
        <v>277</v>
      </c>
      <c r="V630" s="18">
        <f t="shared" si="231"/>
        <v>32</v>
      </c>
      <c r="W630" s="18">
        <f t="shared" si="232"/>
        <v>148</v>
      </c>
      <c r="X630" s="67">
        <f t="shared" si="233"/>
        <v>104</v>
      </c>
      <c r="Y630" s="107">
        <f t="shared" si="234"/>
        <v>2.6402640264026402</v>
      </c>
      <c r="Z630" s="4">
        <f t="shared" si="235"/>
        <v>14.217098943323728</v>
      </c>
      <c r="AA630" s="4">
        <f t="shared" si="236"/>
        <v>9.6564531104921087</v>
      </c>
    </row>
    <row r="631" spans="1:32" ht="15" customHeight="1" x14ac:dyDescent="0.15">
      <c r="B631" s="34" t="s">
        <v>278</v>
      </c>
      <c r="E631" s="18">
        <v>148</v>
      </c>
      <c r="F631" s="18">
        <v>47</v>
      </c>
      <c r="G631" s="18">
        <v>101</v>
      </c>
      <c r="H631" s="18">
        <v>168</v>
      </c>
      <c r="I631" s="67">
        <v>154</v>
      </c>
      <c r="J631" s="18">
        <v>61</v>
      </c>
      <c r="K631" s="107">
        <f t="shared" si="225"/>
        <v>6.8965517241379306</v>
      </c>
      <c r="L631" s="24">
        <f t="shared" si="226"/>
        <v>4.253393665158371</v>
      </c>
      <c r="M631" s="4">
        <f t="shared" si="227"/>
        <v>9.7022094140249759</v>
      </c>
      <c r="N631" s="4">
        <f t="shared" si="228"/>
        <v>14.189189189189189</v>
      </c>
      <c r="O631" s="4">
        <f t="shared" si="229"/>
        <v>14.298978644382544</v>
      </c>
      <c r="P631" s="4">
        <f t="shared" si="230"/>
        <v>5.0330033003300327</v>
      </c>
      <c r="S631" s="34" t="s">
        <v>278</v>
      </c>
      <c r="V631" s="18">
        <f t="shared" si="231"/>
        <v>61</v>
      </c>
      <c r="W631" s="18">
        <f t="shared" si="232"/>
        <v>101</v>
      </c>
      <c r="X631" s="67">
        <f t="shared" si="233"/>
        <v>154</v>
      </c>
      <c r="Y631" s="107">
        <f t="shared" si="234"/>
        <v>5.0330033003300327</v>
      </c>
      <c r="Z631" s="4">
        <f t="shared" si="235"/>
        <v>9.7022094140249759</v>
      </c>
      <c r="AA631" s="4">
        <f t="shared" si="236"/>
        <v>14.298978644382544</v>
      </c>
    </row>
    <row r="632" spans="1:32" ht="15" customHeight="1" x14ac:dyDescent="0.15">
      <c r="B632" s="34" t="s">
        <v>279</v>
      </c>
      <c r="E632" s="18">
        <v>107</v>
      </c>
      <c r="F632" s="18">
        <v>65</v>
      </c>
      <c r="G632" s="18">
        <v>42</v>
      </c>
      <c r="H632" s="18">
        <v>153</v>
      </c>
      <c r="I632" s="67">
        <v>133</v>
      </c>
      <c r="J632" s="18">
        <v>85</v>
      </c>
      <c r="K632" s="107">
        <f t="shared" si="225"/>
        <v>4.9860205032618827</v>
      </c>
      <c r="L632" s="24">
        <f t="shared" si="226"/>
        <v>5.8823529411764701</v>
      </c>
      <c r="M632" s="4">
        <f t="shared" si="227"/>
        <v>4.0345821325648412</v>
      </c>
      <c r="N632" s="4">
        <f t="shared" si="228"/>
        <v>12.922297297297296</v>
      </c>
      <c r="O632" s="4">
        <f t="shared" si="229"/>
        <v>12.349117920148561</v>
      </c>
      <c r="P632" s="4">
        <f t="shared" si="230"/>
        <v>7.0132013201320138</v>
      </c>
      <c r="S632" s="34" t="s">
        <v>279</v>
      </c>
      <c r="V632" s="18">
        <f t="shared" si="231"/>
        <v>85</v>
      </c>
      <c r="W632" s="18">
        <f t="shared" si="232"/>
        <v>42</v>
      </c>
      <c r="X632" s="67">
        <f t="shared" si="233"/>
        <v>133</v>
      </c>
      <c r="Y632" s="107">
        <f t="shared" si="234"/>
        <v>7.0132013201320138</v>
      </c>
      <c r="Z632" s="4">
        <f t="shared" si="235"/>
        <v>4.0345821325648412</v>
      </c>
      <c r="AA632" s="4">
        <f t="shared" si="236"/>
        <v>12.349117920148561</v>
      </c>
    </row>
    <row r="633" spans="1:32" ht="15" customHeight="1" x14ac:dyDescent="0.15">
      <c r="B633" s="34" t="s">
        <v>280</v>
      </c>
      <c r="E633" s="18">
        <v>93</v>
      </c>
      <c r="F633" s="18">
        <v>69</v>
      </c>
      <c r="G633" s="18">
        <v>24</v>
      </c>
      <c r="H633" s="18">
        <v>77</v>
      </c>
      <c r="I633" s="67">
        <v>67</v>
      </c>
      <c r="J633" s="18">
        <v>79</v>
      </c>
      <c r="K633" s="107">
        <f t="shared" si="225"/>
        <v>4.3336439888164024</v>
      </c>
      <c r="L633" s="24">
        <f t="shared" si="226"/>
        <v>6.244343891402715</v>
      </c>
      <c r="M633" s="4">
        <f t="shared" si="227"/>
        <v>2.3054755043227666</v>
      </c>
      <c r="N633" s="4">
        <f t="shared" si="228"/>
        <v>6.503378378378379</v>
      </c>
      <c r="O633" s="4">
        <f t="shared" si="229"/>
        <v>6.2209842154131847</v>
      </c>
      <c r="P633" s="4">
        <f t="shared" si="230"/>
        <v>6.5181518151815183</v>
      </c>
      <c r="S633" s="34" t="s">
        <v>280</v>
      </c>
      <c r="V633" s="18">
        <f t="shared" si="231"/>
        <v>79</v>
      </c>
      <c r="W633" s="18">
        <f t="shared" si="232"/>
        <v>24</v>
      </c>
      <c r="X633" s="67">
        <f t="shared" si="233"/>
        <v>67</v>
      </c>
      <c r="Y633" s="107">
        <f t="shared" si="234"/>
        <v>6.5181518151815183</v>
      </c>
      <c r="Z633" s="4">
        <f t="shared" si="235"/>
        <v>2.3054755043227666</v>
      </c>
      <c r="AA633" s="4">
        <f t="shared" si="236"/>
        <v>6.2209842154131847</v>
      </c>
    </row>
    <row r="634" spans="1:32" ht="15" customHeight="1" x14ac:dyDescent="0.15">
      <c r="B634" s="34" t="s">
        <v>281</v>
      </c>
      <c r="E634" s="18">
        <v>58</v>
      </c>
      <c r="F634" s="18">
        <v>50</v>
      </c>
      <c r="G634" s="18">
        <v>8</v>
      </c>
      <c r="H634" s="18">
        <v>63</v>
      </c>
      <c r="I634" s="67">
        <v>56</v>
      </c>
      <c r="J634" s="18">
        <v>57</v>
      </c>
      <c r="K634" s="107">
        <f t="shared" si="225"/>
        <v>2.7027027027027026</v>
      </c>
      <c r="L634" s="24">
        <f t="shared" si="226"/>
        <v>4.5248868778280542</v>
      </c>
      <c r="M634" s="4">
        <f t="shared" si="227"/>
        <v>0.76849183477425553</v>
      </c>
      <c r="N634" s="4">
        <f t="shared" si="228"/>
        <v>5.3209459459459456</v>
      </c>
      <c r="O634" s="4">
        <f t="shared" si="229"/>
        <v>5.1996285979572887</v>
      </c>
      <c r="P634" s="4">
        <f t="shared" si="230"/>
        <v>4.7029702970297027</v>
      </c>
      <c r="S634" s="34" t="s">
        <v>281</v>
      </c>
      <c r="V634" s="18">
        <f t="shared" si="231"/>
        <v>57</v>
      </c>
      <c r="W634" s="18">
        <f t="shared" si="232"/>
        <v>8</v>
      </c>
      <c r="X634" s="67">
        <f t="shared" si="233"/>
        <v>56</v>
      </c>
      <c r="Y634" s="107">
        <f t="shared" si="234"/>
        <v>4.7029702970297027</v>
      </c>
      <c r="Z634" s="4">
        <f t="shared" si="235"/>
        <v>0.76849183477425553</v>
      </c>
      <c r="AA634" s="4">
        <f t="shared" si="236"/>
        <v>5.1996285979572887</v>
      </c>
    </row>
    <row r="635" spans="1:32" ht="15" customHeight="1" x14ac:dyDescent="0.15">
      <c r="B635" s="34" t="s">
        <v>282</v>
      </c>
      <c r="E635" s="18">
        <v>106</v>
      </c>
      <c r="F635" s="18">
        <v>89</v>
      </c>
      <c r="G635" s="18">
        <v>17</v>
      </c>
      <c r="H635" s="18">
        <v>40</v>
      </c>
      <c r="I635" s="67">
        <v>32</v>
      </c>
      <c r="J635" s="18">
        <v>97</v>
      </c>
      <c r="K635" s="107">
        <f t="shared" si="225"/>
        <v>4.9394221808014915</v>
      </c>
      <c r="L635" s="24">
        <f t="shared" si="226"/>
        <v>8.0542986425339365</v>
      </c>
      <c r="M635" s="4">
        <f t="shared" si="227"/>
        <v>1.6330451488952931</v>
      </c>
      <c r="N635" s="4">
        <f t="shared" si="228"/>
        <v>3.3783783783783785</v>
      </c>
      <c r="O635" s="4">
        <f t="shared" si="229"/>
        <v>2.9712163416898791</v>
      </c>
      <c r="P635" s="4">
        <f t="shared" si="230"/>
        <v>8.003300330033003</v>
      </c>
      <c r="S635" s="34" t="s">
        <v>282</v>
      </c>
      <c r="V635" s="18">
        <f t="shared" si="231"/>
        <v>97</v>
      </c>
      <c r="W635" s="18">
        <f t="shared" si="232"/>
        <v>17</v>
      </c>
      <c r="X635" s="67">
        <f t="shared" si="233"/>
        <v>32</v>
      </c>
      <c r="Y635" s="107">
        <f t="shared" si="234"/>
        <v>8.003300330033003</v>
      </c>
      <c r="Z635" s="4">
        <f t="shared" si="235"/>
        <v>1.6330451488952931</v>
      </c>
      <c r="AA635" s="4">
        <f t="shared" si="236"/>
        <v>2.9712163416898791</v>
      </c>
    </row>
    <row r="636" spans="1:32" ht="15" customHeight="1" x14ac:dyDescent="0.15">
      <c r="B636" s="34" t="s">
        <v>283</v>
      </c>
      <c r="E636" s="18">
        <v>144</v>
      </c>
      <c r="F636" s="18">
        <v>138</v>
      </c>
      <c r="G636" s="18">
        <v>6</v>
      </c>
      <c r="H636" s="18">
        <v>15</v>
      </c>
      <c r="I636" s="67">
        <v>11</v>
      </c>
      <c r="J636" s="18">
        <v>142</v>
      </c>
      <c r="K636" s="107">
        <f t="shared" si="225"/>
        <v>6.7101584342963649</v>
      </c>
      <c r="L636" s="24">
        <f t="shared" si="226"/>
        <v>12.48868778280543</v>
      </c>
      <c r="M636" s="4">
        <f t="shared" si="227"/>
        <v>0.57636887608069165</v>
      </c>
      <c r="N636" s="4">
        <f t="shared" si="228"/>
        <v>1.2668918918918919</v>
      </c>
      <c r="O636" s="4">
        <f t="shared" si="229"/>
        <v>1.021355617455896</v>
      </c>
      <c r="P636" s="4">
        <f t="shared" si="230"/>
        <v>11.716171617161717</v>
      </c>
      <c r="S636" s="34" t="s">
        <v>283</v>
      </c>
      <c r="V636" s="18">
        <f t="shared" si="231"/>
        <v>142</v>
      </c>
      <c r="W636" s="18">
        <f t="shared" si="232"/>
        <v>6</v>
      </c>
      <c r="X636" s="67">
        <f t="shared" si="233"/>
        <v>11</v>
      </c>
      <c r="Y636" s="107">
        <f t="shared" si="234"/>
        <v>11.716171617161717</v>
      </c>
      <c r="Z636" s="4">
        <f t="shared" si="235"/>
        <v>0.57636887608069165</v>
      </c>
      <c r="AA636" s="4">
        <f t="shared" si="236"/>
        <v>1.021355617455896</v>
      </c>
    </row>
    <row r="637" spans="1:32" ht="15" customHeight="1" x14ac:dyDescent="0.15">
      <c r="B637" s="34" t="s">
        <v>276</v>
      </c>
      <c r="E637" s="18">
        <v>250</v>
      </c>
      <c r="F637" s="18">
        <v>240</v>
      </c>
      <c r="G637" s="18">
        <v>10</v>
      </c>
      <c r="H637" s="18">
        <v>10</v>
      </c>
      <c r="I637" s="67">
        <v>7</v>
      </c>
      <c r="J637" s="18">
        <v>243</v>
      </c>
      <c r="K637" s="107">
        <f t="shared" si="225"/>
        <v>11.649580615097857</v>
      </c>
      <c r="L637" s="24">
        <f t="shared" si="226"/>
        <v>21.719457013574662</v>
      </c>
      <c r="M637" s="4">
        <f t="shared" si="227"/>
        <v>0.96061479346781953</v>
      </c>
      <c r="N637" s="4">
        <f t="shared" si="228"/>
        <v>0.84459459459459463</v>
      </c>
      <c r="O637" s="4">
        <f t="shared" si="229"/>
        <v>0.64995357474466109</v>
      </c>
      <c r="P637" s="4">
        <f t="shared" si="230"/>
        <v>20.049504950495052</v>
      </c>
      <c r="S637" s="34" t="s">
        <v>276</v>
      </c>
      <c r="V637" s="18">
        <f t="shared" si="231"/>
        <v>243</v>
      </c>
      <c r="W637" s="18">
        <f t="shared" si="232"/>
        <v>10</v>
      </c>
      <c r="X637" s="67">
        <f t="shared" si="233"/>
        <v>7</v>
      </c>
      <c r="Y637" s="107">
        <f t="shared" si="234"/>
        <v>20.049504950495052</v>
      </c>
      <c r="Z637" s="4">
        <f t="shared" si="235"/>
        <v>0.96061479346781953</v>
      </c>
      <c r="AA637" s="4">
        <f t="shared" si="236"/>
        <v>0.64995357474466109</v>
      </c>
    </row>
    <row r="638" spans="1:32" ht="15" customHeight="1" x14ac:dyDescent="0.15">
      <c r="B638" s="34" t="s">
        <v>150</v>
      </c>
      <c r="E638" s="18">
        <v>807</v>
      </c>
      <c r="F638" s="18">
        <v>353</v>
      </c>
      <c r="G638" s="18">
        <v>454</v>
      </c>
      <c r="H638" s="18">
        <v>485</v>
      </c>
      <c r="I638" s="67">
        <v>452</v>
      </c>
      <c r="J638" s="18">
        <v>386</v>
      </c>
      <c r="K638" s="107">
        <f t="shared" si="225"/>
        <v>37.60484622553588</v>
      </c>
      <c r="L638" s="24">
        <f t="shared" si="226"/>
        <v>31.94570135746606</v>
      </c>
      <c r="M638" s="4">
        <f t="shared" si="227"/>
        <v>43.611911623439006</v>
      </c>
      <c r="N638" s="4">
        <f t="shared" si="228"/>
        <v>40.962837837837839</v>
      </c>
      <c r="O638" s="4">
        <f t="shared" si="229"/>
        <v>41.968430826369548</v>
      </c>
      <c r="P638" s="4">
        <f t="shared" si="230"/>
        <v>31.848184818481851</v>
      </c>
      <c r="S638" s="34" t="s">
        <v>150</v>
      </c>
      <c r="V638" s="18">
        <f t="shared" si="231"/>
        <v>386</v>
      </c>
      <c r="W638" s="18">
        <f t="shared" si="232"/>
        <v>454</v>
      </c>
      <c r="X638" s="67">
        <f t="shared" si="233"/>
        <v>452</v>
      </c>
      <c r="Y638" s="107">
        <f t="shared" si="234"/>
        <v>31.848184818481851</v>
      </c>
      <c r="Z638" s="4">
        <f t="shared" si="235"/>
        <v>43.611911623439006</v>
      </c>
      <c r="AA638" s="4">
        <f t="shared" si="236"/>
        <v>41.968430826369548</v>
      </c>
    </row>
    <row r="639" spans="1:32" ht="15" customHeight="1" x14ac:dyDescent="0.15">
      <c r="B639" s="38" t="s">
        <v>1</v>
      </c>
      <c r="C639" s="28"/>
      <c r="D639" s="29"/>
      <c r="E639" s="39">
        <f t="shared" ref="E639:I639" si="237">SUM(E629:E638)</f>
        <v>2146</v>
      </c>
      <c r="F639" s="39">
        <f t="shared" si="237"/>
        <v>1105</v>
      </c>
      <c r="G639" s="39">
        <f t="shared" si="237"/>
        <v>1041</v>
      </c>
      <c r="H639" s="39">
        <f t="shared" si="237"/>
        <v>1184</v>
      </c>
      <c r="I639" s="68">
        <f t="shared" si="237"/>
        <v>1077</v>
      </c>
      <c r="J639" s="39">
        <v>1212</v>
      </c>
      <c r="K639" s="108">
        <f t="shared" ref="K639:P639" si="238">SUM(K629:K638)</f>
        <v>100</v>
      </c>
      <c r="L639" s="25">
        <f t="shared" si="238"/>
        <v>100</v>
      </c>
      <c r="M639" s="6">
        <f t="shared" si="238"/>
        <v>100</v>
      </c>
      <c r="N639" s="6">
        <f t="shared" si="238"/>
        <v>100</v>
      </c>
      <c r="O639" s="6">
        <f t="shared" si="238"/>
        <v>100</v>
      </c>
      <c r="P639" s="6">
        <f t="shared" si="238"/>
        <v>100.00000000000001</v>
      </c>
      <c r="S639" s="38" t="s">
        <v>1</v>
      </c>
      <c r="T639" s="28"/>
      <c r="U639" s="29"/>
      <c r="V639" s="39">
        <f t="shared" ref="V639:AA639" si="239">SUM(V629:V638)</f>
        <v>1212</v>
      </c>
      <c r="W639" s="39">
        <f t="shared" si="239"/>
        <v>1041</v>
      </c>
      <c r="X639" s="68">
        <f t="shared" si="239"/>
        <v>1077</v>
      </c>
      <c r="Y639" s="108">
        <f t="shared" si="239"/>
        <v>100.00000000000001</v>
      </c>
      <c r="Z639" s="6">
        <f t="shared" si="239"/>
        <v>100</v>
      </c>
      <c r="AA639" s="6">
        <f t="shared" si="239"/>
        <v>100</v>
      </c>
    </row>
    <row r="640" spans="1:32" ht="15" customHeight="1" x14ac:dyDescent="0.15">
      <c r="B640" s="38" t="s">
        <v>268</v>
      </c>
      <c r="C640" s="28"/>
      <c r="D640" s="29"/>
      <c r="E640" s="39">
        <v>212817.22959613588</v>
      </c>
      <c r="F640" s="47">
        <v>286050.18795336247</v>
      </c>
      <c r="G640" s="47">
        <v>118999.19776541325</v>
      </c>
      <c r="H640" s="47">
        <v>149676.93827160494</v>
      </c>
      <c r="I640" s="47">
        <v>147057.31520000001</v>
      </c>
      <c r="J640" s="39">
        <v>275814.8900638987</v>
      </c>
      <c r="S640" s="38" t="s">
        <v>268</v>
      </c>
      <c r="T640" s="28"/>
      <c r="U640" s="29"/>
      <c r="V640" s="39">
        <v>275814.8900638987</v>
      </c>
      <c r="W640" s="47">
        <f>G640</f>
        <v>118999.19776541325</v>
      </c>
      <c r="X640" s="47">
        <f>I640</f>
        <v>147057.31520000001</v>
      </c>
      <c r="Y640" s="1"/>
    </row>
    <row r="641" spans="1:37" ht="15" customHeight="1" x14ac:dyDescent="0.15">
      <c r="B641" s="38" t="s">
        <v>355</v>
      </c>
      <c r="C641" s="28"/>
      <c r="D641" s="29"/>
      <c r="E641" s="39">
        <v>192845.62252861186</v>
      </c>
      <c r="F641" s="47">
        <v>268003.62255544116</v>
      </c>
      <c r="G641" s="47">
        <v>112410.45464638279</v>
      </c>
      <c r="H641" s="47">
        <v>144181.31854199682</v>
      </c>
      <c r="I641" s="47">
        <v>142214.96447602133</v>
      </c>
      <c r="J641" s="39">
        <v>257435.2996565066</v>
      </c>
      <c r="S641" s="38" t="s">
        <v>355</v>
      </c>
      <c r="T641" s="28"/>
      <c r="U641" s="29"/>
      <c r="V641" s="39">
        <v>257435.2996565066</v>
      </c>
      <c r="W641" s="47">
        <f>G641</f>
        <v>112410.45464638279</v>
      </c>
      <c r="X641" s="47">
        <f>I641</f>
        <v>142214.96447602133</v>
      </c>
      <c r="Y641" s="1"/>
    </row>
    <row r="642" spans="1:37" ht="15" customHeight="1" x14ac:dyDescent="0.15">
      <c r="B642" s="38" t="s">
        <v>269</v>
      </c>
      <c r="C642" s="28"/>
      <c r="D642" s="29"/>
      <c r="E642" s="220">
        <v>1736400</v>
      </c>
      <c r="F642" s="220">
        <v>1736400</v>
      </c>
      <c r="G642" s="220">
        <v>593925</v>
      </c>
      <c r="H642" s="220">
        <v>764100</v>
      </c>
      <c r="I642" s="220">
        <v>764100</v>
      </c>
      <c r="J642" s="220">
        <v>1736400</v>
      </c>
      <c r="S642" s="38" t="s">
        <v>269</v>
      </c>
      <c r="T642" s="28"/>
      <c r="U642" s="29"/>
      <c r="V642" s="220">
        <v>1736400</v>
      </c>
      <c r="W642" s="220">
        <f>G642</f>
        <v>593925</v>
      </c>
      <c r="X642" s="220">
        <f>I642</f>
        <v>764100</v>
      </c>
      <c r="Y642" s="1"/>
    </row>
    <row r="643" spans="1:37" ht="15" customHeight="1" x14ac:dyDescent="0.15">
      <c r="B643" s="38" t="s">
        <v>270</v>
      </c>
      <c r="C643" s="28"/>
      <c r="D643" s="29"/>
      <c r="E643" s="47">
        <v>32500</v>
      </c>
      <c r="F643" s="47">
        <v>69900</v>
      </c>
      <c r="G643" s="47">
        <v>32500</v>
      </c>
      <c r="H643" s="47">
        <v>57000</v>
      </c>
      <c r="I643" s="47">
        <v>60900</v>
      </c>
      <c r="J643" s="47">
        <v>57000</v>
      </c>
      <c r="S643" s="38" t="s">
        <v>270</v>
      </c>
      <c r="T643" s="28"/>
      <c r="U643" s="29"/>
      <c r="V643" s="47">
        <v>57000</v>
      </c>
      <c r="W643" s="47">
        <f>G643</f>
        <v>32500</v>
      </c>
      <c r="X643" s="47">
        <f>I643</f>
        <v>60900</v>
      </c>
      <c r="Y643" s="1"/>
    </row>
    <row r="644" spans="1:37" ht="15" customHeight="1" x14ac:dyDescent="0.15">
      <c r="B644" s="62"/>
      <c r="C644" s="45"/>
      <c r="D644" s="45"/>
      <c r="E644" s="109"/>
      <c r="F644" s="30"/>
      <c r="G644" s="30"/>
      <c r="H644" s="109"/>
      <c r="I644" s="30"/>
      <c r="J644" s="109"/>
      <c r="K644" s="30"/>
      <c r="L644" s="109"/>
      <c r="M644" s="30"/>
      <c r="N644" s="30"/>
      <c r="O644" s="109"/>
      <c r="P644" s="109"/>
      <c r="Q644" s="30"/>
      <c r="S644" s="62"/>
      <c r="T644" s="45"/>
      <c r="U644" s="45"/>
      <c r="V644" s="109"/>
      <c r="W644" s="30"/>
      <c r="X644" s="30"/>
      <c r="Y644" s="30"/>
      <c r="Z644" s="30"/>
      <c r="AA644" s="109"/>
      <c r="AB644" s="30"/>
      <c r="AC644" s="173"/>
      <c r="AD644" s="173"/>
      <c r="AE644" s="173"/>
      <c r="AF644" s="173"/>
    </row>
    <row r="645" spans="1:37" ht="15" customHeight="1" x14ac:dyDescent="0.15">
      <c r="A645" s="1" t="s">
        <v>1002</v>
      </c>
      <c r="B645" s="22"/>
      <c r="J645" s="7"/>
      <c r="L645" s="7"/>
      <c r="S645" s="22"/>
      <c r="X645" s="1"/>
      <c r="Y645" s="1"/>
    </row>
    <row r="646" spans="1:37" ht="13.65" customHeight="1" x14ac:dyDescent="0.15">
      <c r="B646" s="64"/>
      <c r="C646" s="33"/>
      <c r="D646" s="33"/>
      <c r="E646" s="386"/>
      <c r="F646" s="387"/>
      <c r="G646" s="86" t="s">
        <v>2</v>
      </c>
      <c r="H646" s="86"/>
      <c r="I646" s="387"/>
      <c r="J646" s="387"/>
      <c r="K646" s="388"/>
      <c r="L646" s="387"/>
      <c r="M646" s="86" t="s">
        <v>3</v>
      </c>
      <c r="N646" s="86"/>
      <c r="O646" s="387"/>
      <c r="P646" s="389"/>
      <c r="S646" s="64"/>
      <c r="T646" s="33"/>
      <c r="U646" s="33"/>
      <c r="V646" s="79"/>
      <c r="W646" s="83" t="s">
        <v>2</v>
      </c>
      <c r="X646" s="86"/>
      <c r="Y646" s="104"/>
      <c r="Z646" s="83" t="s">
        <v>3</v>
      </c>
      <c r="AA646" s="84"/>
    </row>
    <row r="647" spans="1:37" ht="22.65" customHeight="1" x14ac:dyDescent="0.15">
      <c r="B647" s="34"/>
      <c r="D647" s="75"/>
      <c r="E647" s="94" t="s">
        <v>442</v>
      </c>
      <c r="F647" s="94" t="s">
        <v>194</v>
      </c>
      <c r="G647" s="94" t="s">
        <v>195</v>
      </c>
      <c r="H647" s="94" t="s">
        <v>443</v>
      </c>
      <c r="I647" s="100" t="s">
        <v>197</v>
      </c>
      <c r="J647" s="94" t="s">
        <v>1127</v>
      </c>
      <c r="K647" s="103" t="s">
        <v>442</v>
      </c>
      <c r="L647" s="94" t="s">
        <v>194</v>
      </c>
      <c r="M647" s="94" t="s">
        <v>195</v>
      </c>
      <c r="N647" s="94" t="s">
        <v>443</v>
      </c>
      <c r="O647" s="94" t="s">
        <v>197</v>
      </c>
      <c r="P647" s="94" t="s">
        <v>1127</v>
      </c>
      <c r="S647" s="34"/>
      <c r="U647" s="75"/>
      <c r="V647" s="94" t="s">
        <v>936</v>
      </c>
      <c r="W647" s="94" t="s">
        <v>195</v>
      </c>
      <c r="X647" s="100" t="s">
        <v>197</v>
      </c>
      <c r="Y647" s="103" t="s">
        <v>936</v>
      </c>
      <c r="Z647" s="94" t="s">
        <v>195</v>
      </c>
      <c r="AA647" s="94" t="s">
        <v>197</v>
      </c>
    </row>
    <row r="648" spans="1:37" ht="12" customHeight="1" x14ac:dyDescent="0.15">
      <c r="B648" s="35"/>
      <c r="C648" s="36"/>
      <c r="D648" s="76"/>
      <c r="E648" s="37"/>
      <c r="F648" s="37"/>
      <c r="G648" s="37"/>
      <c r="H648" s="37"/>
      <c r="I648" s="66"/>
      <c r="J648" s="37"/>
      <c r="K648" s="105">
        <f t="shared" ref="K648:P648" si="240">E$13</f>
        <v>2146</v>
      </c>
      <c r="L648" s="2">
        <f t="shared" si="240"/>
        <v>1105</v>
      </c>
      <c r="M648" s="2">
        <f t="shared" si="240"/>
        <v>1041</v>
      </c>
      <c r="N648" s="2">
        <f t="shared" si="240"/>
        <v>1184</v>
      </c>
      <c r="O648" s="2">
        <f t="shared" si="240"/>
        <v>1077</v>
      </c>
      <c r="P648" s="2">
        <f t="shared" si="240"/>
        <v>1212</v>
      </c>
      <c r="S648" s="35"/>
      <c r="T648" s="36"/>
      <c r="U648" s="76"/>
      <c r="V648" s="37"/>
      <c r="W648" s="37"/>
      <c r="X648" s="66"/>
      <c r="Y648" s="105">
        <f>V$13</f>
        <v>1212</v>
      </c>
      <c r="Z648" s="2">
        <f>W$13</f>
        <v>1041</v>
      </c>
      <c r="AA648" s="2">
        <f>X$13</f>
        <v>1077</v>
      </c>
    </row>
    <row r="649" spans="1:37" ht="15" customHeight="1" x14ac:dyDescent="0.15">
      <c r="B649" s="34" t="s">
        <v>284</v>
      </c>
      <c r="E649" s="18">
        <v>717</v>
      </c>
      <c r="F649" s="18">
        <v>162</v>
      </c>
      <c r="G649" s="18">
        <v>555</v>
      </c>
      <c r="H649" s="18">
        <v>363</v>
      </c>
      <c r="I649" s="67">
        <v>340</v>
      </c>
      <c r="J649" s="18">
        <v>185</v>
      </c>
      <c r="K649" s="107">
        <f t="shared" ref="K649:P656" si="241">E649/K$5*100</f>
        <v>33.410997204100653</v>
      </c>
      <c r="L649" s="24">
        <f t="shared" si="241"/>
        <v>14.660633484162897</v>
      </c>
      <c r="M649" s="4">
        <f t="shared" si="241"/>
        <v>53.314121037463977</v>
      </c>
      <c r="N649" s="4">
        <f t="shared" si="241"/>
        <v>30.658783783783782</v>
      </c>
      <c r="O649" s="4">
        <f t="shared" si="241"/>
        <v>31.569173630454966</v>
      </c>
      <c r="P649" s="4">
        <f t="shared" si="241"/>
        <v>15.264026402640262</v>
      </c>
      <c r="S649" s="34" t="s">
        <v>284</v>
      </c>
      <c r="V649" s="18">
        <f t="shared" ref="V649:V656" si="242">SUM(F649,H649-I649)</f>
        <v>185</v>
      </c>
      <c r="W649" s="18">
        <f t="shared" ref="W649:W656" si="243">G649</f>
        <v>555</v>
      </c>
      <c r="X649" s="67">
        <f t="shared" ref="X649:X656" si="244">I649</f>
        <v>340</v>
      </c>
      <c r="Y649" s="107">
        <f t="shared" ref="Y649:AA656" si="245">V649/Y$5*100</f>
        <v>15.264026402640262</v>
      </c>
      <c r="Z649" s="4">
        <f t="shared" si="245"/>
        <v>53.314121037463977</v>
      </c>
      <c r="AA649" s="4">
        <f t="shared" si="245"/>
        <v>31.569173630454966</v>
      </c>
      <c r="AG649" s="173"/>
      <c r="AH649" s="173"/>
      <c r="AI649" s="173"/>
      <c r="AJ649" s="173"/>
      <c r="AK649" s="173"/>
    </row>
    <row r="650" spans="1:37" ht="15" customHeight="1" x14ac:dyDescent="0.15">
      <c r="B650" s="34" t="s">
        <v>255</v>
      </c>
      <c r="E650" s="18">
        <v>344</v>
      </c>
      <c r="F650" s="18">
        <v>179</v>
      </c>
      <c r="G650" s="18">
        <v>165</v>
      </c>
      <c r="H650" s="18">
        <v>319</v>
      </c>
      <c r="I650" s="67">
        <v>288</v>
      </c>
      <c r="J650" s="18">
        <v>210</v>
      </c>
      <c r="K650" s="107">
        <f t="shared" si="241"/>
        <v>16.029822926374653</v>
      </c>
      <c r="L650" s="24">
        <f t="shared" si="241"/>
        <v>16.199095022624434</v>
      </c>
      <c r="M650" s="4">
        <f t="shared" si="241"/>
        <v>15.85014409221902</v>
      </c>
      <c r="N650" s="4">
        <f t="shared" si="241"/>
        <v>26.942567567567565</v>
      </c>
      <c r="O650" s="4">
        <f t="shared" si="241"/>
        <v>26.740947075208915</v>
      </c>
      <c r="P650" s="4">
        <f t="shared" si="241"/>
        <v>17.326732673267326</v>
      </c>
      <c r="S650" s="34" t="s">
        <v>255</v>
      </c>
      <c r="V650" s="18">
        <f t="shared" si="242"/>
        <v>210</v>
      </c>
      <c r="W650" s="18">
        <f t="shared" si="243"/>
        <v>165</v>
      </c>
      <c r="X650" s="67">
        <f t="shared" si="244"/>
        <v>288</v>
      </c>
      <c r="Y650" s="107">
        <f t="shared" si="245"/>
        <v>17.326732673267326</v>
      </c>
      <c r="Z650" s="4">
        <f t="shared" si="245"/>
        <v>15.85014409221902</v>
      </c>
      <c r="AA650" s="4">
        <f t="shared" si="245"/>
        <v>26.740947075208915</v>
      </c>
      <c r="AG650" s="173"/>
      <c r="AH650" s="173"/>
      <c r="AI650" s="173"/>
      <c r="AJ650" s="173"/>
      <c r="AK650" s="173"/>
    </row>
    <row r="651" spans="1:37" ht="15" customHeight="1" x14ac:dyDescent="0.15">
      <c r="B651" s="34" t="s">
        <v>256</v>
      </c>
      <c r="E651" s="18">
        <v>349</v>
      </c>
      <c r="F651" s="18">
        <v>261</v>
      </c>
      <c r="G651" s="18">
        <v>88</v>
      </c>
      <c r="H651" s="18">
        <v>252</v>
      </c>
      <c r="I651" s="67">
        <v>219</v>
      </c>
      <c r="J651" s="18">
        <v>294</v>
      </c>
      <c r="K651" s="107">
        <f t="shared" si="241"/>
        <v>16.262814538676608</v>
      </c>
      <c r="L651" s="24">
        <f t="shared" si="241"/>
        <v>23.619909502262441</v>
      </c>
      <c r="M651" s="4">
        <f t="shared" si="241"/>
        <v>8.4534101825168104</v>
      </c>
      <c r="N651" s="4">
        <f t="shared" si="241"/>
        <v>21.283783783783782</v>
      </c>
      <c r="O651" s="4">
        <f t="shared" si="241"/>
        <v>20.334261838440113</v>
      </c>
      <c r="P651" s="4">
        <f t="shared" si="241"/>
        <v>24.257425742574256</v>
      </c>
      <c r="S651" s="34" t="s">
        <v>256</v>
      </c>
      <c r="V651" s="18">
        <f t="shared" si="242"/>
        <v>294</v>
      </c>
      <c r="W651" s="18">
        <f t="shared" si="243"/>
        <v>88</v>
      </c>
      <c r="X651" s="67">
        <f t="shared" si="244"/>
        <v>219</v>
      </c>
      <c r="Y651" s="107">
        <f t="shared" si="245"/>
        <v>24.257425742574256</v>
      </c>
      <c r="Z651" s="4">
        <f t="shared" si="245"/>
        <v>8.4534101825168104</v>
      </c>
      <c r="AA651" s="4">
        <f t="shared" si="245"/>
        <v>20.334261838440113</v>
      </c>
      <c r="AG651" s="173"/>
      <c r="AH651" s="173"/>
      <c r="AI651" s="173"/>
      <c r="AJ651" s="173"/>
      <c r="AK651" s="173"/>
    </row>
    <row r="652" spans="1:37" ht="15" customHeight="1" x14ac:dyDescent="0.15">
      <c r="B652" s="34" t="s">
        <v>273</v>
      </c>
      <c r="E652" s="18">
        <v>205</v>
      </c>
      <c r="F652" s="18">
        <v>195</v>
      </c>
      <c r="G652" s="18">
        <v>10</v>
      </c>
      <c r="H652" s="18">
        <v>16</v>
      </c>
      <c r="I652" s="67">
        <v>12</v>
      </c>
      <c r="J652" s="18">
        <v>199</v>
      </c>
      <c r="K652" s="107">
        <f t="shared" si="241"/>
        <v>9.5526561043802438</v>
      </c>
      <c r="L652" s="24">
        <f t="shared" si="241"/>
        <v>17.647058823529413</v>
      </c>
      <c r="M652" s="4">
        <f t="shared" si="241"/>
        <v>0.96061479346781953</v>
      </c>
      <c r="N652" s="4">
        <f t="shared" si="241"/>
        <v>1.3513513513513513</v>
      </c>
      <c r="O652" s="4">
        <f t="shared" si="241"/>
        <v>1.1142061281337048</v>
      </c>
      <c r="P652" s="4">
        <f t="shared" si="241"/>
        <v>16.419141914191417</v>
      </c>
      <c r="S652" s="34" t="s">
        <v>273</v>
      </c>
      <c r="V652" s="18">
        <f t="shared" si="242"/>
        <v>199</v>
      </c>
      <c r="W652" s="18">
        <f t="shared" si="243"/>
        <v>10</v>
      </c>
      <c r="X652" s="67">
        <f t="shared" si="244"/>
        <v>12</v>
      </c>
      <c r="Y652" s="107">
        <f t="shared" si="245"/>
        <v>16.419141914191417</v>
      </c>
      <c r="Z652" s="4">
        <f t="shared" si="245"/>
        <v>0.96061479346781953</v>
      </c>
      <c r="AA652" s="4">
        <f t="shared" si="245"/>
        <v>1.1142061281337048</v>
      </c>
      <c r="AG652" s="173"/>
      <c r="AH652" s="173"/>
      <c r="AI652" s="173"/>
      <c r="AJ652" s="173"/>
      <c r="AK652" s="173"/>
    </row>
    <row r="653" spans="1:37" ht="15" customHeight="1" x14ac:dyDescent="0.15">
      <c r="B653" s="34" t="s">
        <v>285</v>
      </c>
      <c r="E653" s="18">
        <v>90</v>
      </c>
      <c r="F653" s="18">
        <v>85</v>
      </c>
      <c r="G653" s="18">
        <v>5</v>
      </c>
      <c r="H653" s="18">
        <v>6</v>
      </c>
      <c r="I653" s="67">
        <v>4</v>
      </c>
      <c r="J653" s="18">
        <v>87</v>
      </c>
      <c r="K653" s="107">
        <f t="shared" si="241"/>
        <v>4.193849021435228</v>
      </c>
      <c r="L653" s="24">
        <f t="shared" si="241"/>
        <v>7.6923076923076925</v>
      </c>
      <c r="M653" s="4">
        <f t="shared" si="241"/>
        <v>0.48030739673390976</v>
      </c>
      <c r="N653" s="4">
        <f t="shared" si="241"/>
        <v>0.5067567567567568</v>
      </c>
      <c r="O653" s="4">
        <f t="shared" si="241"/>
        <v>0.37140204271123489</v>
      </c>
      <c r="P653" s="4">
        <f t="shared" si="241"/>
        <v>7.1782178217821775</v>
      </c>
      <c r="S653" s="34" t="s">
        <v>285</v>
      </c>
      <c r="V653" s="18">
        <f t="shared" si="242"/>
        <v>87</v>
      </c>
      <c r="W653" s="18">
        <f t="shared" si="243"/>
        <v>5</v>
      </c>
      <c r="X653" s="67">
        <f t="shared" si="244"/>
        <v>4</v>
      </c>
      <c r="Y653" s="107">
        <f t="shared" si="245"/>
        <v>7.1782178217821775</v>
      </c>
      <c r="Z653" s="4">
        <f t="shared" si="245"/>
        <v>0.48030739673390976</v>
      </c>
      <c r="AA653" s="4">
        <f t="shared" si="245"/>
        <v>0.37140204271123489</v>
      </c>
      <c r="AG653" s="173"/>
      <c r="AH653" s="173"/>
      <c r="AI653" s="173"/>
      <c r="AJ653" s="173"/>
      <c r="AK653" s="173"/>
    </row>
    <row r="654" spans="1:37" ht="15" customHeight="1" x14ac:dyDescent="0.15">
      <c r="B654" s="34" t="s">
        <v>286</v>
      </c>
      <c r="E654" s="18">
        <v>19</v>
      </c>
      <c r="F654" s="18">
        <v>19</v>
      </c>
      <c r="G654" s="18">
        <v>0</v>
      </c>
      <c r="H654" s="18">
        <v>0</v>
      </c>
      <c r="I654" s="67">
        <v>0</v>
      </c>
      <c r="J654" s="18">
        <v>19</v>
      </c>
      <c r="K654" s="107">
        <f t="shared" si="241"/>
        <v>0.88536812674743715</v>
      </c>
      <c r="L654" s="24">
        <f t="shared" si="241"/>
        <v>1.7194570135746607</v>
      </c>
      <c r="M654" s="4">
        <f t="shared" si="241"/>
        <v>0</v>
      </c>
      <c r="N654" s="4">
        <f t="shared" si="241"/>
        <v>0</v>
      </c>
      <c r="O654" s="4">
        <f t="shared" si="241"/>
        <v>0</v>
      </c>
      <c r="P654" s="4">
        <f t="shared" si="241"/>
        <v>1.5676567656765676</v>
      </c>
      <c r="S654" s="34" t="s">
        <v>286</v>
      </c>
      <c r="V654" s="18">
        <f t="shared" si="242"/>
        <v>19</v>
      </c>
      <c r="W654" s="18">
        <f t="shared" si="243"/>
        <v>0</v>
      </c>
      <c r="X654" s="67">
        <f t="shared" si="244"/>
        <v>0</v>
      </c>
      <c r="Y654" s="107">
        <f t="shared" si="245"/>
        <v>1.5676567656765676</v>
      </c>
      <c r="Z654" s="4">
        <f t="shared" si="245"/>
        <v>0</v>
      </c>
      <c r="AA654" s="4">
        <f t="shared" si="245"/>
        <v>0</v>
      </c>
      <c r="AG654" s="173"/>
      <c r="AH654" s="173"/>
      <c r="AI654" s="173"/>
      <c r="AJ654" s="173"/>
      <c r="AK654" s="173"/>
    </row>
    <row r="655" spans="1:37" ht="15" customHeight="1" x14ac:dyDescent="0.15">
      <c r="B655" s="34" t="s">
        <v>287</v>
      </c>
      <c r="E655" s="18">
        <v>10</v>
      </c>
      <c r="F655" s="18">
        <v>9</v>
      </c>
      <c r="G655" s="18">
        <v>1</v>
      </c>
      <c r="H655" s="18">
        <v>1</v>
      </c>
      <c r="I655" s="67">
        <v>1</v>
      </c>
      <c r="J655" s="18">
        <v>9</v>
      </c>
      <c r="K655" s="107">
        <f t="shared" si="241"/>
        <v>0.46598322460391423</v>
      </c>
      <c r="L655" s="24">
        <f t="shared" si="241"/>
        <v>0.81447963800904988</v>
      </c>
      <c r="M655" s="4">
        <f t="shared" si="241"/>
        <v>9.6061479346781942E-2</v>
      </c>
      <c r="N655" s="4">
        <f t="shared" si="241"/>
        <v>8.4459459459459457E-2</v>
      </c>
      <c r="O655" s="4">
        <f t="shared" si="241"/>
        <v>9.2850510677808723E-2</v>
      </c>
      <c r="P655" s="4">
        <f t="shared" si="241"/>
        <v>0.74257425742574257</v>
      </c>
      <c r="S655" s="34" t="s">
        <v>287</v>
      </c>
      <c r="V655" s="18">
        <f t="shared" si="242"/>
        <v>9</v>
      </c>
      <c r="W655" s="18">
        <f t="shared" si="243"/>
        <v>1</v>
      </c>
      <c r="X655" s="67">
        <f t="shared" si="244"/>
        <v>1</v>
      </c>
      <c r="Y655" s="107">
        <f t="shared" si="245"/>
        <v>0.74257425742574257</v>
      </c>
      <c r="Z655" s="4">
        <f t="shared" si="245"/>
        <v>9.6061479346781942E-2</v>
      </c>
      <c r="AA655" s="4">
        <f t="shared" si="245"/>
        <v>9.2850510677808723E-2</v>
      </c>
      <c r="AG655" s="173"/>
      <c r="AH655" s="173"/>
      <c r="AI655" s="173"/>
      <c r="AJ655" s="173"/>
      <c r="AK655" s="173"/>
    </row>
    <row r="656" spans="1:37" ht="15" customHeight="1" x14ac:dyDescent="0.15">
      <c r="B656" s="34" t="s">
        <v>0</v>
      </c>
      <c r="C656" s="36"/>
      <c r="D656" s="36"/>
      <c r="E656" s="19">
        <v>412</v>
      </c>
      <c r="F656" s="19">
        <v>195</v>
      </c>
      <c r="G656" s="19">
        <v>217</v>
      </c>
      <c r="H656" s="19">
        <v>227</v>
      </c>
      <c r="I656" s="72">
        <v>213</v>
      </c>
      <c r="J656" s="19">
        <v>209</v>
      </c>
      <c r="K656" s="111">
        <f t="shared" si="241"/>
        <v>19.198508853681268</v>
      </c>
      <c r="L656" s="26">
        <f t="shared" si="241"/>
        <v>17.647058823529413</v>
      </c>
      <c r="M656" s="5">
        <f t="shared" si="241"/>
        <v>20.845341018251681</v>
      </c>
      <c r="N656" s="5">
        <f t="shared" si="241"/>
        <v>19.172297297297298</v>
      </c>
      <c r="O656" s="5">
        <f t="shared" si="241"/>
        <v>19.777158774373259</v>
      </c>
      <c r="P656" s="5">
        <f t="shared" si="241"/>
        <v>17.244224422442244</v>
      </c>
      <c r="S656" s="34" t="s">
        <v>0</v>
      </c>
      <c r="T656" s="36"/>
      <c r="U656" s="36"/>
      <c r="V656" s="19">
        <f t="shared" si="242"/>
        <v>209</v>
      </c>
      <c r="W656" s="19">
        <f t="shared" si="243"/>
        <v>217</v>
      </c>
      <c r="X656" s="72">
        <f t="shared" si="244"/>
        <v>213</v>
      </c>
      <c r="Y656" s="111">
        <f t="shared" si="245"/>
        <v>17.244224422442244</v>
      </c>
      <c r="Z656" s="5">
        <f t="shared" si="245"/>
        <v>20.845341018251681</v>
      </c>
      <c r="AA656" s="5">
        <f t="shared" si="245"/>
        <v>19.777158774373259</v>
      </c>
    </row>
    <row r="657" spans="1:37" ht="15" customHeight="1" x14ac:dyDescent="0.15">
      <c r="B657" s="38" t="s">
        <v>1</v>
      </c>
      <c r="C657" s="28"/>
      <c r="D657" s="29"/>
      <c r="E657" s="39">
        <f t="shared" ref="E657:I657" si="246">SUM(E649:E656)</f>
        <v>2146</v>
      </c>
      <c r="F657" s="39">
        <f t="shared" si="246"/>
        <v>1105</v>
      </c>
      <c r="G657" s="39">
        <f t="shared" si="246"/>
        <v>1041</v>
      </c>
      <c r="H657" s="39">
        <f t="shared" si="246"/>
        <v>1184</v>
      </c>
      <c r="I657" s="68">
        <f t="shared" si="246"/>
        <v>1077</v>
      </c>
      <c r="J657" s="39">
        <v>1212</v>
      </c>
      <c r="K657" s="108">
        <f t="shared" ref="K657:P657" si="247">SUM(K649:K656)</f>
        <v>100</v>
      </c>
      <c r="L657" s="25">
        <f t="shared" si="247"/>
        <v>100</v>
      </c>
      <c r="M657" s="6">
        <f t="shared" si="247"/>
        <v>100</v>
      </c>
      <c r="N657" s="6">
        <f t="shared" si="247"/>
        <v>100</v>
      </c>
      <c r="O657" s="6">
        <f t="shared" si="247"/>
        <v>100</v>
      </c>
      <c r="P657" s="6">
        <f t="shared" si="247"/>
        <v>100</v>
      </c>
      <c r="S657" s="38" t="s">
        <v>1</v>
      </c>
      <c r="T657" s="28"/>
      <c r="U657" s="29"/>
      <c r="V657" s="39">
        <f t="shared" ref="V657:AA657" si="248">SUM(V649:V656)</f>
        <v>1212</v>
      </c>
      <c r="W657" s="39">
        <f t="shared" si="248"/>
        <v>1041</v>
      </c>
      <c r="X657" s="68">
        <f t="shared" si="248"/>
        <v>1077</v>
      </c>
      <c r="Y657" s="108">
        <f t="shared" si="248"/>
        <v>100</v>
      </c>
      <c r="Z657" s="6">
        <f t="shared" si="248"/>
        <v>100</v>
      </c>
      <c r="AA657" s="6">
        <f t="shared" si="248"/>
        <v>100</v>
      </c>
    </row>
    <row r="658" spans="1:37" ht="15" customHeight="1" x14ac:dyDescent="0.15">
      <c r="B658" s="38" t="s">
        <v>268</v>
      </c>
      <c r="C658" s="28"/>
      <c r="D658" s="29"/>
      <c r="E658" s="39">
        <v>103238.01153402537</v>
      </c>
      <c r="F658" s="47">
        <v>128908.28461538462</v>
      </c>
      <c r="G658" s="47">
        <v>74888.559466019418</v>
      </c>
      <c r="H658" s="47">
        <v>88845.330198537093</v>
      </c>
      <c r="I658" s="47">
        <v>87728.408564814818</v>
      </c>
      <c r="J658" s="39">
        <v>126155.70787637089</v>
      </c>
      <c r="S658" s="38" t="s">
        <v>268</v>
      </c>
      <c r="T658" s="28"/>
      <c r="U658" s="29"/>
      <c r="V658" s="39">
        <v>126155.70787637089</v>
      </c>
      <c r="W658" s="47">
        <f>G658</f>
        <v>74888.559466019418</v>
      </c>
      <c r="X658" s="47">
        <f>I658</f>
        <v>87728.408564814818</v>
      </c>
      <c r="Y658" s="1"/>
      <c r="AG658" s="173"/>
      <c r="AH658" s="173"/>
      <c r="AI658" s="173"/>
      <c r="AJ658" s="173"/>
      <c r="AK658" s="173"/>
    </row>
    <row r="659" spans="1:37" ht="15" customHeight="1" x14ac:dyDescent="0.15">
      <c r="B659" s="38" t="s">
        <v>355</v>
      </c>
      <c r="C659" s="28"/>
      <c r="D659" s="29"/>
      <c r="E659" s="39">
        <v>98736</v>
      </c>
      <c r="F659" s="47">
        <v>125311.4487804878</v>
      </c>
      <c r="G659" s="47">
        <v>72479.838274932612</v>
      </c>
      <c r="H659" s="47">
        <v>87364.475086906139</v>
      </c>
      <c r="I659" s="47">
        <v>86403.044987146524</v>
      </c>
      <c r="J659" s="39">
        <v>122456.56035437431</v>
      </c>
      <c r="S659" s="38" t="s">
        <v>355</v>
      </c>
      <c r="T659" s="28"/>
      <c r="U659" s="29"/>
      <c r="V659" s="39">
        <v>122456.56035437431</v>
      </c>
      <c r="W659" s="47">
        <f>G659</f>
        <v>72479.838274932612</v>
      </c>
      <c r="X659" s="47">
        <f>I659</f>
        <v>86403.044987146524</v>
      </c>
      <c r="Y659" s="1"/>
      <c r="AG659" s="173"/>
      <c r="AH659" s="173"/>
      <c r="AI659" s="173"/>
      <c r="AJ659" s="173"/>
      <c r="AK659" s="173"/>
    </row>
    <row r="660" spans="1:37" ht="15" customHeight="1" x14ac:dyDescent="0.15">
      <c r="B660" s="38" t="s">
        <v>269</v>
      </c>
      <c r="C660" s="28"/>
      <c r="D660" s="29"/>
      <c r="E660" s="47">
        <v>396775</v>
      </c>
      <c r="F660" s="47">
        <v>356800</v>
      </c>
      <c r="G660" s="47">
        <v>396775</v>
      </c>
      <c r="H660" s="47">
        <v>305880</v>
      </c>
      <c r="I660" s="47">
        <v>305880</v>
      </c>
      <c r="J660" s="47">
        <v>356800</v>
      </c>
      <c r="S660" s="38" t="s">
        <v>269</v>
      </c>
      <c r="T660" s="28"/>
      <c r="U660" s="29"/>
      <c r="V660" s="47">
        <v>356800</v>
      </c>
      <c r="W660" s="47">
        <f>G660</f>
        <v>396775</v>
      </c>
      <c r="X660" s="47">
        <f>I660</f>
        <v>305880</v>
      </c>
      <c r="Y660" s="1"/>
      <c r="AG660" s="173"/>
      <c r="AH660" s="173"/>
      <c r="AI660" s="173"/>
      <c r="AJ660" s="173"/>
      <c r="AK660" s="173"/>
    </row>
    <row r="661" spans="1:37" ht="15" customHeight="1" x14ac:dyDescent="0.15">
      <c r="B661" s="38" t="s">
        <v>270</v>
      </c>
      <c r="C661" s="28"/>
      <c r="D661" s="29"/>
      <c r="E661" s="47">
        <v>10000</v>
      </c>
      <c r="F661" s="47">
        <v>21600</v>
      </c>
      <c r="G661" s="47">
        <v>10000</v>
      </c>
      <c r="H661" s="47">
        <v>5000</v>
      </c>
      <c r="I661" s="47">
        <v>5000</v>
      </c>
      <c r="J661" s="47">
        <v>21600</v>
      </c>
      <c r="S661" s="38" t="s">
        <v>270</v>
      </c>
      <c r="T661" s="28"/>
      <c r="U661" s="29"/>
      <c r="V661" s="47">
        <v>21600</v>
      </c>
      <c r="W661" s="47">
        <f>G661</f>
        <v>10000</v>
      </c>
      <c r="X661" s="47">
        <f>I661</f>
        <v>5000</v>
      </c>
      <c r="Y661" s="1"/>
      <c r="AG661" s="173"/>
      <c r="AH661" s="173"/>
      <c r="AI661" s="173"/>
      <c r="AJ661" s="173"/>
      <c r="AK661" s="173"/>
    </row>
    <row r="662" spans="1:37" ht="15" customHeight="1" x14ac:dyDescent="0.15">
      <c r="B662" s="62"/>
      <c r="C662" s="45"/>
      <c r="D662" s="45"/>
      <c r="E662" s="109"/>
      <c r="F662" s="30"/>
      <c r="G662" s="30"/>
      <c r="H662" s="109"/>
      <c r="I662" s="30"/>
      <c r="J662" s="109"/>
      <c r="K662" s="30"/>
      <c r="L662" s="109"/>
      <c r="M662" s="30"/>
      <c r="N662" s="30"/>
      <c r="O662" s="109"/>
      <c r="P662" s="109"/>
      <c r="Q662" s="30"/>
      <c r="S662" s="62"/>
      <c r="T662" s="45"/>
      <c r="U662" s="45"/>
      <c r="V662" s="109"/>
      <c r="W662" s="30"/>
      <c r="X662" s="30"/>
      <c r="Y662" s="30"/>
      <c r="Z662" s="30"/>
      <c r="AA662" s="109"/>
      <c r="AB662" s="30"/>
    </row>
    <row r="663" spans="1:37" ht="15" customHeight="1" x14ac:dyDescent="0.15">
      <c r="A663" s="1" t="s">
        <v>1003</v>
      </c>
      <c r="B663" s="22"/>
      <c r="J663" s="7"/>
      <c r="L663" s="7"/>
      <c r="S663" s="22"/>
      <c r="X663" s="1"/>
      <c r="Y663" s="1"/>
    </row>
    <row r="664" spans="1:37" ht="13.65" customHeight="1" x14ac:dyDescent="0.15">
      <c r="B664" s="64"/>
      <c r="C664" s="33"/>
      <c r="D664" s="33"/>
      <c r="E664" s="386"/>
      <c r="F664" s="387"/>
      <c r="G664" s="86" t="s">
        <v>2</v>
      </c>
      <c r="H664" s="86"/>
      <c r="I664" s="387"/>
      <c r="J664" s="387"/>
      <c r="K664" s="388"/>
      <c r="L664" s="387"/>
      <c r="M664" s="86" t="s">
        <v>3</v>
      </c>
      <c r="N664" s="86"/>
      <c r="O664" s="387"/>
      <c r="P664" s="389"/>
      <c r="S664" s="64"/>
      <c r="T664" s="33"/>
      <c r="U664" s="33"/>
      <c r="V664" s="79"/>
      <c r="W664" s="83" t="s">
        <v>2</v>
      </c>
      <c r="X664" s="86"/>
      <c r="Y664" s="104"/>
      <c r="Z664" s="83" t="s">
        <v>3</v>
      </c>
      <c r="AA664" s="84"/>
    </row>
    <row r="665" spans="1:37" ht="22.65" customHeight="1" x14ac:dyDescent="0.15">
      <c r="B665" s="34"/>
      <c r="D665" s="75"/>
      <c r="E665" s="94" t="s">
        <v>442</v>
      </c>
      <c r="F665" s="94" t="s">
        <v>194</v>
      </c>
      <c r="G665" s="94" t="s">
        <v>195</v>
      </c>
      <c r="H665" s="94" t="s">
        <v>443</v>
      </c>
      <c r="I665" s="100" t="s">
        <v>197</v>
      </c>
      <c r="J665" s="94" t="s">
        <v>1127</v>
      </c>
      <c r="K665" s="103" t="s">
        <v>442</v>
      </c>
      <c r="L665" s="94" t="s">
        <v>194</v>
      </c>
      <c r="M665" s="94" t="s">
        <v>195</v>
      </c>
      <c r="N665" s="94" t="s">
        <v>443</v>
      </c>
      <c r="O665" s="94" t="s">
        <v>197</v>
      </c>
      <c r="P665" s="94" t="s">
        <v>1127</v>
      </c>
      <c r="S665" s="34"/>
      <c r="U665" s="75"/>
      <c r="V665" s="94" t="s">
        <v>936</v>
      </c>
      <c r="W665" s="94" t="s">
        <v>195</v>
      </c>
      <c r="X665" s="100" t="s">
        <v>197</v>
      </c>
      <c r="Y665" s="103" t="s">
        <v>936</v>
      </c>
      <c r="Z665" s="94" t="s">
        <v>195</v>
      </c>
      <c r="AA665" s="94" t="s">
        <v>197</v>
      </c>
    </row>
    <row r="666" spans="1:37" ht="12" customHeight="1" x14ac:dyDescent="0.15">
      <c r="B666" s="35"/>
      <c r="C666" s="36"/>
      <c r="D666" s="76"/>
      <c r="E666" s="37"/>
      <c r="F666" s="37"/>
      <c r="G666" s="37"/>
      <c r="H666" s="37"/>
      <c r="I666" s="66"/>
      <c r="J666" s="37"/>
      <c r="K666" s="105">
        <f t="shared" ref="K666:P666" si="249">E$13</f>
        <v>2146</v>
      </c>
      <c r="L666" s="2">
        <f t="shared" si="249"/>
        <v>1105</v>
      </c>
      <c r="M666" s="2">
        <f t="shared" si="249"/>
        <v>1041</v>
      </c>
      <c r="N666" s="2">
        <f t="shared" si="249"/>
        <v>1184</v>
      </c>
      <c r="O666" s="2">
        <f t="shared" si="249"/>
        <v>1077</v>
      </c>
      <c r="P666" s="2">
        <f t="shared" si="249"/>
        <v>1212</v>
      </c>
      <c r="S666" s="35"/>
      <c r="T666" s="36"/>
      <c r="U666" s="76"/>
      <c r="V666" s="37"/>
      <c r="W666" s="37"/>
      <c r="X666" s="66"/>
      <c r="Y666" s="105">
        <f>V$13</f>
        <v>1212</v>
      </c>
      <c r="Z666" s="2">
        <f>W$13</f>
        <v>1041</v>
      </c>
      <c r="AA666" s="2">
        <f>X$13</f>
        <v>1077</v>
      </c>
    </row>
    <row r="667" spans="1:37" ht="15" customHeight="1" x14ac:dyDescent="0.15">
      <c r="B667" s="34" t="s">
        <v>257</v>
      </c>
      <c r="E667" s="18">
        <v>115</v>
      </c>
      <c r="F667" s="18">
        <v>21</v>
      </c>
      <c r="G667" s="18">
        <v>94</v>
      </c>
      <c r="H667" s="18">
        <v>28</v>
      </c>
      <c r="I667" s="67">
        <v>25</v>
      </c>
      <c r="J667" s="18">
        <v>24</v>
      </c>
      <c r="K667" s="107">
        <f t="shared" ref="K667:K675" si="250">E667/K$5*100</f>
        <v>5.3588070829450141</v>
      </c>
      <c r="L667" s="24">
        <f t="shared" ref="L667:L675" si="251">F667/L$5*100</f>
        <v>1.9004524886877827</v>
      </c>
      <c r="M667" s="4">
        <f t="shared" ref="M667:M675" si="252">G667/M$5*100</f>
        <v>9.0297790585975015</v>
      </c>
      <c r="N667" s="4">
        <f t="shared" ref="N667:N675" si="253">H667/N$5*100</f>
        <v>2.3648648648648649</v>
      </c>
      <c r="O667" s="4">
        <f t="shared" ref="O667:O675" si="254">I667/O$5*100</f>
        <v>2.3212627669452179</v>
      </c>
      <c r="P667" s="4">
        <f t="shared" ref="P667:P675" si="255">J667/P$5*100</f>
        <v>1.9801980198019802</v>
      </c>
      <c r="S667" s="34" t="s">
        <v>257</v>
      </c>
      <c r="V667" s="18">
        <f t="shared" ref="V667:V675" si="256">SUM(F667,H667-I667)</f>
        <v>24</v>
      </c>
      <c r="W667" s="18">
        <f t="shared" ref="W667:W675" si="257">G667</f>
        <v>94</v>
      </c>
      <c r="X667" s="67">
        <f t="shared" ref="X667:X675" si="258">I667</f>
        <v>25</v>
      </c>
      <c r="Y667" s="107">
        <f t="shared" ref="Y667:Y675" si="259">V667/Y$5*100</f>
        <v>1.9801980198019802</v>
      </c>
      <c r="Z667" s="4">
        <f t="shared" ref="Z667:Z675" si="260">W667/Z$5*100</f>
        <v>9.0297790585975015</v>
      </c>
      <c r="AA667" s="4">
        <f t="shared" ref="AA667:AA675" si="261">X667/AA$5*100</f>
        <v>2.3212627669452179</v>
      </c>
      <c r="AG667" s="173"/>
      <c r="AH667" s="173"/>
      <c r="AI667" s="173"/>
      <c r="AJ667" s="173"/>
      <c r="AK667" s="173"/>
    </row>
    <row r="668" spans="1:37" ht="15" customHeight="1" x14ac:dyDescent="0.15">
      <c r="B668" s="34" t="s">
        <v>258</v>
      </c>
      <c r="E668" s="18">
        <v>271</v>
      </c>
      <c r="F668" s="18">
        <v>49</v>
      </c>
      <c r="G668" s="18">
        <v>222</v>
      </c>
      <c r="H668" s="18">
        <v>113</v>
      </c>
      <c r="I668" s="67">
        <v>110</v>
      </c>
      <c r="J668" s="18">
        <v>52</v>
      </c>
      <c r="K668" s="107">
        <f t="shared" si="250"/>
        <v>12.628145386766077</v>
      </c>
      <c r="L668" s="24">
        <f t="shared" si="251"/>
        <v>4.4343891402714934</v>
      </c>
      <c r="M668" s="4">
        <f t="shared" si="252"/>
        <v>21.32564841498559</v>
      </c>
      <c r="N668" s="4">
        <f t="shared" si="253"/>
        <v>9.5439189189189193</v>
      </c>
      <c r="O668" s="4">
        <f t="shared" si="254"/>
        <v>10.21355617455896</v>
      </c>
      <c r="P668" s="4">
        <f t="shared" si="255"/>
        <v>4.2904290429042904</v>
      </c>
      <c r="S668" s="34" t="s">
        <v>258</v>
      </c>
      <c r="V668" s="18">
        <f t="shared" si="256"/>
        <v>52</v>
      </c>
      <c r="W668" s="18">
        <f t="shared" si="257"/>
        <v>222</v>
      </c>
      <c r="X668" s="67">
        <f t="shared" si="258"/>
        <v>110</v>
      </c>
      <c r="Y668" s="107">
        <f t="shared" si="259"/>
        <v>4.2904290429042904</v>
      </c>
      <c r="Z668" s="4">
        <f t="shared" si="260"/>
        <v>21.32564841498559</v>
      </c>
      <c r="AA668" s="4">
        <f t="shared" si="261"/>
        <v>10.21355617455896</v>
      </c>
      <c r="AG668" s="173"/>
      <c r="AH668" s="173"/>
      <c r="AI668" s="173"/>
      <c r="AJ668" s="173"/>
      <c r="AK668" s="173"/>
    </row>
    <row r="669" spans="1:37" ht="15" customHeight="1" x14ac:dyDescent="0.15">
      <c r="B669" s="34" t="s">
        <v>259</v>
      </c>
      <c r="E669" s="18">
        <v>327</v>
      </c>
      <c r="F669" s="18">
        <v>84</v>
      </c>
      <c r="G669" s="18">
        <v>243</v>
      </c>
      <c r="H669" s="18">
        <v>188</v>
      </c>
      <c r="I669" s="67">
        <v>167</v>
      </c>
      <c r="J669" s="18">
        <v>105</v>
      </c>
      <c r="K669" s="107">
        <f t="shared" si="250"/>
        <v>15.237651444547994</v>
      </c>
      <c r="L669" s="24">
        <f t="shared" si="251"/>
        <v>7.6018099547511309</v>
      </c>
      <c r="M669" s="4">
        <f t="shared" si="252"/>
        <v>23.342939481268012</v>
      </c>
      <c r="N669" s="4">
        <f t="shared" si="253"/>
        <v>15.878378378378377</v>
      </c>
      <c r="O669" s="4">
        <f t="shared" si="254"/>
        <v>15.506035283194059</v>
      </c>
      <c r="P669" s="4">
        <f t="shared" si="255"/>
        <v>8.6633663366336631</v>
      </c>
      <c r="S669" s="34" t="s">
        <v>259</v>
      </c>
      <c r="V669" s="18">
        <f t="shared" si="256"/>
        <v>105</v>
      </c>
      <c r="W669" s="18">
        <f t="shared" si="257"/>
        <v>243</v>
      </c>
      <c r="X669" s="67">
        <f t="shared" si="258"/>
        <v>167</v>
      </c>
      <c r="Y669" s="107">
        <f t="shared" si="259"/>
        <v>8.6633663366336631</v>
      </c>
      <c r="Z669" s="4">
        <f t="shared" si="260"/>
        <v>23.342939481268012</v>
      </c>
      <c r="AA669" s="4">
        <f t="shared" si="261"/>
        <v>15.506035283194059</v>
      </c>
      <c r="AG669" s="173"/>
      <c r="AH669" s="173"/>
      <c r="AI669" s="173"/>
      <c r="AJ669" s="173"/>
      <c r="AK669" s="173"/>
    </row>
    <row r="670" spans="1:37" ht="15" customHeight="1" x14ac:dyDescent="0.15">
      <c r="B670" s="34" t="s">
        <v>250</v>
      </c>
      <c r="E670" s="18">
        <v>348</v>
      </c>
      <c r="F670" s="18">
        <v>154</v>
      </c>
      <c r="G670" s="18">
        <v>194</v>
      </c>
      <c r="H670" s="18">
        <v>272</v>
      </c>
      <c r="I670" s="67">
        <v>257</v>
      </c>
      <c r="J670" s="18">
        <v>169</v>
      </c>
      <c r="K670" s="107">
        <f t="shared" si="250"/>
        <v>16.216216216216218</v>
      </c>
      <c r="L670" s="24">
        <f t="shared" si="251"/>
        <v>13.936651583710407</v>
      </c>
      <c r="M670" s="4">
        <f t="shared" si="252"/>
        <v>18.635926993275696</v>
      </c>
      <c r="N670" s="4">
        <f t="shared" si="253"/>
        <v>22.972972972972975</v>
      </c>
      <c r="O670" s="4">
        <f t="shared" si="254"/>
        <v>23.862581244196843</v>
      </c>
      <c r="P670" s="4">
        <f t="shared" si="255"/>
        <v>13.943894389438944</v>
      </c>
      <c r="S670" s="34" t="s">
        <v>250</v>
      </c>
      <c r="V670" s="18">
        <f t="shared" si="256"/>
        <v>169</v>
      </c>
      <c r="W670" s="18">
        <f t="shared" si="257"/>
        <v>194</v>
      </c>
      <c r="X670" s="67">
        <f t="shared" si="258"/>
        <v>257</v>
      </c>
      <c r="Y670" s="107">
        <f t="shared" si="259"/>
        <v>13.943894389438944</v>
      </c>
      <c r="Z670" s="4">
        <f t="shared" si="260"/>
        <v>18.635926993275696</v>
      </c>
      <c r="AA670" s="4">
        <f t="shared" si="261"/>
        <v>23.862581244196843</v>
      </c>
      <c r="AG670" s="173"/>
      <c r="AH670" s="173"/>
      <c r="AI670" s="173"/>
      <c r="AJ670" s="173"/>
      <c r="AK670" s="173"/>
    </row>
    <row r="671" spans="1:37" ht="15" customHeight="1" x14ac:dyDescent="0.15">
      <c r="B671" s="34" t="s">
        <v>251</v>
      </c>
      <c r="E671" s="18">
        <v>229</v>
      </c>
      <c r="F671" s="18">
        <v>137</v>
      </c>
      <c r="G671" s="18">
        <v>92</v>
      </c>
      <c r="H671" s="18">
        <v>240</v>
      </c>
      <c r="I671" s="67">
        <v>213</v>
      </c>
      <c r="J671" s="18">
        <v>164</v>
      </c>
      <c r="K671" s="107">
        <f t="shared" si="250"/>
        <v>10.671015843429636</v>
      </c>
      <c r="L671" s="24">
        <f t="shared" si="251"/>
        <v>12.398190045248869</v>
      </c>
      <c r="M671" s="4">
        <f t="shared" si="252"/>
        <v>8.8376560999039384</v>
      </c>
      <c r="N671" s="4">
        <f t="shared" si="253"/>
        <v>20.27027027027027</v>
      </c>
      <c r="O671" s="4">
        <f t="shared" si="254"/>
        <v>19.777158774373259</v>
      </c>
      <c r="P671" s="4">
        <f t="shared" si="255"/>
        <v>13.531353135313532</v>
      </c>
      <c r="S671" s="34" t="s">
        <v>251</v>
      </c>
      <c r="V671" s="18">
        <f t="shared" si="256"/>
        <v>164</v>
      </c>
      <c r="W671" s="18">
        <f t="shared" si="257"/>
        <v>92</v>
      </c>
      <c r="X671" s="67">
        <f t="shared" si="258"/>
        <v>213</v>
      </c>
      <c r="Y671" s="107">
        <f t="shared" si="259"/>
        <v>13.531353135313532</v>
      </c>
      <c r="Z671" s="4">
        <f t="shared" si="260"/>
        <v>8.8376560999039384</v>
      </c>
      <c r="AA671" s="4">
        <f t="shared" si="261"/>
        <v>19.777158774373259</v>
      </c>
      <c r="AG671" s="173"/>
      <c r="AH671" s="173"/>
      <c r="AI671" s="173"/>
      <c r="AJ671" s="173"/>
      <c r="AK671" s="173"/>
    </row>
    <row r="672" spans="1:37" ht="15" customHeight="1" x14ac:dyDescent="0.15">
      <c r="B672" s="34" t="s">
        <v>288</v>
      </c>
      <c r="E672" s="18">
        <v>237</v>
      </c>
      <c r="F672" s="18">
        <v>164</v>
      </c>
      <c r="G672" s="18">
        <v>73</v>
      </c>
      <c r="H672" s="18">
        <v>238</v>
      </c>
      <c r="I672" s="67">
        <v>218</v>
      </c>
      <c r="J672" s="18">
        <v>184</v>
      </c>
      <c r="K672" s="107">
        <f t="shared" si="250"/>
        <v>11.043802423112767</v>
      </c>
      <c r="L672" s="24">
        <f t="shared" si="251"/>
        <v>14.841628959276019</v>
      </c>
      <c r="M672" s="4">
        <f t="shared" si="252"/>
        <v>7.0124879923150818</v>
      </c>
      <c r="N672" s="4">
        <f t="shared" si="253"/>
        <v>20.101351351351351</v>
      </c>
      <c r="O672" s="4">
        <f t="shared" si="254"/>
        <v>20.2414113277623</v>
      </c>
      <c r="P672" s="4">
        <f t="shared" si="255"/>
        <v>15.181518151815181</v>
      </c>
      <c r="S672" s="34" t="s">
        <v>288</v>
      </c>
      <c r="V672" s="18">
        <f t="shared" si="256"/>
        <v>184</v>
      </c>
      <c r="W672" s="18">
        <f t="shared" si="257"/>
        <v>73</v>
      </c>
      <c r="X672" s="67">
        <f t="shared" si="258"/>
        <v>218</v>
      </c>
      <c r="Y672" s="107">
        <f t="shared" si="259"/>
        <v>15.181518151815181</v>
      </c>
      <c r="Z672" s="4">
        <f t="shared" si="260"/>
        <v>7.0124879923150818</v>
      </c>
      <c r="AA672" s="4">
        <f t="shared" si="261"/>
        <v>20.2414113277623</v>
      </c>
      <c r="AG672" s="173"/>
      <c r="AH672" s="173"/>
      <c r="AI672" s="173"/>
      <c r="AJ672" s="173"/>
      <c r="AK672" s="173"/>
    </row>
    <row r="673" spans="1:37" ht="15" customHeight="1" x14ac:dyDescent="0.15">
      <c r="B673" s="34" t="s">
        <v>289</v>
      </c>
      <c r="E673" s="18">
        <v>189</v>
      </c>
      <c r="F673" s="18">
        <v>166</v>
      </c>
      <c r="G673" s="18">
        <v>23</v>
      </c>
      <c r="H673" s="18">
        <v>47</v>
      </c>
      <c r="I673" s="67">
        <v>39</v>
      </c>
      <c r="J673" s="18">
        <v>174</v>
      </c>
      <c r="K673" s="107">
        <f t="shared" si="250"/>
        <v>8.8070829450139794</v>
      </c>
      <c r="L673" s="24">
        <f t="shared" si="251"/>
        <v>15.02262443438914</v>
      </c>
      <c r="M673" s="4">
        <f t="shared" si="252"/>
        <v>2.2094140249759846</v>
      </c>
      <c r="N673" s="4">
        <f t="shared" si="253"/>
        <v>3.9695945945945943</v>
      </c>
      <c r="O673" s="4">
        <f t="shared" si="254"/>
        <v>3.6211699164345403</v>
      </c>
      <c r="P673" s="4">
        <f t="shared" si="255"/>
        <v>14.356435643564355</v>
      </c>
      <c r="S673" s="34" t="s">
        <v>289</v>
      </c>
      <c r="V673" s="18">
        <f t="shared" si="256"/>
        <v>174</v>
      </c>
      <c r="W673" s="18">
        <f t="shared" si="257"/>
        <v>23</v>
      </c>
      <c r="X673" s="67">
        <f t="shared" si="258"/>
        <v>39</v>
      </c>
      <c r="Y673" s="107">
        <f t="shared" si="259"/>
        <v>14.356435643564355</v>
      </c>
      <c r="Z673" s="4">
        <f t="shared" si="260"/>
        <v>2.2094140249759846</v>
      </c>
      <c r="AA673" s="4">
        <f t="shared" si="261"/>
        <v>3.6211699164345403</v>
      </c>
      <c r="AG673" s="173"/>
      <c r="AH673" s="173"/>
      <c r="AI673" s="173"/>
      <c r="AJ673" s="173"/>
      <c r="AK673" s="173"/>
    </row>
    <row r="674" spans="1:37" ht="15" customHeight="1" x14ac:dyDescent="0.15">
      <c r="B674" s="34" t="s">
        <v>261</v>
      </c>
      <c r="E674" s="18">
        <v>331</v>
      </c>
      <c r="F674" s="18">
        <v>296</v>
      </c>
      <c r="G674" s="18">
        <v>35</v>
      </c>
      <c r="H674" s="18">
        <v>22</v>
      </c>
      <c r="I674" s="67">
        <v>17</v>
      </c>
      <c r="J674" s="18">
        <v>301</v>
      </c>
      <c r="K674" s="107">
        <f t="shared" si="250"/>
        <v>15.424044734389561</v>
      </c>
      <c r="L674" s="24">
        <f t="shared" si="251"/>
        <v>26.787330316742082</v>
      </c>
      <c r="M674" s="4">
        <f t="shared" si="252"/>
        <v>3.3621517771373677</v>
      </c>
      <c r="N674" s="4">
        <f t="shared" si="253"/>
        <v>1.8581081081081081</v>
      </c>
      <c r="O674" s="4">
        <f t="shared" si="254"/>
        <v>1.5784586815227482</v>
      </c>
      <c r="P674" s="4">
        <f t="shared" si="255"/>
        <v>24.834983498349835</v>
      </c>
      <c r="S674" s="34" t="s">
        <v>261</v>
      </c>
      <c r="V674" s="18">
        <f t="shared" si="256"/>
        <v>301</v>
      </c>
      <c r="W674" s="18">
        <f t="shared" si="257"/>
        <v>35</v>
      </c>
      <c r="X674" s="67">
        <f t="shared" si="258"/>
        <v>17</v>
      </c>
      <c r="Y674" s="107">
        <f t="shared" si="259"/>
        <v>24.834983498349835</v>
      </c>
      <c r="Z674" s="4">
        <f t="shared" si="260"/>
        <v>3.3621517771373677</v>
      </c>
      <c r="AA674" s="4">
        <f t="shared" si="261"/>
        <v>1.5784586815227482</v>
      </c>
      <c r="AG674" s="173"/>
      <c r="AH674" s="173"/>
      <c r="AI674" s="173"/>
      <c r="AJ674" s="173"/>
      <c r="AK674" s="173"/>
    </row>
    <row r="675" spans="1:37" ht="15" customHeight="1" x14ac:dyDescent="0.15">
      <c r="B675" s="34" t="s">
        <v>0</v>
      </c>
      <c r="C675" s="36"/>
      <c r="D675" s="36"/>
      <c r="E675" s="19">
        <v>99</v>
      </c>
      <c r="F675" s="19">
        <v>34</v>
      </c>
      <c r="G675" s="19">
        <v>65</v>
      </c>
      <c r="H675" s="19">
        <v>36</v>
      </c>
      <c r="I675" s="72">
        <v>31</v>
      </c>
      <c r="J675" s="19">
        <v>39</v>
      </c>
      <c r="K675" s="111">
        <f t="shared" si="250"/>
        <v>4.6132339235787505</v>
      </c>
      <c r="L675" s="26">
        <f t="shared" si="251"/>
        <v>3.0769230769230771</v>
      </c>
      <c r="M675" s="5">
        <f t="shared" si="252"/>
        <v>6.2439961575408258</v>
      </c>
      <c r="N675" s="5">
        <f t="shared" si="253"/>
        <v>3.0405405405405408</v>
      </c>
      <c r="O675" s="5">
        <f t="shared" si="254"/>
        <v>2.8783658310120708</v>
      </c>
      <c r="P675" s="5">
        <f t="shared" si="255"/>
        <v>3.217821782178218</v>
      </c>
      <c r="S675" s="34" t="s">
        <v>0</v>
      </c>
      <c r="T675" s="36"/>
      <c r="U675" s="36"/>
      <c r="V675" s="19">
        <f t="shared" si="256"/>
        <v>39</v>
      </c>
      <c r="W675" s="19">
        <f t="shared" si="257"/>
        <v>65</v>
      </c>
      <c r="X675" s="72">
        <f t="shared" si="258"/>
        <v>31</v>
      </c>
      <c r="Y675" s="111">
        <f t="shared" si="259"/>
        <v>3.217821782178218</v>
      </c>
      <c r="Z675" s="5">
        <f t="shared" si="260"/>
        <v>6.2439961575408258</v>
      </c>
      <c r="AA675" s="5">
        <f t="shared" si="261"/>
        <v>2.8783658310120708</v>
      </c>
      <c r="AG675" s="173"/>
      <c r="AH675" s="173"/>
      <c r="AI675" s="173"/>
      <c r="AJ675" s="173"/>
      <c r="AK675" s="173"/>
    </row>
    <row r="676" spans="1:37" ht="15" customHeight="1" x14ac:dyDescent="0.15">
      <c r="B676" s="38" t="s">
        <v>1</v>
      </c>
      <c r="C676" s="28"/>
      <c r="D676" s="29"/>
      <c r="E676" s="39">
        <f t="shared" ref="E676:I676" si="262">SUM(E667:E675)</f>
        <v>2146</v>
      </c>
      <c r="F676" s="39">
        <f t="shared" si="262"/>
        <v>1105</v>
      </c>
      <c r="G676" s="39">
        <f t="shared" si="262"/>
        <v>1041</v>
      </c>
      <c r="H676" s="39">
        <f t="shared" si="262"/>
        <v>1184</v>
      </c>
      <c r="I676" s="68">
        <f t="shared" si="262"/>
        <v>1077</v>
      </c>
      <c r="J676" s="39">
        <v>1212</v>
      </c>
      <c r="K676" s="108">
        <f t="shared" ref="K676:P676" si="263">SUM(K667:K675)</f>
        <v>100</v>
      </c>
      <c r="L676" s="25">
        <f t="shared" si="263"/>
        <v>100.00000000000001</v>
      </c>
      <c r="M676" s="6">
        <f t="shared" si="263"/>
        <v>100</v>
      </c>
      <c r="N676" s="6">
        <f t="shared" si="263"/>
        <v>100.00000000000001</v>
      </c>
      <c r="O676" s="6">
        <f t="shared" si="263"/>
        <v>100</v>
      </c>
      <c r="P676" s="6">
        <f t="shared" si="263"/>
        <v>100</v>
      </c>
      <c r="S676" s="38" t="s">
        <v>1</v>
      </c>
      <c r="T676" s="28"/>
      <c r="U676" s="29"/>
      <c r="V676" s="39">
        <f t="shared" ref="V676:AA676" si="264">SUM(V667:V675)</f>
        <v>1212</v>
      </c>
      <c r="W676" s="39">
        <f t="shared" si="264"/>
        <v>1041</v>
      </c>
      <c r="X676" s="68">
        <f t="shared" si="264"/>
        <v>1077</v>
      </c>
      <c r="Y676" s="108">
        <f t="shared" si="264"/>
        <v>100</v>
      </c>
      <c r="Z676" s="6">
        <f t="shared" si="264"/>
        <v>100</v>
      </c>
      <c r="AA676" s="6">
        <f t="shared" si="264"/>
        <v>100</v>
      </c>
    </row>
    <row r="677" spans="1:37" ht="15" customHeight="1" x14ac:dyDescent="0.15">
      <c r="B677" s="38" t="s">
        <v>268</v>
      </c>
      <c r="C677" s="28"/>
      <c r="D677" s="29"/>
      <c r="E677" s="39">
        <v>54155.848558866637</v>
      </c>
      <c r="F677" s="47">
        <v>74488.452847805791</v>
      </c>
      <c r="G677" s="47">
        <v>31844.148565573771</v>
      </c>
      <c r="H677" s="47">
        <v>40714.367595818818</v>
      </c>
      <c r="I677" s="47">
        <v>40116.779158699806</v>
      </c>
      <c r="J677" s="39">
        <v>72084.463768115937</v>
      </c>
      <c r="S677" s="38" t="s">
        <v>268</v>
      </c>
      <c r="T677" s="28"/>
      <c r="U677" s="29"/>
      <c r="V677" s="39">
        <v>72084.463768115937</v>
      </c>
      <c r="W677" s="47">
        <f>G677</f>
        <v>31844.148565573771</v>
      </c>
      <c r="X677" s="47">
        <f>I677</f>
        <v>40116.779158699806</v>
      </c>
      <c r="Y677" s="1"/>
      <c r="AG677" s="173"/>
      <c r="AH677" s="173"/>
      <c r="AI677" s="173"/>
      <c r="AJ677" s="173"/>
      <c r="AK677" s="173"/>
    </row>
    <row r="678" spans="1:37" ht="15" customHeight="1" x14ac:dyDescent="0.15">
      <c r="B678" s="38" t="s">
        <v>355</v>
      </c>
      <c r="C678" s="28"/>
      <c r="D678" s="29"/>
      <c r="E678" s="39">
        <v>49796.93326098752</v>
      </c>
      <c r="F678" s="47">
        <v>71075.70362694301</v>
      </c>
      <c r="G678" s="47">
        <v>27941.093181818182</v>
      </c>
      <c r="H678" s="47">
        <v>39157.182785299803</v>
      </c>
      <c r="I678" s="47">
        <v>38746.663481953292</v>
      </c>
      <c r="J678" s="39">
        <v>68577.622516556294</v>
      </c>
      <c r="S678" s="38" t="s">
        <v>355</v>
      </c>
      <c r="T678" s="28"/>
      <c r="U678" s="29"/>
      <c r="V678" s="39">
        <v>68577.622516556294</v>
      </c>
      <c r="W678" s="47">
        <f>G678</f>
        <v>27941.093181818182</v>
      </c>
      <c r="X678" s="47">
        <f>I678</f>
        <v>38746.663481953292</v>
      </c>
      <c r="Y678" s="1"/>
      <c r="AG678" s="173"/>
      <c r="AH678" s="173"/>
      <c r="AI678" s="173"/>
      <c r="AJ678" s="173"/>
      <c r="AK678" s="173"/>
    </row>
    <row r="679" spans="1:37" ht="15" customHeight="1" x14ac:dyDescent="0.15">
      <c r="B679" s="38" t="s">
        <v>269</v>
      </c>
      <c r="C679" s="28"/>
      <c r="D679" s="29"/>
      <c r="E679" s="47">
        <v>335643</v>
      </c>
      <c r="F679" s="47">
        <v>329000</v>
      </c>
      <c r="G679" s="47">
        <v>335643</v>
      </c>
      <c r="H679" s="47">
        <v>261000</v>
      </c>
      <c r="I679" s="47">
        <v>261000</v>
      </c>
      <c r="J679" s="47">
        <v>329000</v>
      </c>
      <c r="S679" s="38" t="s">
        <v>269</v>
      </c>
      <c r="T679" s="28"/>
      <c r="U679" s="29"/>
      <c r="V679" s="47">
        <v>329000</v>
      </c>
      <c r="W679" s="47">
        <f>G679</f>
        <v>335643</v>
      </c>
      <c r="X679" s="47">
        <f>I679</f>
        <v>261000</v>
      </c>
      <c r="Y679" s="1"/>
      <c r="AG679" s="173"/>
      <c r="AH679" s="173"/>
      <c r="AI679" s="173"/>
      <c r="AJ679" s="173"/>
      <c r="AK679" s="173"/>
    </row>
    <row r="680" spans="1:37" ht="15" customHeight="1" x14ac:dyDescent="0.15">
      <c r="B680" s="38" t="s">
        <v>270</v>
      </c>
      <c r="C680" s="28"/>
      <c r="D680" s="29"/>
      <c r="E680" s="47">
        <v>1000</v>
      </c>
      <c r="F680" s="47">
        <v>1000</v>
      </c>
      <c r="G680" s="47">
        <v>1000</v>
      </c>
      <c r="H680" s="47">
        <v>2000</v>
      </c>
      <c r="I680" s="47">
        <v>2000</v>
      </c>
      <c r="J680" s="47">
        <v>1000</v>
      </c>
      <c r="S680" s="38" t="s">
        <v>270</v>
      </c>
      <c r="T680" s="28"/>
      <c r="U680" s="29"/>
      <c r="V680" s="47">
        <v>1000</v>
      </c>
      <c r="W680" s="47">
        <f>G680</f>
        <v>1000</v>
      </c>
      <c r="X680" s="47">
        <f>I680</f>
        <v>2000</v>
      </c>
      <c r="Y680" s="1"/>
      <c r="AG680" s="173"/>
      <c r="AH680" s="173"/>
      <c r="AI680" s="173"/>
      <c r="AJ680" s="173"/>
      <c r="AK680" s="173"/>
    </row>
    <row r="681" spans="1:37" ht="12" customHeight="1" x14ac:dyDescent="0.15">
      <c r="B681" s="69" t="s">
        <v>82</v>
      </c>
      <c r="C681" s="45"/>
      <c r="D681" s="45"/>
      <c r="E681" s="90"/>
      <c r="F681" s="90"/>
      <c r="G681" s="90"/>
      <c r="H681" s="91"/>
      <c r="I681" s="90"/>
      <c r="J681" s="90"/>
      <c r="K681" s="90"/>
      <c r="L681" s="46"/>
      <c r="N681" s="90"/>
      <c r="S681" s="69" t="s">
        <v>82</v>
      </c>
      <c r="T681" s="45"/>
      <c r="U681" s="45"/>
      <c r="V681" s="90"/>
      <c r="W681" s="90"/>
      <c r="X681" s="90"/>
      <c r="Y681" s="90"/>
    </row>
    <row r="682" spans="1:37" ht="15" customHeight="1" x14ac:dyDescent="0.15">
      <c r="B682" s="62"/>
      <c r="C682" s="45"/>
      <c r="D682" s="45"/>
      <c r="E682" s="90"/>
      <c r="F682" s="90"/>
      <c r="G682" s="90"/>
      <c r="H682" s="91"/>
      <c r="I682" s="90"/>
      <c r="J682" s="90"/>
      <c r="K682" s="90"/>
      <c r="L682" s="46"/>
      <c r="N682" s="90"/>
      <c r="S682" s="62"/>
      <c r="T682" s="45"/>
      <c r="U682" s="45"/>
      <c r="V682" s="90"/>
      <c r="W682" s="90"/>
      <c r="X682" s="90"/>
      <c r="Y682" s="90"/>
    </row>
    <row r="683" spans="1:37" ht="15" customHeight="1" x14ac:dyDescent="0.15">
      <c r="A683" s="1" t="s">
        <v>645</v>
      </c>
      <c r="B683" s="22"/>
      <c r="J683" s="7"/>
      <c r="L683" s="7"/>
      <c r="S683" s="22"/>
      <c r="X683" s="1"/>
      <c r="Y683" s="1"/>
    </row>
    <row r="684" spans="1:37" ht="13.65" customHeight="1" x14ac:dyDescent="0.15">
      <c r="B684" s="64"/>
      <c r="C684" s="33"/>
      <c r="D684" s="33"/>
      <c r="E684" s="386"/>
      <c r="F684" s="387"/>
      <c r="G684" s="86" t="s">
        <v>2</v>
      </c>
      <c r="H684" s="86"/>
      <c r="I684" s="387"/>
      <c r="J684" s="387"/>
      <c r="K684" s="388"/>
      <c r="L684" s="387"/>
      <c r="M684" s="86" t="s">
        <v>3</v>
      </c>
      <c r="N684" s="86"/>
      <c r="O684" s="387"/>
      <c r="P684" s="389"/>
      <c r="S684" s="64"/>
      <c r="T684" s="33"/>
      <c r="U684" s="33"/>
      <c r="V684" s="79"/>
      <c r="W684" s="83" t="s">
        <v>2</v>
      </c>
      <c r="X684" s="86"/>
      <c r="Y684" s="104"/>
      <c r="Z684" s="83" t="s">
        <v>3</v>
      </c>
      <c r="AA684" s="84"/>
    </row>
    <row r="685" spans="1:37" ht="22.65" customHeight="1" x14ac:dyDescent="0.15">
      <c r="B685" s="34"/>
      <c r="D685" s="75"/>
      <c r="E685" s="94" t="s">
        <v>442</v>
      </c>
      <c r="F685" s="94" t="s">
        <v>194</v>
      </c>
      <c r="G685" s="94" t="s">
        <v>195</v>
      </c>
      <c r="H685" s="94" t="s">
        <v>443</v>
      </c>
      <c r="I685" s="100" t="s">
        <v>197</v>
      </c>
      <c r="J685" s="94" t="s">
        <v>1127</v>
      </c>
      <c r="K685" s="103" t="s">
        <v>442</v>
      </c>
      <c r="L685" s="94" t="s">
        <v>194</v>
      </c>
      <c r="M685" s="94" t="s">
        <v>195</v>
      </c>
      <c r="N685" s="94" t="s">
        <v>443</v>
      </c>
      <c r="O685" s="94" t="s">
        <v>197</v>
      </c>
      <c r="P685" s="94" t="s">
        <v>1127</v>
      </c>
      <c r="S685" s="34"/>
      <c r="U685" s="75"/>
      <c r="V685" s="94" t="s">
        <v>936</v>
      </c>
      <c r="W685" s="94" t="s">
        <v>195</v>
      </c>
      <c r="X685" s="100" t="s">
        <v>197</v>
      </c>
      <c r="Y685" s="103" t="s">
        <v>936</v>
      </c>
      <c r="Z685" s="94" t="s">
        <v>195</v>
      </c>
      <c r="AA685" s="94" t="s">
        <v>197</v>
      </c>
    </row>
    <row r="686" spans="1:37" ht="12" customHeight="1" x14ac:dyDescent="0.15">
      <c r="B686" s="35"/>
      <c r="C686" s="36"/>
      <c r="D686" s="76"/>
      <c r="E686" s="37"/>
      <c r="F686" s="37"/>
      <c r="G686" s="37"/>
      <c r="H686" s="37"/>
      <c r="I686" s="66"/>
      <c r="J686" s="37"/>
      <c r="K686" s="105">
        <f t="shared" ref="K686:P686" si="265">E$13</f>
        <v>2146</v>
      </c>
      <c r="L686" s="2">
        <f t="shared" si="265"/>
        <v>1105</v>
      </c>
      <c r="M686" s="2">
        <f t="shared" si="265"/>
        <v>1041</v>
      </c>
      <c r="N686" s="2">
        <f t="shared" si="265"/>
        <v>1184</v>
      </c>
      <c r="O686" s="2">
        <f t="shared" si="265"/>
        <v>1077</v>
      </c>
      <c r="P686" s="2">
        <f t="shared" si="265"/>
        <v>1212</v>
      </c>
      <c r="S686" s="35"/>
      <c r="T686" s="36"/>
      <c r="U686" s="76"/>
      <c r="V686" s="37"/>
      <c r="W686" s="37"/>
      <c r="X686" s="66"/>
      <c r="Y686" s="105">
        <f>V$13</f>
        <v>1212</v>
      </c>
      <c r="Z686" s="2">
        <f>W$13</f>
        <v>1041</v>
      </c>
      <c r="AA686" s="2">
        <f>X$13</f>
        <v>1077</v>
      </c>
    </row>
    <row r="687" spans="1:37" ht="15" customHeight="1" x14ac:dyDescent="0.15">
      <c r="B687" s="34" t="s">
        <v>249</v>
      </c>
      <c r="E687" s="18">
        <v>48</v>
      </c>
      <c r="F687" s="18">
        <v>8</v>
      </c>
      <c r="G687" s="18">
        <v>40</v>
      </c>
      <c r="H687" s="18">
        <v>18</v>
      </c>
      <c r="I687" s="67">
        <v>17</v>
      </c>
      <c r="J687" s="18">
        <v>9</v>
      </c>
      <c r="K687" s="107">
        <f t="shared" ref="K687:K697" si="266">E687/K$5*100</f>
        <v>2.2367194780987885</v>
      </c>
      <c r="L687" s="24">
        <f t="shared" ref="L687:L697" si="267">F687/L$5*100</f>
        <v>0.72398190045248867</v>
      </c>
      <c r="M687" s="4">
        <f t="shared" ref="M687:M697" si="268">G687/M$5*100</f>
        <v>3.8424591738712781</v>
      </c>
      <c r="N687" s="4">
        <f t="shared" ref="N687:N697" si="269">H687/N$5*100</f>
        <v>1.5202702702702704</v>
      </c>
      <c r="O687" s="4">
        <f t="shared" ref="O687:O697" si="270">I687/O$5*100</f>
        <v>1.5784586815227482</v>
      </c>
      <c r="P687" s="4">
        <f t="shared" ref="P687:P697" si="271">J687/P$5*100</f>
        <v>0.74257425742574257</v>
      </c>
      <c r="S687" s="34" t="s">
        <v>249</v>
      </c>
      <c r="V687" s="18">
        <f t="shared" ref="V687:V697" si="272">SUM(F687,H687-I687)</f>
        <v>9</v>
      </c>
      <c r="W687" s="18">
        <f t="shared" ref="W687:W697" si="273">G687</f>
        <v>40</v>
      </c>
      <c r="X687" s="67">
        <f t="shared" ref="X687:X697" si="274">I687</f>
        <v>17</v>
      </c>
      <c r="Y687" s="107">
        <f t="shared" ref="Y687:Y697" si="275">V687/Y$5*100</f>
        <v>0.74257425742574257</v>
      </c>
      <c r="Z687" s="4">
        <f t="shared" ref="Z687:Z697" si="276">W687/Z$5*100</f>
        <v>3.8424591738712781</v>
      </c>
      <c r="AA687" s="4">
        <f t="shared" ref="AA687:AA697" si="277">X687/AA$5*100</f>
        <v>1.5784586815227482</v>
      </c>
      <c r="AG687" s="173"/>
      <c r="AH687" s="173"/>
      <c r="AI687" s="173"/>
      <c r="AJ687" s="173"/>
      <c r="AK687" s="173"/>
    </row>
    <row r="688" spans="1:37" ht="15" customHeight="1" x14ac:dyDescent="0.15">
      <c r="B688" s="34" t="s">
        <v>257</v>
      </c>
      <c r="E688" s="18">
        <v>122</v>
      </c>
      <c r="F688" s="18">
        <v>25</v>
      </c>
      <c r="G688" s="18">
        <v>97</v>
      </c>
      <c r="H688" s="18">
        <v>98</v>
      </c>
      <c r="I688" s="67">
        <v>94</v>
      </c>
      <c r="J688" s="18">
        <v>29</v>
      </c>
      <c r="K688" s="107">
        <f t="shared" si="266"/>
        <v>5.6849953401677542</v>
      </c>
      <c r="L688" s="24">
        <f t="shared" si="267"/>
        <v>2.2624434389140271</v>
      </c>
      <c r="M688" s="4">
        <f t="shared" si="268"/>
        <v>9.317963496637848</v>
      </c>
      <c r="N688" s="4">
        <f t="shared" si="269"/>
        <v>8.2770270270270263</v>
      </c>
      <c r="O688" s="4">
        <f t="shared" si="270"/>
        <v>8.7279480037140207</v>
      </c>
      <c r="P688" s="4">
        <f t="shared" si="271"/>
        <v>2.3927392739273929</v>
      </c>
      <c r="S688" s="34" t="s">
        <v>257</v>
      </c>
      <c r="V688" s="18">
        <f t="shared" si="272"/>
        <v>29</v>
      </c>
      <c r="W688" s="18">
        <f t="shared" si="273"/>
        <v>97</v>
      </c>
      <c r="X688" s="67">
        <f t="shared" si="274"/>
        <v>94</v>
      </c>
      <c r="Y688" s="107">
        <f t="shared" si="275"/>
        <v>2.3927392739273929</v>
      </c>
      <c r="Z688" s="4">
        <f t="shared" si="276"/>
        <v>9.317963496637848</v>
      </c>
      <c r="AA688" s="4">
        <f t="shared" si="277"/>
        <v>8.7279480037140207</v>
      </c>
      <c r="AG688" s="173"/>
      <c r="AH688" s="173"/>
      <c r="AI688" s="173"/>
      <c r="AJ688" s="173"/>
      <c r="AK688" s="173"/>
    </row>
    <row r="689" spans="2:37" ht="15" customHeight="1" x14ac:dyDescent="0.15">
      <c r="B689" s="34" t="s">
        <v>258</v>
      </c>
      <c r="E689" s="18">
        <v>309</v>
      </c>
      <c r="F689" s="18">
        <v>46</v>
      </c>
      <c r="G689" s="18">
        <v>263</v>
      </c>
      <c r="H689" s="18">
        <v>406</v>
      </c>
      <c r="I689" s="67">
        <v>398</v>
      </c>
      <c r="J689" s="18">
        <v>54</v>
      </c>
      <c r="K689" s="107">
        <f t="shared" si="266"/>
        <v>14.398881640260949</v>
      </c>
      <c r="L689" s="24">
        <f t="shared" si="267"/>
        <v>4.1628959276018094</v>
      </c>
      <c r="M689" s="4">
        <f t="shared" si="268"/>
        <v>25.26416906820365</v>
      </c>
      <c r="N689" s="4">
        <f t="shared" si="269"/>
        <v>34.29054054054054</v>
      </c>
      <c r="O689" s="4">
        <f t="shared" si="270"/>
        <v>36.954503249767875</v>
      </c>
      <c r="P689" s="4">
        <f t="shared" si="271"/>
        <v>4.455445544554455</v>
      </c>
      <c r="S689" s="34" t="s">
        <v>258</v>
      </c>
      <c r="V689" s="18">
        <f t="shared" si="272"/>
        <v>54</v>
      </c>
      <c r="W689" s="18">
        <f t="shared" si="273"/>
        <v>263</v>
      </c>
      <c r="X689" s="67">
        <f t="shared" si="274"/>
        <v>398</v>
      </c>
      <c r="Y689" s="107">
        <f t="shared" si="275"/>
        <v>4.455445544554455</v>
      </c>
      <c r="Z689" s="4">
        <f t="shared" si="276"/>
        <v>25.26416906820365</v>
      </c>
      <c r="AA689" s="4">
        <f t="shared" si="277"/>
        <v>36.954503249767875</v>
      </c>
      <c r="AG689" s="173"/>
      <c r="AH689" s="173"/>
      <c r="AI689" s="173"/>
      <c r="AJ689" s="173"/>
      <c r="AK689" s="173"/>
    </row>
    <row r="690" spans="2:37" ht="15" customHeight="1" x14ac:dyDescent="0.15">
      <c r="B690" s="34" t="s">
        <v>259</v>
      </c>
      <c r="E690" s="18">
        <v>347</v>
      </c>
      <c r="F690" s="18">
        <v>92</v>
      </c>
      <c r="G690" s="18">
        <v>255</v>
      </c>
      <c r="H690" s="18">
        <v>396</v>
      </c>
      <c r="I690" s="67">
        <v>365</v>
      </c>
      <c r="J690" s="18">
        <v>123</v>
      </c>
      <c r="K690" s="107">
        <f t="shared" si="266"/>
        <v>16.169617893755824</v>
      </c>
      <c r="L690" s="24">
        <f t="shared" si="267"/>
        <v>8.3257918552036188</v>
      </c>
      <c r="M690" s="4">
        <f t="shared" si="268"/>
        <v>24.495677233429394</v>
      </c>
      <c r="N690" s="4">
        <f t="shared" si="269"/>
        <v>33.445945945945951</v>
      </c>
      <c r="O690" s="4">
        <f t="shared" si="270"/>
        <v>33.890436397400187</v>
      </c>
      <c r="P690" s="4">
        <f t="shared" si="271"/>
        <v>10.14851485148515</v>
      </c>
      <c r="S690" s="34" t="s">
        <v>259</v>
      </c>
      <c r="V690" s="18">
        <f t="shared" si="272"/>
        <v>123</v>
      </c>
      <c r="W690" s="18">
        <f t="shared" si="273"/>
        <v>255</v>
      </c>
      <c r="X690" s="67">
        <f t="shared" si="274"/>
        <v>365</v>
      </c>
      <c r="Y690" s="107">
        <f t="shared" si="275"/>
        <v>10.14851485148515</v>
      </c>
      <c r="Z690" s="4">
        <f t="shared" si="276"/>
        <v>24.495677233429394</v>
      </c>
      <c r="AA690" s="4">
        <f t="shared" si="277"/>
        <v>33.890436397400187</v>
      </c>
      <c r="AG690" s="173"/>
      <c r="AH690" s="173"/>
      <c r="AI690" s="173"/>
      <c r="AJ690" s="173"/>
      <c r="AK690" s="173"/>
    </row>
    <row r="691" spans="2:37" ht="15" customHeight="1" x14ac:dyDescent="0.15">
      <c r="B691" s="34" t="s">
        <v>250</v>
      </c>
      <c r="E691" s="18">
        <v>331</v>
      </c>
      <c r="F691" s="18">
        <v>169</v>
      </c>
      <c r="G691" s="18">
        <v>162</v>
      </c>
      <c r="H691" s="18">
        <v>145</v>
      </c>
      <c r="I691" s="67">
        <v>128</v>
      </c>
      <c r="J691" s="18">
        <v>186</v>
      </c>
      <c r="K691" s="107">
        <f t="shared" si="266"/>
        <v>15.424044734389561</v>
      </c>
      <c r="L691" s="24">
        <f t="shared" si="267"/>
        <v>15.294117647058824</v>
      </c>
      <c r="M691" s="4">
        <f t="shared" si="268"/>
        <v>15.561959654178676</v>
      </c>
      <c r="N691" s="4">
        <f t="shared" si="269"/>
        <v>12.246621621621621</v>
      </c>
      <c r="O691" s="4">
        <f t="shared" si="270"/>
        <v>11.884865366759517</v>
      </c>
      <c r="P691" s="4">
        <f t="shared" si="271"/>
        <v>15.346534653465346</v>
      </c>
      <c r="S691" s="34" t="s">
        <v>250</v>
      </c>
      <c r="V691" s="18">
        <f t="shared" si="272"/>
        <v>186</v>
      </c>
      <c r="W691" s="18">
        <f t="shared" si="273"/>
        <v>162</v>
      </c>
      <c r="X691" s="67">
        <f t="shared" si="274"/>
        <v>128</v>
      </c>
      <c r="Y691" s="107">
        <f t="shared" si="275"/>
        <v>15.346534653465346</v>
      </c>
      <c r="Z691" s="4">
        <f t="shared" si="276"/>
        <v>15.561959654178676</v>
      </c>
      <c r="AA691" s="4">
        <f t="shared" si="277"/>
        <v>11.884865366759517</v>
      </c>
      <c r="AG691" s="173"/>
      <c r="AH691" s="173"/>
      <c r="AI691" s="173"/>
      <c r="AJ691" s="173"/>
      <c r="AK691" s="173"/>
    </row>
    <row r="692" spans="2:37" ht="15" customHeight="1" x14ac:dyDescent="0.15">
      <c r="B692" s="34" t="s">
        <v>251</v>
      </c>
      <c r="E692" s="18">
        <v>212</v>
      </c>
      <c r="F692" s="18">
        <v>140</v>
      </c>
      <c r="G692" s="18">
        <v>72</v>
      </c>
      <c r="H692" s="18">
        <v>49</v>
      </c>
      <c r="I692" s="67">
        <v>26</v>
      </c>
      <c r="J692" s="18">
        <v>163</v>
      </c>
      <c r="K692" s="107">
        <f t="shared" si="266"/>
        <v>9.8788443616029831</v>
      </c>
      <c r="L692" s="24">
        <f t="shared" si="267"/>
        <v>12.669683257918551</v>
      </c>
      <c r="M692" s="4">
        <f t="shared" si="268"/>
        <v>6.9164265129683002</v>
      </c>
      <c r="N692" s="4">
        <f t="shared" si="269"/>
        <v>4.1385135135135132</v>
      </c>
      <c r="O692" s="4">
        <f t="shared" si="270"/>
        <v>2.4141132776230272</v>
      </c>
      <c r="P692" s="4">
        <f t="shared" si="271"/>
        <v>13.448844884488448</v>
      </c>
      <c r="S692" s="34" t="s">
        <v>251</v>
      </c>
      <c r="V692" s="18">
        <f t="shared" si="272"/>
        <v>163</v>
      </c>
      <c r="W692" s="18">
        <f t="shared" si="273"/>
        <v>72</v>
      </c>
      <c r="X692" s="67">
        <f t="shared" si="274"/>
        <v>26</v>
      </c>
      <c r="Y692" s="107">
        <f t="shared" si="275"/>
        <v>13.448844884488448</v>
      </c>
      <c r="Z692" s="4">
        <f t="shared" si="276"/>
        <v>6.9164265129683002</v>
      </c>
      <c r="AA692" s="4">
        <f t="shared" si="277"/>
        <v>2.4141132776230272</v>
      </c>
      <c r="AG692" s="173"/>
      <c r="AH692" s="173"/>
      <c r="AI692" s="173"/>
      <c r="AJ692" s="173"/>
      <c r="AK692" s="173"/>
    </row>
    <row r="693" spans="2:37" ht="15" customHeight="1" x14ac:dyDescent="0.15">
      <c r="B693" s="34" t="s">
        <v>252</v>
      </c>
      <c r="E693" s="18">
        <v>163</v>
      </c>
      <c r="F693" s="18">
        <v>132</v>
      </c>
      <c r="G693" s="18">
        <v>31</v>
      </c>
      <c r="H693" s="18">
        <v>16</v>
      </c>
      <c r="I693" s="67">
        <v>10</v>
      </c>
      <c r="J693" s="18">
        <v>138</v>
      </c>
      <c r="K693" s="107">
        <f t="shared" si="266"/>
        <v>7.595526561043803</v>
      </c>
      <c r="L693" s="24">
        <f t="shared" si="267"/>
        <v>11.945701357466064</v>
      </c>
      <c r="M693" s="4">
        <f t="shared" si="268"/>
        <v>2.9779058597502401</v>
      </c>
      <c r="N693" s="4">
        <f t="shared" si="269"/>
        <v>1.3513513513513513</v>
      </c>
      <c r="O693" s="4">
        <f t="shared" si="270"/>
        <v>0.92850510677808717</v>
      </c>
      <c r="P693" s="4">
        <f t="shared" si="271"/>
        <v>11.386138613861387</v>
      </c>
      <c r="S693" s="34" t="s">
        <v>252</v>
      </c>
      <c r="V693" s="18">
        <f t="shared" si="272"/>
        <v>138</v>
      </c>
      <c r="W693" s="18">
        <f t="shared" si="273"/>
        <v>31</v>
      </c>
      <c r="X693" s="67">
        <f t="shared" si="274"/>
        <v>10</v>
      </c>
      <c r="Y693" s="107">
        <f t="shared" si="275"/>
        <v>11.386138613861387</v>
      </c>
      <c r="Z693" s="4">
        <f t="shared" si="276"/>
        <v>2.9779058597502401</v>
      </c>
      <c r="AA693" s="4">
        <f t="shared" si="277"/>
        <v>0.92850510677808717</v>
      </c>
      <c r="AG693" s="173"/>
      <c r="AH693" s="173"/>
      <c r="AI693" s="173"/>
      <c r="AJ693" s="173"/>
      <c r="AK693" s="173"/>
    </row>
    <row r="694" spans="2:37" ht="15" customHeight="1" x14ac:dyDescent="0.15">
      <c r="B694" s="34" t="s">
        <v>260</v>
      </c>
      <c r="E694" s="18">
        <v>162</v>
      </c>
      <c r="F694" s="18">
        <v>141</v>
      </c>
      <c r="G694" s="18">
        <v>21</v>
      </c>
      <c r="H694" s="18">
        <v>13</v>
      </c>
      <c r="I694" s="67">
        <v>3</v>
      </c>
      <c r="J694" s="18">
        <v>151</v>
      </c>
      <c r="K694" s="107">
        <f t="shared" si="266"/>
        <v>7.5489282385834109</v>
      </c>
      <c r="L694" s="24">
        <f t="shared" si="267"/>
        <v>12.760180995475112</v>
      </c>
      <c r="M694" s="4">
        <f t="shared" si="268"/>
        <v>2.0172910662824206</v>
      </c>
      <c r="N694" s="4">
        <f t="shared" si="269"/>
        <v>1.097972972972973</v>
      </c>
      <c r="O694" s="4">
        <f t="shared" si="270"/>
        <v>0.2785515320334262</v>
      </c>
      <c r="P694" s="4">
        <f t="shared" si="271"/>
        <v>12.458745874587459</v>
      </c>
      <c r="S694" s="34" t="s">
        <v>260</v>
      </c>
      <c r="V694" s="18">
        <f t="shared" si="272"/>
        <v>151</v>
      </c>
      <c r="W694" s="18">
        <f t="shared" si="273"/>
        <v>21</v>
      </c>
      <c r="X694" s="67">
        <f t="shared" si="274"/>
        <v>3</v>
      </c>
      <c r="Y694" s="107">
        <f t="shared" si="275"/>
        <v>12.458745874587459</v>
      </c>
      <c r="Z694" s="4">
        <f t="shared" si="276"/>
        <v>2.0172910662824206</v>
      </c>
      <c r="AA694" s="4">
        <f t="shared" si="277"/>
        <v>0.2785515320334262</v>
      </c>
      <c r="AG694" s="173"/>
      <c r="AH694" s="173"/>
      <c r="AI694" s="173"/>
      <c r="AJ694" s="173"/>
      <c r="AK694" s="173"/>
    </row>
    <row r="695" spans="2:37" ht="15" customHeight="1" x14ac:dyDescent="0.15">
      <c r="B695" s="34" t="s">
        <v>255</v>
      </c>
      <c r="E695" s="18">
        <v>94</v>
      </c>
      <c r="F695" s="18">
        <v>84</v>
      </c>
      <c r="G695" s="18">
        <v>10</v>
      </c>
      <c r="H695" s="18">
        <v>3</v>
      </c>
      <c r="I695" s="67">
        <v>2</v>
      </c>
      <c r="J695" s="18">
        <v>85</v>
      </c>
      <c r="K695" s="107">
        <f t="shared" si="266"/>
        <v>4.3802423112767936</v>
      </c>
      <c r="L695" s="24">
        <f t="shared" si="267"/>
        <v>7.6018099547511309</v>
      </c>
      <c r="M695" s="4">
        <f t="shared" si="268"/>
        <v>0.96061479346781953</v>
      </c>
      <c r="N695" s="4">
        <f t="shared" si="269"/>
        <v>0.2533783783783784</v>
      </c>
      <c r="O695" s="4">
        <f t="shared" si="270"/>
        <v>0.18570102135561745</v>
      </c>
      <c r="P695" s="4">
        <f t="shared" si="271"/>
        <v>7.0132013201320138</v>
      </c>
      <c r="S695" s="34" t="s">
        <v>255</v>
      </c>
      <c r="V695" s="18">
        <f t="shared" si="272"/>
        <v>85</v>
      </c>
      <c r="W695" s="18">
        <f t="shared" si="273"/>
        <v>10</v>
      </c>
      <c r="X695" s="67">
        <f t="shared" si="274"/>
        <v>2</v>
      </c>
      <c r="Y695" s="107">
        <f t="shared" si="275"/>
        <v>7.0132013201320138</v>
      </c>
      <c r="Z695" s="4">
        <f t="shared" si="276"/>
        <v>0.96061479346781953</v>
      </c>
      <c r="AA695" s="4">
        <f t="shared" si="277"/>
        <v>0.18570102135561745</v>
      </c>
      <c r="AG695" s="173"/>
      <c r="AH695" s="173"/>
      <c r="AI695" s="173"/>
      <c r="AJ695" s="173"/>
      <c r="AK695" s="173"/>
    </row>
    <row r="696" spans="2:37" ht="15" customHeight="1" x14ac:dyDescent="0.15">
      <c r="B696" s="34" t="s">
        <v>261</v>
      </c>
      <c r="E696" s="18">
        <v>266</v>
      </c>
      <c r="F696" s="18">
        <v>238</v>
      </c>
      <c r="G696" s="18">
        <v>28</v>
      </c>
      <c r="H696" s="18">
        <v>4</v>
      </c>
      <c r="I696" s="67">
        <v>3</v>
      </c>
      <c r="J696" s="18">
        <v>239</v>
      </c>
      <c r="K696" s="107">
        <f t="shared" si="266"/>
        <v>12.39515377446412</v>
      </c>
      <c r="L696" s="24">
        <f t="shared" si="267"/>
        <v>21.53846153846154</v>
      </c>
      <c r="M696" s="4">
        <f t="shared" si="268"/>
        <v>2.6897214217098941</v>
      </c>
      <c r="N696" s="4">
        <f t="shared" si="269"/>
        <v>0.33783783783783783</v>
      </c>
      <c r="O696" s="4">
        <f t="shared" si="270"/>
        <v>0.2785515320334262</v>
      </c>
      <c r="P696" s="4">
        <f t="shared" si="271"/>
        <v>19.71947194719472</v>
      </c>
      <c r="S696" s="34" t="s">
        <v>261</v>
      </c>
      <c r="V696" s="18">
        <f t="shared" si="272"/>
        <v>239</v>
      </c>
      <c r="W696" s="18">
        <f t="shared" si="273"/>
        <v>28</v>
      </c>
      <c r="X696" s="67">
        <f t="shared" si="274"/>
        <v>3</v>
      </c>
      <c r="Y696" s="107">
        <f t="shared" si="275"/>
        <v>19.71947194719472</v>
      </c>
      <c r="Z696" s="4">
        <f t="shared" si="276"/>
        <v>2.6897214217098941</v>
      </c>
      <c r="AA696" s="4">
        <f t="shared" si="277"/>
        <v>0.2785515320334262</v>
      </c>
      <c r="AG696" s="173"/>
      <c r="AH696" s="173"/>
      <c r="AI696" s="173"/>
      <c r="AJ696" s="173"/>
      <c r="AK696" s="173"/>
    </row>
    <row r="697" spans="2:37" ht="15" customHeight="1" x14ac:dyDescent="0.15">
      <c r="B697" s="34" t="s">
        <v>0</v>
      </c>
      <c r="C697" s="36"/>
      <c r="D697" s="36"/>
      <c r="E697" s="19">
        <v>92</v>
      </c>
      <c r="F697" s="19">
        <v>30</v>
      </c>
      <c r="G697" s="19">
        <v>62</v>
      </c>
      <c r="H697" s="19">
        <v>36</v>
      </c>
      <c r="I697" s="72">
        <v>31</v>
      </c>
      <c r="J697" s="19">
        <v>35</v>
      </c>
      <c r="K697" s="111">
        <f t="shared" si="266"/>
        <v>4.2870456663560113</v>
      </c>
      <c r="L697" s="26">
        <f t="shared" si="267"/>
        <v>2.7149321266968327</v>
      </c>
      <c r="M697" s="5">
        <f t="shared" si="268"/>
        <v>5.9558117195004803</v>
      </c>
      <c r="N697" s="5">
        <f t="shared" si="269"/>
        <v>3.0405405405405408</v>
      </c>
      <c r="O697" s="5">
        <f t="shared" si="270"/>
        <v>2.8783658310120708</v>
      </c>
      <c r="P697" s="5">
        <f t="shared" si="271"/>
        <v>2.8877887788778875</v>
      </c>
      <c r="S697" s="34" t="s">
        <v>0</v>
      </c>
      <c r="T697" s="36"/>
      <c r="U697" s="36"/>
      <c r="V697" s="19">
        <f t="shared" si="272"/>
        <v>35</v>
      </c>
      <c r="W697" s="19">
        <f t="shared" si="273"/>
        <v>62</v>
      </c>
      <c r="X697" s="72">
        <f t="shared" si="274"/>
        <v>31</v>
      </c>
      <c r="Y697" s="111">
        <f t="shared" si="275"/>
        <v>2.8877887788778875</v>
      </c>
      <c r="Z697" s="5">
        <f t="shared" si="276"/>
        <v>5.9558117195004803</v>
      </c>
      <c r="AA697" s="5">
        <f t="shared" si="277"/>
        <v>2.8783658310120708</v>
      </c>
      <c r="AG697" s="173"/>
      <c r="AH697" s="173"/>
      <c r="AI697" s="173"/>
      <c r="AJ697" s="173"/>
      <c r="AK697" s="173"/>
    </row>
    <row r="698" spans="2:37" ht="15" customHeight="1" x14ac:dyDescent="0.15">
      <c r="B698" s="38" t="s">
        <v>1</v>
      </c>
      <c r="C698" s="28"/>
      <c r="D698" s="29"/>
      <c r="E698" s="39">
        <f t="shared" ref="E698:I698" si="278">SUM(E687:E697)</f>
        <v>2146</v>
      </c>
      <c r="F698" s="39">
        <f t="shared" si="278"/>
        <v>1105</v>
      </c>
      <c r="G698" s="39">
        <f t="shared" si="278"/>
        <v>1041</v>
      </c>
      <c r="H698" s="39">
        <f t="shared" si="278"/>
        <v>1184</v>
      </c>
      <c r="I698" s="68">
        <f t="shared" si="278"/>
        <v>1077</v>
      </c>
      <c r="J698" s="39">
        <v>1212</v>
      </c>
      <c r="K698" s="108">
        <f t="shared" ref="K698:P698" si="279">SUM(K687:K697)</f>
        <v>99.999999999999986</v>
      </c>
      <c r="L698" s="25">
        <f t="shared" si="279"/>
        <v>100.00000000000001</v>
      </c>
      <c r="M698" s="6">
        <f t="shared" si="279"/>
        <v>100</v>
      </c>
      <c r="N698" s="6">
        <f t="shared" si="279"/>
        <v>100.00000000000001</v>
      </c>
      <c r="O698" s="6">
        <f t="shared" si="279"/>
        <v>100.00000000000003</v>
      </c>
      <c r="P698" s="6">
        <f t="shared" si="279"/>
        <v>100.00000000000001</v>
      </c>
      <c r="S698" s="38" t="s">
        <v>1</v>
      </c>
      <c r="T698" s="28"/>
      <c r="U698" s="29"/>
      <c r="V698" s="39">
        <f t="shared" ref="V698:AA698" si="280">SUM(V687:V697)</f>
        <v>1212</v>
      </c>
      <c r="W698" s="39">
        <f t="shared" si="280"/>
        <v>1041</v>
      </c>
      <c r="X698" s="68">
        <f t="shared" si="280"/>
        <v>1077</v>
      </c>
      <c r="Y698" s="108">
        <f t="shared" si="280"/>
        <v>100.00000000000001</v>
      </c>
      <c r="Z698" s="6">
        <f t="shared" si="280"/>
        <v>100</v>
      </c>
      <c r="AA698" s="6">
        <f t="shared" si="280"/>
        <v>100.00000000000003</v>
      </c>
      <c r="AG698" s="173"/>
      <c r="AH698" s="173"/>
      <c r="AI698" s="173"/>
      <c r="AJ698" s="173"/>
      <c r="AK698" s="173"/>
    </row>
    <row r="699" spans="2:37" ht="15" customHeight="1" x14ac:dyDescent="0.15">
      <c r="B699" s="38" t="s">
        <v>268</v>
      </c>
      <c r="C699" s="28"/>
      <c r="D699" s="29"/>
      <c r="E699" s="39">
        <v>47419.12366114898</v>
      </c>
      <c r="F699" s="47">
        <v>65658.472558139532</v>
      </c>
      <c r="G699" s="47">
        <v>27391.237997957098</v>
      </c>
      <c r="H699" s="47">
        <v>21345.064459930312</v>
      </c>
      <c r="I699" s="47">
        <v>19908.948374760996</v>
      </c>
      <c r="J699" s="39">
        <v>63094.504672897194</v>
      </c>
      <c r="S699" s="38" t="s">
        <v>268</v>
      </c>
      <c r="T699" s="28"/>
      <c r="U699" s="29"/>
      <c r="V699" s="39">
        <v>63094.504672897194</v>
      </c>
      <c r="W699" s="47">
        <f>G699</f>
        <v>27391.237997957098</v>
      </c>
      <c r="X699" s="47">
        <f>I699</f>
        <v>19908.948374760996</v>
      </c>
      <c r="Y699" s="1"/>
      <c r="AG699" s="173"/>
      <c r="AH699" s="173"/>
      <c r="AI699" s="173"/>
      <c r="AJ699" s="173"/>
      <c r="AK699" s="173"/>
    </row>
    <row r="700" spans="2:37" ht="15" customHeight="1" x14ac:dyDescent="0.15">
      <c r="B700" s="38" t="s">
        <v>355</v>
      </c>
      <c r="C700" s="28"/>
      <c r="D700" s="29"/>
      <c r="E700" s="39">
        <v>43867.530810810807</v>
      </c>
      <c r="F700" s="47">
        <v>63374.832817337461</v>
      </c>
      <c r="G700" s="47">
        <v>23918.148357870894</v>
      </c>
      <c r="H700" s="47">
        <v>20147.499032882013</v>
      </c>
      <c r="I700" s="47">
        <v>19023.433121019109</v>
      </c>
      <c r="J700" s="39">
        <v>60650.950047125356</v>
      </c>
      <c r="S700" s="38" t="s">
        <v>355</v>
      </c>
      <c r="T700" s="28"/>
      <c r="U700" s="29"/>
      <c r="V700" s="39">
        <v>60650.950047125356</v>
      </c>
      <c r="W700" s="47">
        <f>G700</f>
        <v>23918.148357870894</v>
      </c>
      <c r="X700" s="47">
        <f>I700</f>
        <v>19023.433121019109</v>
      </c>
      <c r="Y700" s="1"/>
      <c r="AG700" s="173"/>
      <c r="AH700" s="173"/>
      <c r="AI700" s="173"/>
      <c r="AJ700" s="173"/>
      <c r="AK700" s="173"/>
    </row>
    <row r="701" spans="2:37" ht="15" customHeight="1" x14ac:dyDescent="0.15">
      <c r="B701" s="38" t="s">
        <v>269</v>
      </c>
      <c r="C701" s="28"/>
      <c r="D701" s="29"/>
      <c r="E701" s="47">
        <v>249700</v>
      </c>
      <c r="F701" s="47">
        <v>249700</v>
      </c>
      <c r="G701" s="47">
        <v>212300</v>
      </c>
      <c r="H701" s="47">
        <v>250000</v>
      </c>
      <c r="I701" s="47">
        <v>250000</v>
      </c>
      <c r="J701" s="47">
        <v>249700</v>
      </c>
      <c r="S701" s="38" t="s">
        <v>269</v>
      </c>
      <c r="T701" s="28"/>
      <c r="U701" s="29"/>
      <c r="V701" s="47">
        <v>249700</v>
      </c>
      <c r="W701" s="47">
        <f>G701</f>
        <v>212300</v>
      </c>
      <c r="X701" s="47">
        <f>I701</f>
        <v>250000</v>
      </c>
      <c r="Y701" s="1"/>
      <c r="AG701" s="173"/>
      <c r="AH701" s="173"/>
      <c r="AI701" s="173"/>
      <c r="AJ701" s="173"/>
      <c r="AK701" s="173"/>
    </row>
    <row r="702" spans="2:37" ht="15" customHeight="1" x14ac:dyDescent="0.15">
      <c r="B702" s="38" t="s">
        <v>270</v>
      </c>
      <c r="C702" s="28"/>
      <c r="D702" s="29"/>
      <c r="E702" s="47">
        <v>1000</v>
      </c>
      <c r="F702" s="47">
        <v>1000</v>
      </c>
      <c r="G702" s="47">
        <v>1000</v>
      </c>
      <c r="H702" s="47">
        <v>2000</v>
      </c>
      <c r="I702" s="47">
        <v>2000</v>
      </c>
      <c r="J702" s="47">
        <v>1000</v>
      </c>
      <c r="S702" s="38" t="s">
        <v>270</v>
      </c>
      <c r="T702" s="28"/>
      <c r="U702" s="29"/>
      <c r="V702" s="47">
        <v>1000</v>
      </c>
      <c r="W702" s="47">
        <f>G702</f>
        <v>1000</v>
      </c>
      <c r="X702" s="47">
        <f>I702</f>
        <v>2000</v>
      </c>
      <c r="Y702" s="1"/>
      <c r="AG702" s="173"/>
      <c r="AH702" s="173"/>
      <c r="AI702" s="173"/>
      <c r="AJ702" s="173"/>
      <c r="AK702" s="173"/>
    </row>
    <row r="703" spans="2:37" ht="12" customHeight="1" x14ac:dyDescent="0.15">
      <c r="B703" s="69" t="s">
        <v>82</v>
      </c>
      <c r="C703" s="45"/>
      <c r="D703" s="45"/>
      <c r="E703" s="90"/>
      <c r="F703" s="90"/>
      <c r="G703" s="90"/>
      <c r="H703" s="91"/>
      <c r="I703" s="90"/>
      <c r="J703" s="90"/>
      <c r="K703" s="90"/>
      <c r="L703" s="46"/>
      <c r="N703" s="90"/>
      <c r="S703" s="69" t="s">
        <v>82</v>
      </c>
      <c r="T703" s="45"/>
      <c r="U703" s="45"/>
      <c r="V703" s="90"/>
      <c r="W703" s="90"/>
      <c r="X703" s="90"/>
      <c r="Y703" s="90"/>
    </row>
    <row r="704" spans="2:37" ht="15" customHeight="1" x14ac:dyDescent="0.15">
      <c r="B704" s="62"/>
      <c r="C704" s="45"/>
      <c r="D704" s="45"/>
      <c r="E704" s="90"/>
      <c r="F704" s="90"/>
      <c r="G704" s="90"/>
      <c r="H704" s="91"/>
      <c r="I704" s="90"/>
      <c r="J704" s="90"/>
      <c r="K704" s="90"/>
      <c r="L704" s="46"/>
      <c r="N704" s="90"/>
      <c r="S704" s="62"/>
      <c r="T704" s="45"/>
      <c r="U704" s="45"/>
      <c r="V704" s="90"/>
      <c r="W704" s="90"/>
      <c r="X704" s="90"/>
      <c r="Y704" s="90"/>
    </row>
    <row r="705" spans="1:37" ht="15" customHeight="1" x14ac:dyDescent="0.15">
      <c r="A705" s="1" t="s">
        <v>646</v>
      </c>
      <c r="B705" s="22"/>
      <c r="H705" s="1"/>
      <c r="I705" s="7"/>
      <c r="J705" s="7"/>
      <c r="K705" s="7"/>
      <c r="N705" s="90"/>
      <c r="S705" s="22"/>
    </row>
    <row r="706" spans="1:37" ht="13.65" customHeight="1" x14ac:dyDescent="0.15">
      <c r="B706" s="64"/>
      <c r="C706" s="33"/>
      <c r="D706" s="33"/>
      <c r="E706" s="386"/>
      <c r="F706" s="387"/>
      <c r="G706" s="86" t="s">
        <v>2</v>
      </c>
      <c r="H706" s="86"/>
      <c r="I706" s="387"/>
      <c r="J706" s="387"/>
      <c r="K706" s="388"/>
      <c r="L706" s="387"/>
      <c r="M706" s="86" t="s">
        <v>3</v>
      </c>
      <c r="N706" s="86"/>
      <c r="O706" s="387"/>
      <c r="P706" s="389"/>
      <c r="S706" s="64"/>
      <c r="T706" s="33"/>
      <c r="U706" s="33"/>
      <c r="V706" s="79"/>
      <c r="W706" s="83" t="s">
        <v>2</v>
      </c>
      <c r="X706" s="86"/>
      <c r="Y706" s="104"/>
      <c r="Z706" s="83" t="s">
        <v>3</v>
      </c>
      <c r="AA706" s="84"/>
    </row>
    <row r="707" spans="1:37" ht="22.65" customHeight="1" x14ac:dyDescent="0.15">
      <c r="B707" s="34"/>
      <c r="D707" s="75"/>
      <c r="E707" s="94" t="s">
        <v>442</v>
      </c>
      <c r="F707" s="94" t="s">
        <v>194</v>
      </c>
      <c r="G707" s="94" t="s">
        <v>195</v>
      </c>
      <c r="H707" s="94" t="s">
        <v>443</v>
      </c>
      <c r="I707" s="100" t="s">
        <v>197</v>
      </c>
      <c r="J707" s="94" t="s">
        <v>1127</v>
      </c>
      <c r="K707" s="103" t="s">
        <v>442</v>
      </c>
      <c r="L707" s="94" t="s">
        <v>194</v>
      </c>
      <c r="M707" s="94" t="s">
        <v>195</v>
      </c>
      <c r="N707" s="94" t="s">
        <v>443</v>
      </c>
      <c r="O707" s="94" t="s">
        <v>197</v>
      </c>
      <c r="P707" s="94" t="s">
        <v>1127</v>
      </c>
      <c r="S707" s="34"/>
      <c r="U707" s="75"/>
      <c r="V707" s="94" t="s">
        <v>936</v>
      </c>
      <c r="W707" s="94" t="s">
        <v>195</v>
      </c>
      <c r="X707" s="100" t="s">
        <v>197</v>
      </c>
      <c r="Y707" s="103" t="s">
        <v>936</v>
      </c>
      <c r="Z707" s="94" t="s">
        <v>195</v>
      </c>
      <c r="AA707" s="94" t="s">
        <v>197</v>
      </c>
    </row>
    <row r="708" spans="1:37" ht="12" customHeight="1" x14ac:dyDescent="0.15">
      <c r="B708" s="35"/>
      <c r="C708" s="36"/>
      <c r="D708" s="76"/>
      <c r="E708" s="37"/>
      <c r="F708" s="37"/>
      <c r="G708" s="37"/>
      <c r="H708" s="37"/>
      <c r="I708" s="66"/>
      <c r="J708" s="37"/>
      <c r="K708" s="105">
        <f t="shared" ref="K708:P708" si="281">E$13</f>
        <v>2146</v>
      </c>
      <c r="L708" s="2">
        <f t="shared" si="281"/>
        <v>1105</v>
      </c>
      <c r="M708" s="2">
        <f t="shared" si="281"/>
        <v>1041</v>
      </c>
      <c r="N708" s="2">
        <f t="shared" si="281"/>
        <v>1184</v>
      </c>
      <c r="O708" s="2">
        <f t="shared" si="281"/>
        <v>1077</v>
      </c>
      <c r="P708" s="2">
        <f t="shared" si="281"/>
        <v>1212</v>
      </c>
      <c r="S708" s="35"/>
      <c r="T708" s="36"/>
      <c r="U708" s="76"/>
      <c r="V708" s="37"/>
      <c r="W708" s="37"/>
      <c r="X708" s="66"/>
      <c r="Y708" s="105">
        <f>V$13</f>
        <v>1212</v>
      </c>
      <c r="Z708" s="2">
        <f>W$13</f>
        <v>1041</v>
      </c>
      <c r="AA708" s="2">
        <f>X$13</f>
        <v>1077</v>
      </c>
    </row>
    <row r="709" spans="1:37" ht="15" customHeight="1" x14ac:dyDescent="0.15">
      <c r="B709" s="34" t="s">
        <v>249</v>
      </c>
      <c r="E709" s="18">
        <v>1616</v>
      </c>
      <c r="F709" s="18">
        <v>848</v>
      </c>
      <c r="G709" s="18">
        <v>768</v>
      </c>
      <c r="H709" s="18">
        <v>216</v>
      </c>
      <c r="I709" s="67">
        <v>156</v>
      </c>
      <c r="J709" s="18">
        <v>908</v>
      </c>
      <c r="K709" s="107">
        <f t="shared" ref="K709:K717" si="282">E709/K$5*100</f>
        <v>75.302889095992541</v>
      </c>
      <c r="L709" s="24">
        <f t="shared" ref="L709:L717" si="283">F709/L$5*100</f>
        <v>76.742081447963812</v>
      </c>
      <c r="M709" s="4">
        <f t="shared" ref="M709:M717" si="284">G709/M$5*100</f>
        <v>73.775216138328531</v>
      </c>
      <c r="N709" s="4">
        <f t="shared" ref="N709:N717" si="285">H709/N$5*100</f>
        <v>18.243243243243242</v>
      </c>
      <c r="O709" s="4">
        <f t="shared" ref="O709:O717" si="286">I709/O$5*100</f>
        <v>14.484679665738161</v>
      </c>
      <c r="P709" s="4">
        <f t="shared" ref="P709:P717" si="287">J709/P$5*100</f>
        <v>74.917491749174914</v>
      </c>
      <c r="S709" s="34" t="s">
        <v>249</v>
      </c>
      <c r="V709" s="18">
        <f t="shared" ref="V709:V717" si="288">SUM(F709,H709-I709)</f>
        <v>908</v>
      </c>
      <c r="W709" s="18">
        <f t="shared" ref="W709:W717" si="289">G709</f>
        <v>768</v>
      </c>
      <c r="X709" s="67">
        <f t="shared" ref="X709:X717" si="290">I709</f>
        <v>156</v>
      </c>
      <c r="Y709" s="107">
        <f t="shared" ref="Y709:Y717" si="291">V709/Y$5*100</f>
        <v>74.917491749174914</v>
      </c>
      <c r="Z709" s="4">
        <f t="shared" ref="Z709:Z717" si="292">W709/Z$5*100</f>
        <v>73.775216138328531</v>
      </c>
      <c r="AA709" s="4">
        <f t="shared" ref="AA709:AA717" si="293">X709/AA$5*100</f>
        <v>14.484679665738161</v>
      </c>
      <c r="AG709" s="173"/>
      <c r="AH709" s="173"/>
      <c r="AI709" s="173"/>
      <c r="AJ709" s="173"/>
      <c r="AK709" s="173"/>
    </row>
    <row r="710" spans="1:37" ht="15" customHeight="1" x14ac:dyDescent="0.15">
      <c r="B710" s="34" t="s">
        <v>257</v>
      </c>
      <c r="E710" s="18">
        <v>90</v>
      </c>
      <c r="F710" s="18">
        <v>30</v>
      </c>
      <c r="G710" s="18">
        <v>60</v>
      </c>
      <c r="H710" s="18">
        <v>125</v>
      </c>
      <c r="I710" s="67">
        <v>120</v>
      </c>
      <c r="J710" s="18">
        <v>35</v>
      </c>
      <c r="K710" s="107">
        <f t="shared" si="282"/>
        <v>4.193849021435228</v>
      </c>
      <c r="L710" s="24">
        <f t="shared" si="283"/>
        <v>2.7149321266968327</v>
      </c>
      <c r="M710" s="4">
        <f t="shared" si="284"/>
        <v>5.7636887608069163</v>
      </c>
      <c r="N710" s="4">
        <f t="shared" si="285"/>
        <v>10.557432432432433</v>
      </c>
      <c r="O710" s="4">
        <f t="shared" si="286"/>
        <v>11.142061281337048</v>
      </c>
      <c r="P710" s="4">
        <f t="shared" si="287"/>
        <v>2.8877887788778875</v>
      </c>
      <c r="S710" s="34" t="s">
        <v>257</v>
      </c>
      <c r="V710" s="18">
        <f t="shared" si="288"/>
        <v>35</v>
      </c>
      <c r="W710" s="18">
        <f t="shared" si="289"/>
        <v>60</v>
      </c>
      <c r="X710" s="67">
        <f t="shared" si="290"/>
        <v>120</v>
      </c>
      <c r="Y710" s="107">
        <f t="shared" si="291"/>
        <v>2.8877887788778875</v>
      </c>
      <c r="Z710" s="4">
        <f t="shared" si="292"/>
        <v>5.7636887608069163</v>
      </c>
      <c r="AA710" s="4">
        <f t="shared" si="293"/>
        <v>11.142061281337048</v>
      </c>
      <c r="AG710" s="173"/>
      <c r="AH710" s="173"/>
      <c r="AI710" s="173"/>
      <c r="AJ710" s="173"/>
      <c r="AK710" s="173"/>
    </row>
    <row r="711" spans="1:37" ht="15" customHeight="1" x14ac:dyDescent="0.15">
      <c r="B711" s="34" t="s">
        <v>258</v>
      </c>
      <c r="E711" s="18">
        <v>105</v>
      </c>
      <c r="F711" s="18">
        <v>25</v>
      </c>
      <c r="G711" s="18">
        <v>80</v>
      </c>
      <c r="H711" s="18">
        <v>268</v>
      </c>
      <c r="I711" s="67">
        <v>256</v>
      </c>
      <c r="J711" s="18">
        <v>37</v>
      </c>
      <c r="K711" s="107">
        <f t="shared" si="282"/>
        <v>4.8928238583410995</v>
      </c>
      <c r="L711" s="24">
        <f t="shared" si="283"/>
        <v>2.2624434389140271</v>
      </c>
      <c r="M711" s="4">
        <f t="shared" si="284"/>
        <v>7.6849183477425562</v>
      </c>
      <c r="N711" s="4">
        <f t="shared" si="285"/>
        <v>22.635135135135133</v>
      </c>
      <c r="O711" s="4">
        <f t="shared" si="286"/>
        <v>23.769730733519033</v>
      </c>
      <c r="P711" s="4">
        <f t="shared" si="287"/>
        <v>3.052805280528053</v>
      </c>
      <c r="S711" s="34" t="s">
        <v>258</v>
      </c>
      <c r="V711" s="18">
        <f t="shared" si="288"/>
        <v>37</v>
      </c>
      <c r="W711" s="18">
        <f t="shared" si="289"/>
        <v>80</v>
      </c>
      <c r="X711" s="67">
        <f t="shared" si="290"/>
        <v>256</v>
      </c>
      <c r="Y711" s="107">
        <f t="shared" si="291"/>
        <v>3.052805280528053</v>
      </c>
      <c r="Z711" s="4">
        <f t="shared" si="292"/>
        <v>7.6849183477425562</v>
      </c>
      <c r="AA711" s="4">
        <f t="shared" si="293"/>
        <v>23.769730733519033</v>
      </c>
      <c r="AG711" s="173"/>
      <c r="AH711" s="173"/>
      <c r="AI711" s="173"/>
      <c r="AJ711" s="173"/>
      <c r="AK711" s="173"/>
    </row>
    <row r="712" spans="1:37" ht="15" customHeight="1" x14ac:dyDescent="0.15">
      <c r="B712" s="34" t="s">
        <v>259</v>
      </c>
      <c r="E712" s="18">
        <v>64</v>
      </c>
      <c r="F712" s="18">
        <v>23</v>
      </c>
      <c r="G712" s="18">
        <v>41</v>
      </c>
      <c r="H712" s="18">
        <v>232</v>
      </c>
      <c r="I712" s="67">
        <v>219</v>
      </c>
      <c r="J712" s="18">
        <v>36</v>
      </c>
      <c r="K712" s="107">
        <f t="shared" si="282"/>
        <v>2.9822926374650511</v>
      </c>
      <c r="L712" s="24">
        <f t="shared" si="283"/>
        <v>2.0814479638009047</v>
      </c>
      <c r="M712" s="4">
        <f t="shared" si="284"/>
        <v>3.9385206532180597</v>
      </c>
      <c r="N712" s="4">
        <f t="shared" si="285"/>
        <v>19.594594594594593</v>
      </c>
      <c r="O712" s="4">
        <f t="shared" si="286"/>
        <v>20.334261838440113</v>
      </c>
      <c r="P712" s="4">
        <f t="shared" si="287"/>
        <v>2.9702970297029703</v>
      </c>
      <c r="S712" s="34" t="s">
        <v>259</v>
      </c>
      <c r="V712" s="18">
        <f t="shared" si="288"/>
        <v>36</v>
      </c>
      <c r="W712" s="18">
        <f t="shared" si="289"/>
        <v>41</v>
      </c>
      <c r="X712" s="67">
        <f t="shared" si="290"/>
        <v>219</v>
      </c>
      <c r="Y712" s="107">
        <f t="shared" si="291"/>
        <v>2.9702970297029703</v>
      </c>
      <c r="Z712" s="4">
        <f t="shared" si="292"/>
        <v>3.9385206532180597</v>
      </c>
      <c r="AA712" s="4">
        <f t="shared" si="293"/>
        <v>20.334261838440113</v>
      </c>
      <c r="AG712" s="173"/>
      <c r="AH712" s="173"/>
      <c r="AI712" s="173"/>
      <c r="AJ712" s="173"/>
      <c r="AK712" s="173"/>
    </row>
    <row r="713" spans="1:37" ht="15" customHeight="1" x14ac:dyDescent="0.15">
      <c r="B713" s="34" t="s">
        <v>250</v>
      </c>
      <c r="E713" s="18">
        <v>106</v>
      </c>
      <c r="F713" s="18">
        <v>80</v>
      </c>
      <c r="G713" s="18">
        <v>26</v>
      </c>
      <c r="H713" s="18">
        <v>213</v>
      </c>
      <c r="I713" s="67">
        <v>206</v>
      </c>
      <c r="J713" s="18">
        <v>87</v>
      </c>
      <c r="K713" s="107">
        <f t="shared" si="282"/>
        <v>4.9394221808014915</v>
      </c>
      <c r="L713" s="24">
        <f t="shared" si="283"/>
        <v>7.2398190045248878</v>
      </c>
      <c r="M713" s="4">
        <f t="shared" si="284"/>
        <v>2.4975984630163302</v>
      </c>
      <c r="N713" s="4">
        <f t="shared" si="285"/>
        <v>17.989864864864867</v>
      </c>
      <c r="O713" s="4">
        <f t="shared" si="286"/>
        <v>19.127205199628598</v>
      </c>
      <c r="P713" s="4">
        <f t="shared" si="287"/>
        <v>7.1782178217821775</v>
      </c>
      <c r="S713" s="34" t="s">
        <v>250</v>
      </c>
      <c r="V713" s="18">
        <f t="shared" si="288"/>
        <v>87</v>
      </c>
      <c r="W713" s="18">
        <f t="shared" si="289"/>
        <v>26</v>
      </c>
      <c r="X713" s="67">
        <f t="shared" si="290"/>
        <v>206</v>
      </c>
      <c r="Y713" s="107">
        <f t="shared" si="291"/>
        <v>7.1782178217821775</v>
      </c>
      <c r="Z713" s="4">
        <f t="shared" si="292"/>
        <v>2.4975984630163302</v>
      </c>
      <c r="AA713" s="4">
        <f t="shared" si="293"/>
        <v>19.127205199628598</v>
      </c>
      <c r="AG713" s="173"/>
      <c r="AH713" s="173"/>
      <c r="AI713" s="173"/>
      <c r="AJ713" s="173"/>
      <c r="AK713" s="173"/>
    </row>
    <row r="714" spans="1:37" ht="15" customHeight="1" x14ac:dyDescent="0.15">
      <c r="B714" s="34" t="s">
        <v>251</v>
      </c>
      <c r="E714" s="18">
        <v>20</v>
      </c>
      <c r="F714" s="18">
        <v>13</v>
      </c>
      <c r="G714" s="18">
        <v>7</v>
      </c>
      <c r="H714" s="18">
        <v>57</v>
      </c>
      <c r="I714" s="67">
        <v>56</v>
      </c>
      <c r="J714" s="18">
        <v>14</v>
      </c>
      <c r="K714" s="107">
        <f t="shared" si="282"/>
        <v>0.93196644920782845</v>
      </c>
      <c r="L714" s="24">
        <f t="shared" si="283"/>
        <v>1.1764705882352942</v>
      </c>
      <c r="M714" s="4">
        <f t="shared" si="284"/>
        <v>0.67243035542747354</v>
      </c>
      <c r="N714" s="4">
        <f t="shared" si="285"/>
        <v>4.8141891891891895</v>
      </c>
      <c r="O714" s="4">
        <f t="shared" si="286"/>
        <v>5.1996285979572887</v>
      </c>
      <c r="P714" s="4">
        <f t="shared" si="287"/>
        <v>1.1551155115511551</v>
      </c>
      <c r="S714" s="34" t="s">
        <v>251</v>
      </c>
      <c r="V714" s="18">
        <f t="shared" si="288"/>
        <v>14</v>
      </c>
      <c r="W714" s="18">
        <f t="shared" si="289"/>
        <v>7</v>
      </c>
      <c r="X714" s="67">
        <f t="shared" si="290"/>
        <v>56</v>
      </c>
      <c r="Y714" s="107">
        <f t="shared" si="291"/>
        <v>1.1551155115511551</v>
      </c>
      <c r="Z714" s="4">
        <f t="shared" si="292"/>
        <v>0.67243035542747354</v>
      </c>
      <c r="AA714" s="4">
        <f t="shared" si="293"/>
        <v>5.1996285979572887</v>
      </c>
      <c r="AG714" s="173"/>
      <c r="AH714" s="173"/>
      <c r="AI714" s="173"/>
      <c r="AJ714" s="173"/>
      <c r="AK714" s="173"/>
    </row>
    <row r="715" spans="1:37" ht="15" customHeight="1" x14ac:dyDescent="0.15">
      <c r="B715" s="34" t="s">
        <v>290</v>
      </c>
      <c r="E715" s="18">
        <v>45</v>
      </c>
      <c r="F715" s="18">
        <v>36</v>
      </c>
      <c r="G715" s="18">
        <v>9</v>
      </c>
      <c r="H715" s="18">
        <v>33</v>
      </c>
      <c r="I715" s="67">
        <v>30</v>
      </c>
      <c r="J715" s="18">
        <v>39</v>
      </c>
      <c r="K715" s="107">
        <f t="shared" si="282"/>
        <v>2.096924510717614</v>
      </c>
      <c r="L715" s="24">
        <f t="shared" si="283"/>
        <v>3.2579185520361995</v>
      </c>
      <c r="M715" s="4">
        <f t="shared" si="284"/>
        <v>0.86455331412103753</v>
      </c>
      <c r="N715" s="4">
        <f t="shared" si="285"/>
        <v>2.7871621621621623</v>
      </c>
      <c r="O715" s="4">
        <f t="shared" si="286"/>
        <v>2.785515320334262</v>
      </c>
      <c r="P715" s="4">
        <f t="shared" si="287"/>
        <v>3.217821782178218</v>
      </c>
      <c r="S715" s="34" t="s">
        <v>290</v>
      </c>
      <c r="V715" s="18">
        <f t="shared" si="288"/>
        <v>39</v>
      </c>
      <c r="W715" s="18">
        <f t="shared" si="289"/>
        <v>9</v>
      </c>
      <c r="X715" s="67">
        <f t="shared" si="290"/>
        <v>30</v>
      </c>
      <c r="Y715" s="107">
        <f t="shared" si="291"/>
        <v>3.217821782178218</v>
      </c>
      <c r="Z715" s="4">
        <f t="shared" si="292"/>
        <v>0.86455331412103753</v>
      </c>
      <c r="AA715" s="4">
        <f t="shared" si="293"/>
        <v>2.785515320334262</v>
      </c>
      <c r="AG715" s="173"/>
      <c r="AH715" s="173"/>
      <c r="AI715" s="173"/>
      <c r="AJ715" s="173"/>
      <c r="AK715" s="173"/>
    </row>
    <row r="716" spans="1:37" ht="15" customHeight="1" x14ac:dyDescent="0.15">
      <c r="B716" s="34" t="s">
        <v>261</v>
      </c>
      <c r="E716" s="18">
        <v>19</v>
      </c>
      <c r="F716" s="18">
        <v>18</v>
      </c>
      <c r="G716" s="18">
        <v>1</v>
      </c>
      <c r="H716" s="18">
        <v>6</v>
      </c>
      <c r="I716" s="67">
        <v>5</v>
      </c>
      <c r="J716" s="18">
        <v>19</v>
      </c>
      <c r="K716" s="107">
        <f t="shared" si="282"/>
        <v>0.88536812674743715</v>
      </c>
      <c r="L716" s="24">
        <f t="shared" si="283"/>
        <v>1.6289592760180998</v>
      </c>
      <c r="M716" s="4">
        <f t="shared" si="284"/>
        <v>9.6061479346781942E-2</v>
      </c>
      <c r="N716" s="4">
        <f t="shared" si="285"/>
        <v>0.5067567567567568</v>
      </c>
      <c r="O716" s="4">
        <f t="shared" si="286"/>
        <v>0.46425255338904359</v>
      </c>
      <c r="P716" s="4">
        <f t="shared" si="287"/>
        <v>1.5676567656765676</v>
      </c>
      <c r="S716" s="34" t="s">
        <v>261</v>
      </c>
      <c r="V716" s="18">
        <f t="shared" si="288"/>
        <v>19</v>
      </c>
      <c r="W716" s="18">
        <f t="shared" si="289"/>
        <v>1</v>
      </c>
      <c r="X716" s="67">
        <f t="shared" si="290"/>
        <v>5</v>
      </c>
      <c r="Y716" s="107">
        <f t="shared" si="291"/>
        <v>1.5676567656765676</v>
      </c>
      <c r="Z716" s="4">
        <f t="shared" si="292"/>
        <v>9.6061479346781942E-2</v>
      </c>
      <c r="AA716" s="4">
        <f t="shared" si="293"/>
        <v>0.46425255338904359</v>
      </c>
      <c r="AG716" s="173"/>
      <c r="AH716" s="173"/>
      <c r="AI716" s="173"/>
      <c r="AJ716" s="173"/>
      <c r="AK716" s="173"/>
    </row>
    <row r="717" spans="1:37" ht="15" customHeight="1" x14ac:dyDescent="0.15">
      <c r="B717" s="34" t="s">
        <v>0</v>
      </c>
      <c r="C717" s="36"/>
      <c r="D717" s="36"/>
      <c r="E717" s="19">
        <v>81</v>
      </c>
      <c r="F717" s="19">
        <v>32</v>
      </c>
      <c r="G717" s="19">
        <v>49</v>
      </c>
      <c r="H717" s="19">
        <v>34</v>
      </c>
      <c r="I717" s="72">
        <v>29</v>
      </c>
      <c r="J717" s="19">
        <v>37</v>
      </c>
      <c r="K717" s="111">
        <f t="shared" si="282"/>
        <v>3.7744641192917054</v>
      </c>
      <c r="L717" s="26">
        <f t="shared" si="283"/>
        <v>2.8959276018099547</v>
      </c>
      <c r="M717" s="5">
        <f t="shared" si="284"/>
        <v>4.7070124879923156</v>
      </c>
      <c r="N717" s="5">
        <f t="shared" si="285"/>
        <v>2.8716216216216219</v>
      </c>
      <c r="O717" s="5">
        <f t="shared" si="286"/>
        <v>2.6926648096564532</v>
      </c>
      <c r="P717" s="5">
        <f t="shared" si="287"/>
        <v>3.052805280528053</v>
      </c>
      <c r="S717" s="34" t="s">
        <v>0</v>
      </c>
      <c r="T717" s="36"/>
      <c r="U717" s="36"/>
      <c r="V717" s="19">
        <f t="shared" si="288"/>
        <v>37</v>
      </c>
      <c r="W717" s="19">
        <f t="shared" si="289"/>
        <v>49</v>
      </c>
      <c r="X717" s="72">
        <f t="shared" si="290"/>
        <v>29</v>
      </c>
      <c r="Y717" s="111">
        <f t="shared" si="291"/>
        <v>3.052805280528053</v>
      </c>
      <c r="Z717" s="5">
        <f t="shared" si="292"/>
        <v>4.7070124879923156</v>
      </c>
      <c r="AA717" s="5">
        <f t="shared" si="293"/>
        <v>2.6926648096564532</v>
      </c>
      <c r="AG717" s="173"/>
      <c r="AH717" s="173"/>
      <c r="AI717" s="173"/>
      <c r="AJ717" s="173"/>
      <c r="AK717" s="173"/>
    </row>
    <row r="718" spans="1:37" ht="15" customHeight="1" x14ac:dyDescent="0.15">
      <c r="B718" s="38" t="s">
        <v>1</v>
      </c>
      <c r="C718" s="28"/>
      <c r="D718" s="29"/>
      <c r="E718" s="39">
        <f t="shared" ref="E718:I718" si="294">SUM(E709:E717)</f>
        <v>2146</v>
      </c>
      <c r="F718" s="39">
        <f t="shared" si="294"/>
        <v>1105</v>
      </c>
      <c r="G718" s="39">
        <f t="shared" si="294"/>
        <v>1041</v>
      </c>
      <c r="H718" s="39">
        <f t="shared" si="294"/>
        <v>1184</v>
      </c>
      <c r="I718" s="68">
        <f t="shared" si="294"/>
        <v>1077</v>
      </c>
      <c r="J718" s="39">
        <v>1212</v>
      </c>
      <c r="K718" s="108">
        <f t="shared" ref="K718:P718" si="295">SUM(K709:K717)</f>
        <v>100</v>
      </c>
      <c r="L718" s="25">
        <f t="shared" si="295"/>
        <v>100.00000000000001</v>
      </c>
      <c r="M718" s="6">
        <f t="shared" si="295"/>
        <v>100.00000000000001</v>
      </c>
      <c r="N718" s="6">
        <f t="shared" si="295"/>
        <v>100.00000000000001</v>
      </c>
      <c r="O718" s="6">
        <f t="shared" si="295"/>
        <v>99.999999999999986</v>
      </c>
      <c r="P718" s="6">
        <f t="shared" si="295"/>
        <v>100.00000000000001</v>
      </c>
      <c r="S718" s="38" t="s">
        <v>1</v>
      </c>
      <c r="T718" s="28"/>
      <c r="U718" s="29"/>
      <c r="V718" s="39">
        <f t="shared" ref="V718:AA718" si="296">SUM(V709:V717)</f>
        <v>1212</v>
      </c>
      <c r="W718" s="39">
        <f t="shared" si="296"/>
        <v>1041</v>
      </c>
      <c r="X718" s="68">
        <f t="shared" si="296"/>
        <v>1077</v>
      </c>
      <c r="Y718" s="108">
        <f t="shared" si="296"/>
        <v>100.00000000000001</v>
      </c>
      <c r="Z718" s="6">
        <f t="shared" si="296"/>
        <v>100.00000000000001</v>
      </c>
      <c r="AA718" s="6">
        <f t="shared" si="296"/>
        <v>99.999999999999986</v>
      </c>
    </row>
    <row r="719" spans="1:37" ht="15" customHeight="1" x14ac:dyDescent="0.15">
      <c r="B719" s="38" t="s">
        <v>268</v>
      </c>
      <c r="C719" s="28"/>
      <c r="D719" s="29"/>
      <c r="E719" s="39">
        <v>6545.6114341085267</v>
      </c>
      <c r="F719" s="47">
        <v>8625.256529850747</v>
      </c>
      <c r="G719" s="47">
        <v>4298.2530241935483</v>
      </c>
      <c r="H719" s="47">
        <v>19335.617391304349</v>
      </c>
      <c r="I719" s="47">
        <v>20169.266221374044</v>
      </c>
      <c r="J719" s="39">
        <v>8811.6218057921633</v>
      </c>
      <c r="S719" s="38" t="s">
        <v>268</v>
      </c>
      <c r="T719" s="28"/>
      <c r="U719" s="29"/>
      <c r="V719" s="39">
        <v>8811.6218057921633</v>
      </c>
      <c r="W719" s="47">
        <f>G719</f>
        <v>4298.2530241935483</v>
      </c>
      <c r="X719" s="47">
        <f>I719</f>
        <v>20169.266221374044</v>
      </c>
      <c r="Y719" s="1"/>
      <c r="AG719" s="173"/>
      <c r="AH719" s="173"/>
      <c r="AI719" s="173"/>
      <c r="AJ719" s="173"/>
      <c r="AK719" s="173"/>
    </row>
    <row r="720" spans="1:37" ht="15" customHeight="1" x14ac:dyDescent="0.15">
      <c r="B720" s="38" t="s">
        <v>355</v>
      </c>
      <c r="C720" s="28"/>
      <c r="D720" s="29"/>
      <c r="E720" s="39">
        <v>3381.9838536060279</v>
      </c>
      <c r="F720" s="47">
        <v>4653.7132505175987</v>
      </c>
      <c r="G720" s="47">
        <v>2397.4563758389263</v>
      </c>
      <c r="H720" s="47">
        <v>18012.491312741313</v>
      </c>
      <c r="I720" s="47">
        <v>19011.492584745763</v>
      </c>
      <c r="J720" s="39">
        <v>4919.8289224952741</v>
      </c>
      <c r="S720" s="38" t="s">
        <v>355</v>
      </c>
      <c r="T720" s="28"/>
      <c r="U720" s="29"/>
      <c r="V720" s="39">
        <v>4919.8289224952741</v>
      </c>
      <c r="W720" s="47">
        <f>G720</f>
        <v>2397.4563758389263</v>
      </c>
      <c r="X720" s="47">
        <f>I720</f>
        <v>19011.492584745763</v>
      </c>
      <c r="Y720" s="1"/>
      <c r="AG720" s="173"/>
      <c r="AH720" s="173"/>
      <c r="AI720" s="173"/>
      <c r="AJ720" s="173"/>
      <c r="AK720" s="173"/>
    </row>
    <row r="721" spans="1:37" ht="15" customHeight="1" x14ac:dyDescent="0.15">
      <c r="B721" s="38" t="s">
        <v>269</v>
      </c>
      <c r="C721" s="28"/>
      <c r="D721" s="29"/>
      <c r="E721" s="47">
        <v>280643</v>
      </c>
      <c r="F721" s="47">
        <v>198000</v>
      </c>
      <c r="G721" s="47">
        <v>280643</v>
      </c>
      <c r="H721" s="47">
        <v>127380</v>
      </c>
      <c r="I721" s="47">
        <v>127380</v>
      </c>
      <c r="J721" s="47">
        <v>198000</v>
      </c>
      <c r="S721" s="38" t="s">
        <v>269</v>
      </c>
      <c r="T721" s="28"/>
      <c r="U721" s="29"/>
      <c r="V721" s="47">
        <v>198000</v>
      </c>
      <c r="W721" s="47">
        <f>G721</f>
        <v>280643</v>
      </c>
      <c r="X721" s="47">
        <f>I721</f>
        <v>127380</v>
      </c>
      <c r="Y721" s="1"/>
      <c r="AG721" s="173"/>
      <c r="AH721" s="173"/>
      <c r="AI721" s="173"/>
      <c r="AJ721" s="173"/>
      <c r="AK721" s="173"/>
    </row>
    <row r="722" spans="1:37" ht="15" customHeight="1" x14ac:dyDescent="0.15">
      <c r="B722" s="38" t="s">
        <v>270</v>
      </c>
      <c r="C722" s="28"/>
      <c r="D722" s="29"/>
      <c r="E722" s="47">
        <v>500</v>
      </c>
      <c r="F722" s="47">
        <v>500</v>
      </c>
      <c r="G722" s="47">
        <v>500</v>
      </c>
      <c r="H722" s="47">
        <v>510</v>
      </c>
      <c r="I722" s="47">
        <v>510</v>
      </c>
      <c r="J722" s="47">
        <v>500</v>
      </c>
      <c r="S722" s="38" t="s">
        <v>270</v>
      </c>
      <c r="T722" s="28"/>
      <c r="U722" s="29"/>
      <c r="V722" s="47">
        <v>500</v>
      </c>
      <c r="W722" s="47">
        <f>G722</f>
        <v>500</v>
      </c>
      <c r="X722" s="47">
        <f>I722</f>
        <v>510</v>
      </c>
      <c r="Y722" s="1"/>
      <c r="AG722" s="173"/>
      <c r="AH722" s="173"/>
      <c r="AI722" s="173"/>
      <c r="AJ722" s="173"/>
      <c r="AK722" s="173"/>
    </row>
    <row r="723" spans="1:37" ht="12" customHeight="1" x14ac:dyDescent="0.15">
      <c r="B723" s="69" t="s">
        <v>82</v>
      </c>
      <c r="C723" s="45"/>
      <c r="D723" s="45"/>
      <c r="E723" s="90"/>
      <c r="F723" s="90"/>
      <c r="G723" s="90"/>
      <c r="H723" s="91"/>
      <c r="I723" s="90"/>
      <c r="J723" s="90"/>
      <c r="K723" s="90"/>
      <c r="L723" s="46"/>
      <c r="N723" s="90"/>
      <c r="S723" s="69" t="s">
        <v>82</v>
      </c>
      <c r="T723" s="45"/>
      <c r="U723" s="45"/>
      <c r="V723" s="90"/>
      <c r="W723" s="90"/>
      <c r="X723" s="90"/>
      <c r="Y723" s="90"/>
    </row>
    <row r="724" spans="1:37" ht="15" customHeight="1" x14ac:dyDescent="0.15">
      <c r="B724" s="62"/>
      <c r="C724" s="45"/>
      <c r="D724" s="45"/>
      <c r="E724" s="90"/>
      <c r="F724" s="90"/>
      <c r="G724" s="90"/>
      <c r="H724" s="91"/>
      <c r="I724" s="90"/>
      <c r="J724" s="90"/>
      <c r="K724" s="90"/>
      <c r="L724" s="46"/>
      <c r="N724" s="90"/>
      <c r="S724" s="62"/>
      <c r="T724" s="45"/>
      <c r="U724" s="45"/>
      <c r="V724" s="90"/>
      <c r="W724" s="90"/>
      <c r="X724" s="90"/>
      <c r="Y724" s="90"/>
    </row>
    <row r="725" spans="1:37" ht="15" customHeight="1" x14ac:dyDescent="0.15">
      <c r="A725" s="1" t="s">
        <v>647</v>
      </c>
      <c r="B725" s="22"/>
      <c r="H725" s="1"/>
      <c r="I725" s="7"/>
      <c r="J725" s="7"/>
      <c r="K725" s="7"/>
      <c r="N725" s="90"/>
      <c r="S725" s="22"/>
    </row>
    <row r="726" spans="1:37" ht="13.65" customHeight="1" x14ac:dyDescent="0.15">
      <c r="B726" s="64"/>
      <c r="C726" s="33"/>
      <c r="D726" s="33"/>
      <c r="E726" s="386"/>
      <c r="F726" s="387"/>
      <c r="G726" s="86" t="s">
        <v>2</v>
      </c>
      <c r="H726" s="86"/>
      <c r="I726" s="387"/>
      <c r="J726" s="387"/>
      <c r="K726" s="388"/>
      <c r="L726" s="387"/>
      <c r="M726" s="86" t="s">
        <v>3</v>
      </c>
      <c r="N726" s="86"/>
      <c r="O726" s="387"/>
      <c r="P726" s="389"/>
      <c r="S726" s="64"/>
      <c r="T726" s="33"/>
      <c r="U726" s="33"/>
      <c r="V726" s="79"/>
      <c r="W726" s="83" t="s">
        <v>2</v>
      </c>
      <c r="X726" s="86"/>
      <c r="Y726" s="104"/>
      <c r="Z726" s="83" t="s">
        <v>3</v>
      </c>
      <c r="AA726" s="84"/>
    </row>
    <row r="727" spans="1:37" ht="22.65" customHeight="1" x14ac:dyDescent="0.15">
      <c r="B727" s="34"/>
      <c r="D727" s="75"/>
      <c r="E727" s="94" t="s">
        <v>442</v>
      </c>
      <c r="F727" s="94" t="s">
        <v>194</v>
      </c>
      <c r="G727" s="94" t="s">
        <v>195</v>
      </c>
      <c r="H727" s="94" t="s">
        <v>443</v>
      </c>
      <c r="I727" s="100" t="s">
        <v>197</v>
      </c>
      <c r="J727" s="94" t="s">
        <v>1127</v>
      </c>
      <c r="K727" s="103" t="s">
        <v>442</v>
      </c>
      <c r="L727" s="94" t="s">
        <v>194</v>
      </c>
      <c r="M727" s="94" t="s">
        <v>195</v>
      </c>
      <c r="N727" s="94" t="s">
        <v>443</v>
      </c>
      <c r="O727" s="94" t="s">
        <v>197</v>
      </c>
      <c r="P727" s="94" t="s">
        <v>1127</v>
      </c>
      <c r="S727" s="34"/>
      <c r="U727" s="75"/>
      <c r="V727" s="94" t="s">
        <v>936</v>
      </c>
      <c r="W727" s="94" t="s">
        <v>195</v>
      </c>
      <c r="X727" s="100" t="s">
        <v>197</v>
      </c>
      <c r="Y727" s="103" t="s">
        <v>936</v>
      </c>
      <c r="Z727" s="94" t="s">
        <v>195</v>
      </c>
      <c r="AA727" s="94" t="s">
        <v>197</v>
      </c>
    </row>
    <row r="728" spans="1:37" ht="12" customHeight="1" x14ac:dyDescent="0.15">
      <c r="B728" s="35"/>
      <c r="C728" s="36"/>
      <c r="D728" s="76"/>
      <c r="E728" s="37"/>
      <c r="F728" s="37"/>
      <c r="G728" s="37"/>
      <c r="H728" s="37"/>
      <c r="I728" s="66"/>
      <c r="J728" s="37"/>
      <c r="K728" s="105">
        <f t="shared" ref="K728:P728" si="297">E$13</f>
        <v>2146</v>
      </c>
      <c r="L728" s="2">
        <f t="shared" si="297"/>
        <v>1105</v>
      </c>
      <c r="M728" s="2">
        <f t="shared" si="297"/>
        <v>1041</v>
      </c>
      <c r="N728" s="2">
        <f t="shared" si="297"/>
        <v>1184</v>
      </c>
      <c r="O728" s="2">
        <f t="shared" si="297"/>
        <v>1077</v>
      </c>
      <c r="P728" s="2">
        <f t="shared" si="297"/>
        <v>1212</v>
      </c>
      <c r="S728" s="35"/>
      <c r="T728" s="36"/>
      <c r="U728" s="76"/>
      <c r="V728" s="37"/>
      <c r="W728" s="37"/>
      <c r="X728" s="66"/>
      <c r="Y728" s="105">
        <f>V$13</f>
        <v>1212</v>
      </c>
      <c r="Z728" s="2">
        <f>W$13</f>
        <v>1041</v>
      </c>
      <c r="AA728" s="2">
        <f>X$13</f>
        <v>1077</v>
      </c>
    </row>
    <row r="729" spans="1:37" ht="15" customHeight="1" x14ac:dyDescent="0.15">
      <c r="B729" s="34" t="s">
        <v>249</v>
      </c>
      <c r="E729" s="18">
        <v>4</v>
      </c>
      <c r="F729" s="18">
        <v>0</v>
      </c>
      <c r="G729" s="18">
        <v>4</v>
      </c>
      <c r="H729" s="18">
        <v>21</v>
      </c>
      <c r="I729" s="67">
        <v>21</v>
      </c>
      <c r="J729" s="18">
        <v>0</v>
      </c>
      <c r="K729" s="107">
        <f t="shared" ref="K729:K737" si="298">E729/K$5*100</f>
        <v>0.1863932898415657</v>
      </c>
      <c r="L729" s="24">
        <f t="shared" ref="L729:L737" si="299">F729/L$5*100</f>
        <v>0</v>
      </c>
      <c r="M729" s="4">
        <f t="shared" ref="M729:M737" si="300">G729/M$5*100</f>
        <v>0.38424591738712777</v>
      </c>
      <c r="N729" s="4">
        <f t="shared" ref="N729:N737" si="301">H729/N$5*100</f>
        <v>1.7736486486486487</v>
      </c>
      <c r="O729" s="4">
        <f t="shared" ref="O729:O737" si="302">I729/O$5*100</f>
        <v>1.9498607242339834</v>
      </c>
      <c r="P729" s="4">
        <f t="shared" ref="P729:P737" si="303">J729/P$5*100</f>
        <v>0</v>
      </c>
      <c r="S729" s="34" t="s">
        <v>249</v>
      </c>
      <c r="V729" s="18">
        <f t="shared" ref="V729:V737" si="304">SUM(F729,H729-I729)</f>
        <v>0</v>
      </c>
      <c r="W729" s="18">
        <f t="shared" ref="W729:W737" si="305">G729</f>
        <v>4</v>
      </c>
      <c r="X729" s="67">
        <f t="shared" ref="X729:X737" si="306">I729</f>
        <v>21</v>
      </c>
      <c r="Y729" s="107">
        <f t="shared" ref="Y729:Y737" si="307">V729/Y$5*100</f>
        <v>0</v>
      </c>
      <c r="Z729" s="4">
        <f t="shared" ref="Z729:Z737" si="308">W729/Z$5*100</f>
        <v>0.38424591738712777</v>
      </c>
      <c r="AA729" s="4">
        <f t="shared" ref="AA729:AA737" si="309">X729/AA$5*100</f>
        <v>1.9498607242339834</v>
      </c>
      <c r="AG729" s="173"/>
      <c r="AH729" s="173"/>
      <c r="AI729" s="173"/>
      <c r="AJ729" s="173"/>
      <c r="AK729" s="173"/>
    </row>
    <row r="730" spans="1:37" ht="15" customHeight="1" x14ac:dyDescent="0.15">
      <c r="B730" s="34" t="s">
        <v>257</v>
      </c>
      <c r="E730" s="18">
        <v>15</v>
      </c>
      <c r="F730" s="18">
        <v>5</v>
      </c>
      <c r="G730" s="18">
        <v>10</v>
      </c>
      <c r="H730" s="18">
        <v>3</v>
      </c>
      <c r="I730" s="67">
        <v>3</v>
      </c>
      <c r="J730" s="18">
        <v>5</v>
      </c>
      <c r="K730" s="107">
        <f t="shared" si="298"/>
        <v>0.69897483690587137</v>
      </c>
      <c r="L730" s="24">
        <f t="shared" si="299"/>
        <v>0.45248868778280549</v>
      </c>
      <c r="M730" s="4">
        <f t="shared" si="300"/>
        <v>0.96061479346781953</v>
      </c>
      <c r="N730" s="4">
        <f t="shared" si="301"/>
        <v>0.2533783783783784</v>
      </c>
      <c r="O730" s="4">
        <f t="shared" si="302"/>
        <v>0.2785515320334262</v>
      </c>
      <c r="P730" s="4">
        <f t="shared" si="303"/>
        <v>0.41254125412541248</v>
      </c>
      <c r="S730" s="34" t="s">
        <v>257</v>
      </c>
      <c r="V730" s="18">
        <f t="shared" si="304"/>
        <v>5</v>
      </c>
      <c r="W730" s="18">
        <f t="shared" si="305"/>
        <v>10</v>
      </c>
      <c r="X730" s="67">
        <f t="shared" si="306"/>
        <v>3</v>
      </c>
      <c r="Y730" s="107">
        <f t="shared" si="307"/>
        <v>0.41254125412541248</v>
      </c>
      <c r="Z730" s="4">
        <f t="shared" si="308"/>
        <v>0.96061479346781953</v>
      </c>
      <c r="AA730" s="4">
        <f t="shared" si="309"/>
        <v>0.2785515320334262</v>
      </c>
      <c r="AG730" s="173"/>
      <c r="AH730" s="173"/>
      <c r="AI730" s="173"/>
      <c r="AJ730" s="173"/>
      <c r="AK730" s="173"/>
    </row>
    <row r="731" spans="1:37" ht="15" customHeight="1" x14ac:dyDescent="0.15">
      <c r="B731" s="34" t="s">
        <v>258</v>
      </c>
      <c r="E731" s="18">
        <v>10</v>
      </c>
      <c r="F731" s="18">
        <v>1</v>
      </c>
      <c r="G731" s="18">
        <v>9</v>
      </c>
      <c r="H731" s="18">
        <v>7</v>
      </c>
      <c r="I731" s="67">
        <v>4</v>
      </c>
      <c r="J731" s="18">
        <v>4</v>
      </c>
      <c r="K731" s="107">
        <f t="shared" si="298"/>
        <v>0.46598322460391423</v>
      </c>
      <c r="L731" s="24">
        <f t="shared" si="299"/>
        <v>9.0497737556561084E-2</v>
      </c>
      <c r="M731" s="4">
        <f t="shared" si="300"/>
        <v>0.86455331412103753</v>
      </c>
      <c r="N731" s="4">
        <f t="shared" si="301"/>
        <v>0.59121621621621623</v>
      </c>
      <c r="O731" s="4">
        <f t="shared" si="302"/>
        <v>0.37140204271123489</v>
      </c>
      <c r="P731" s="4">
        <f t="shared" si="303"/>
        <v>0.33003300330033003</v>
      </c>
      <c r="S731" s="34" t="s">
        <v>258</v>
      </c>
      <c r="V731" s="18">
        <f t="shared" si="304"/>
        <v>4</v>
      </c>
      <c r="W731" s="18">
        <f t="shared" si="305"/>
        <v>9</v>
      </c>
      <c r="X731" s="67">
        <f t="shared" si="306"/>
        <v>4</v>
      </c>
      <c r="Y731" s="107">
        <f t="shared" si="307"/>
        <v>0.33003300330033003</v>
      </c>
      <c r="Z731" s="4">
        <f t="shared" si="308"/>
        <v>0.86455331412103753</v>
      </c>
      <c r="AA731" s="4">
        <f t="shared" si="309"/>
        <v>0.37140204271123489</v>
      </c>
      <c r="AG731" s="173"/>
      <c r="AH731" s="173"/>
      <c r="AI731" s="173"/>
      <c r="AJ731" s="173"/>
      <c r="AK731" s="173"/>
    </row>
    <row r="732" spans="1:37" ht="15" customHeight="1" x14ac:dyDescent="0.15">
      <c r="B732" s="34" t="s">
        <v>259</v>
      </c>
      <c r="E732" s="18">
        <v>177</v>
      </c>
      <c r="F732" s="18">
        <v>122</v>
      </c>
      <c r="G732" s="18">
        <v>55</v>
      </c>
      <c r="H732" s="18">
        <v>14</v>
      </c>
      <c r="I732" s="67">
        <v>11</v>
      </c>
      <c r="J732" s="18">
        <v>125</v>
      </c>
      <c r="K732" s="107">
        <f t="shared" si="298"/>
        <v>8.2479030754892833</v>
      </c>
      <c r="L732" s="24">
        <f t="shared" si="299"/>
        <v>11.040723981900452</v>
      </c>
      <c r="M732" s="4">
        <f t="shared" si="300"/>
        <v>5.2833813640730067</v>
      </c>
      <c r="N732" s="4">
        <f t="shared" si="301"/>
        <v>1.1824324324324325</v>
      </c>
      <c r="O732" s="4">
        <f t="shared" si="302"/>
        <v>1.021355617455896</v>
      </c>
      <c r="P732" s="4">
        <f t="shared" si="303"/>
        <v>10.313531353135314</v>
      </c>
      <c r="S732" s="34" t="s">
        <v>259</v>
      </c>
      <c r="V732" s="18">
        <f t="shared" si="304"/>
        <v>125</v>
      </c>
      <c r="W732" s="18">
        <f t="shared" si="305"/>
        <v>55</v>
      </c>
      <c r="X732" s="67">
        <f t="shared" si="306"/>
        <v>11</v>
      </c>
      <c r="Y732" s="107">
        <f t="shared" si="307"/>
        <v>10.313531353135314</v>
      </c>
      <c r="Z732" s="4">
        <f t="shared" si="308"/>
        <v>5.2833813640730067</v>
      </c>
      <c r="AA732" s="4">
        <f t="shared" si="309"/>
        <v>1.021355617455896</v>
      </c>
      <c r="AG732" s="173"/>
      <c r="AH732" s="173"/>
      <c r="AI732" s="173"/>
      <c r="AJ732" s="173"/>
      <c r="AK732" s="173"/>
    </row>
    <row r="733" spans="1:37" ht="15" customHeight="1" x14ac:dyDescent="0.15">
      <c r="B733" s="34" t="s">
        <v>250</v>
      </c>
      <c r="E733" s="18">
        <v>450</v>
      </c>
      <c r="F733" s="18">
        <v>94</v>
      </c>
      <c r="G733" s="18">
        <v>356</v>
      </c>
      <c r="H733" s="18">
        <v>171</v>
      </c>
      <c r="I733" s="67">
        <v>165</v>
      </c>
      <c r="J733" s="18">
        <v>100</v>
      </c>
      <c r="K733" s="107">
        <f t="shared" si="298"/>
        <v>20.969245107176139</v>
      </c>
      <c r="L733" s="24">
        <f t="shared" si="299"/>
        <v>8.5067873303167421</v>
      </c>
      <c r="M733" s="4">
        <f t="shared" si="300"/>
        <v>34.197886647454375</v>
      </c>
      <c r="N733" s="4">
        <f t="shared" si="301"/>
        <v>14.442567567567568</v>
      </c>
      <c r="O733" s="4">
        <f t="shared" si="302"/>
        <v>15.32033426183844</v>
      </c>
      <c r="P733" s="4">
        <f t="shared" si="303"/>
        <v>8.2508250825082499</v>
      </c>
      <c r="S733" s="34" t="s">
        <v>250</v>
      </c>
      <c r="V733" s="18">
        <f t="shared" si="304"/>
        <v>100</v>
      </c>
      <c r="W733" s="18">
        <f t="shared" si="305"/>
        <v>356</v>
      </c>
      <c r="X733" s="67">
        <f t="shared" si="306"/>
        <v>165</v>
      </c>
      <c r="Y733" s="107">
        <f t="shared" si="307"/>
        <v>8.2508250825082499</v>
      </c>
      <c r="Z733" s="4">
        <f t="shared" si="308"/>
        <v>34.197886647454375</v>
      </c>
      <c r="AA733" s="4">
        <f t="shared" si="309"/>
        <v>15.32033426183844</v>
      </c>
      <c r="AG733" s="173"/>
      <c r="AH733" s="173"/>
      <c r="AI733" s="173"/>
      <c r="AJ733" s="173"/>
      <c r="AK733" s="173"/>
    </row>
    <row r="734" spans="1:37" ht="15" customHeight="1" x14ac:dyDescent="0.15">
      <c r="B734" s="34" t="s">
        <v>251</v>
      </c>
      <c r="E734" s="18">
        <v>758</v>
      </c>
      <c r="F734" s="18">
        <v>312</v>
      </c>
      <c r="G734" s="18">
        <v>446</v>
      </c>
      <c r="H734" s="18">
        <v>604</v>
      </c>
      <c r="I734" s="67">
        <v>554</v>
      </c>
      <c r="J734" s="18">
        <v>362</v>
      </c>
      <c r="K734" s="107">
        <f t="shared" si="298"/>
        <v>35.321528424976698</v>
      </c>
      <c r="L734" s="24">
        <f t="shared" si="299"/>
        <v>28.235294117647058</v>
      </c>
      <c r="M734" s="4">
        <f t="shared" si="300"/>
        <v>42.843419788664747</v>
      </c>
      <c r="N734" s="4">
        <f t="shared" si="301"/>
        <v>51.013513513513509</v>
      </c>
      <c r="O734" s="4">
        <f t="shared" si="302"/>
        <v>51.439182915506031</v>
      </c>
      <c r="P734" s="4">
        <f t="shared" si="303"/>
        <v>29.867986798679869</v>
      </c>
      <c r="S734" s="34" t="s">
        <v>251</v>
      </c>
      <c r="V734" s="18">
        <f t="shared" si="304"/>
        <v>362</v>
      </c>
      <c r="W734" s="18">
        <f t="shared" si="305"/>
        <v>446</v>
      </c>
      <c r="X734" s="67">
        <f t="shared" si="306"/>
        <v>554</v>
      </c>
      <c r="Y734" s="107">
        <f t="shared" si="307"/>
        <v>29.867986798679869</v>
      </c>
      <c r="Z734" s="4">
        <f t="shared" si="308"/>
        <v>42.843419788664747</v>
      </c>
      <c r="AA734" s="4">
        <f t="shared" si="309"/>
        <v>51.439182915506031</v>
      </c>
      <c r="AG734" s="173"/>
      <c r="AH734" s="173"/>
      <c r="AI734" s="173"/>
      <c r="AJ734" s="173"/>
      <c r="AK734" s="173"/>
    </row>
    <row r="735" spans="1:37" ht="15" customHeight="1" x14ac:dyDescent="0.15">
      <c r="B735" s="34" t="s">
        <v>252</v>
      </c>
      <c r="E735" s="18">
        <v>348</v>
      </c>
      <c r="F735" s="18">
        <v>250</v>
      </c>
      <c r="G735" s="18">
        <v>98</v>
      </c>
      <c r="H735" s="18">
        <v>232</v>
      </c>
      <c r="I735" s="67">
        <v>197</v>
      </c>
      <c r="J735" s="18">
        <v>285</v>
      </c>
      <c r="K735" s="107">
        <f t="shared" si="298"/>
        <v>16.216216216216218</v>
      </c>
      <c r="L735" s="24">
        <f t="shared" si="299"/>
        <v>22.624434389140273</v>
      </c>
      <c r="M735" s="4">
        <f t="shared" si="300"/>
        <v>9.4140249759846313</v>
      </c>
      <c r="N735" s="4">
        <f t="shared" si="301"/>
        <v>19.594594594594593</v>
      </c>
      <c r="O735" s="4">
        <f t="shared" si="302"/>
        <v>18.291550603528322</v>
      </c>
      <c r="P735" s="4">
        <f t="shared" si="303"/>
        <v>23.514851485148512</v>
      </c>
      <c r="S735" s="34" t="s">
        <v>252</v>
      </c>
      <c r="V735" s="18">
        <f t="shared" si="304"/>
        <v>285</v>
      </c>
      <c r="W735" s="18">
        <f t="shared" si="305"/>
        <v>98</v>
      </c>
      <c r="X735" s="67">
        <f t="shared" si="306"/>
        <v>197</v>
      </c>
      <c r="Y735" s="107">
        <f t="shared" si="307"/>
        <v>23.514851485148512</v>
      </c>
      <c r="Z735" s="4">
        <f t="shared" si="308"/>
        <v>9.4140249759846313</v>
      </c>
      <c r="AA735" s="4">
        <f t="shared" si="309"/>
        <v>18.291550603528322</v>
      </c>
      <c r="AG735" s="173"/>
      <c r="AH735" s="173"/>
      <c r="AI735" s="173"/>
      <c r="AJ735" s="173"/>
      <c r="AK735" s="173"/>
    </row>
    <row r="736" spans="1:37" ht="15" customHeight="1" x14ac:dyDescent="0.15">
      <c r="B736" s="34" t="s">
        <v>262</v>
      </c>
      <c r="E736" s="18">
        <v>339</v>
      </c>
      <c r="F736" s="18">
        <v>313</v>
      </c>
      <c r="G736" s="18">
        <v>26</v>
      </c>
      <c r="H736" s="18">
        <v>48</v>
      </c>
      <c r="I736" s="67">
        <v>39</v>
      </c>
      <c r="J736" s="18">
        <v>322</v>
      </c>
      <c r="K736" s="107">
        <f t="shared" si="298"/>
        <v>15.796831314072692</v>
      </c>
      <c r="L736" s="24">
        <f t="shared" si="299"/>
        <v>28.325791855203619</v>
      </c>
      <c r="M736" s="4">
        <f t="shared" si="300"/>
        <v>2.4975984630163302</v>
      </c>
      <c r="N736" s="4">
        <f t="shared" si="301"/>
        <v>4.0540540540540544</v>
      </c>
      <c r="O736" s="4">
        <f t="shared" si="302"/>
        <v>3.6211699164345403</v>
      </c>
      <c r="P736" s="4">
        <f t="shared" si="303"/>
        <v>26.567656765676567</v>
      </c>
      <c r="S736" s="34" t="s">
        <v>262</v>
      </c>
      <c r="V736" s="18">
        <f t="shared" si="304"/>
        <v>322</v>
      </c>
      <c r="W736" s="18">
        <f t="shared" si="305"/>
        <v>26</v>
      </c>
      <c r="X736" s="67">
        <f t="shared" si="306"/>
        <v>39</v>
      </c>
      <c r="Y736" s="107">
        <f t="shared" si="307"/>
        <v>26.567656765676567</v>
      </c>
      <c r="Z736" s="4">
        <f t="shared" si="308"/>
        <v>2.4975984630163302</v>
      </c>
      <c r="AA736" s="4">
        <f t="shared" si="309"/>
        <v>3.6211699164345403</v>
      </c>
      <c r="AG736" s="173"/>
      <c r="AH736" s="173"/>
      <c r="AI736" s="173"/>
      <c r="AJ736" s="173"/>
      <c r="AK736" s="173"/>
    </row>
    <row r="737" spans="1:37" ht="15" customHeight="1" x14ac:dyDescent="0.15">
      <c r="B737" s="34" t="s">
        <v>0</v>
      </c>
      <c r="C737" s="36"/>
      <c r="D737" s="36"/>
      <c r="E737" s="19">
        <v>45</v>
      </c>
      <c r="F737" s="19">
        <v>8</v>
      </c>
      <c r="G737" s="19">
        <v>37</v>
      </c>
      <c r="H737" s="19">
        <v>84</v>
      </c>
      <c r="I737" s="72">
        <v>83</v>
      </c>
      <c r="J737" s="19">
        <v>9</v>
      </c>
      <c r="K737" s="111">
        <f t="shared" si="298"/>
        <v>2.096924510717614</v>
      </c>
      <c r="L737" s="26">
        <f t="shared" si="299"/>
        <v>0.72398190045248867</v>
      </c>
      <c r="M737" s="5">
        <f t="shared" si="300"/>
        <v>3.5542747358309321</v>
      </c>
      <c r="N737" s="5">
        <f t="shared" si="301"/>
        <v>7.0945945945945947</v>
      </c>
      <c r="O737" s="5">
        <f t="shared" si="302"/>
        <v>7.7065923862581247</v>
      </c>
      <c r="P737" s="5">
        <f t="shared" si="303"/>
        <v>0.74257425742574257</v>
      </c>
      <c r="S737" s="34" t="s">
        <v>0</v>
      </c>
      <c r="T737" s="36"/>
      <c r="U737" s="36"/>
      <c r="V737" s="19">
        <f t="shared" si="304"/>
        <v>9</v>
      </c>
      <c r="W737" s="19">
        <f t="shared" si="305"/>
        <v>37</v>
      </c>
      <c r="X737" s="72">
        <f t="shared" si="306"/>
        <v>83</v>
      </c>
      <c r="Y737" s="111">
        <f t="shared" si="307"/>
        <v>0.74257425742574257</v>
      </c>
      <c r="Z737" s="5">
        <f t="shared" si="308"/>
        <v>3.5542747358309321</v>
      </c>
      <c r="AA737" s="5">
        <f t="shared" si="309"/>
        <v>7.7065923862581247</v>
      </c>
      <c r="AG737" s="173"/>
      <c r="AH737" s="173"/>
      <c r="AI737" s="173"/>
      <c r="AJ737" s="173"/>
      <c r="AK737" s="173"/>
    </row>
    <row r="738" spans="1:37" ht="15" customHeight="1" x14ac:dyDescent="0.15">
      <c r="B738" s="38" t="s">
        <v>1</v>
      </c>
      <c r="C738" s="28"/>
      <c r="D738" s="29"/>
      <c r="E738" s="39">
        <f t="shared" ref="E738:I738" si="310">SUM(E729:E737)</f>
        <v>2146</v>
      </c>
      <c r="F738" s="39">
        <f t="shared" si="310"/>
        <v>1105</v>
      </c>
      <c r="G738" s="39">
        <f t="shared" si="310"/>
        <v>1041</v>
      </c>
      <c r="H738" s="39">
        <f t="shared" si="310"/>
        <v>1184</v>
      </c>
      <c r="I738" s="68">
        <f t="shared" si="310"/>
        <v>1077</v>
      </c>
      <c r="J738" s="39">
        <v>1212</v>
      </c>
      <c r="K738" s="108">
        <f t="shared" ref="K738:P738" si="311">SUM(K729:K737)</f>
        <v>100</v>
      </c>
      <c r="L738" s="25">
        <f t="shared" si="311"/>
        <v>100</v>
      </c>
      <c r="M738" s="6">
        <f t="shared" si="311"/>
        <v>100</v>
      </c>
      <c r="N738" s="6">
        <f t="shared" si="311"/>
        <v>100</v>
      </c>
      <c r="O738" s="6">
        <f t="shared" si="311"/>
        <v>100</v>
      </c>
      <c r="P738" s="6">
        <f t="shared" si="311"/>
        <v>99.999999999999986</v>
      </c>
      <c r="S738" s="38" t="s">
        <v>1</v>
      </c>
      <c r="T738" s="28"/>
      <c r="U738" s="29"/>
      <c r="V738" s="39">
        <f t="shared" ref="V738:AA738" si="312">SUM(V729:V737)</f>
        <v>1212</v>
      </c>
      <c r="W738" s="39">
        <f t="shared" si="312"/>
        <v>1041</v>
      </c>
      <c r="X738" s="68">
        <f t="shared" si="312"/>
        <v>1077</v>
      </c>
      <c r="Y738" s="108">
        <f t="shared" si="312"/>
        <v>99.999999999999986</v>
      </c>
      <c r="Z738" s="6">
        <f t="shared" si="312"/>
        <v>100</v>
      </c>
      <c r="AA738" s="6">
        <f t="shared" si="312"/>
        <v>100</v>
      </c>
    </row>
    <row r="739" spans="1:37" ht="15" customHeight="1" x14ac:dyDescent="0.15">
      <c r="B739" s="38" t="s">
        <v>268</v>
      </c>
      <c r="C739" s="28"/>
      <c r="D739" s="29"/>
      <c r="E739" s="39">
        <v>46013.149047619045</v>
      </c>
      <c r="F739" s="47">
        <v>50902.567000911578</v>
      </c>
      <c r="G739" s="47">
        <v>40665.500498504487</v>
      </c>
      <c r="H739" s="47">
        <v>45448.807097361234</v>
      </c>
      <c r="I739" s="47">
        <v>45076.06344410876</v>
      </c>
      <c r="J739" s="39">
        <v>50729.695760598501</v>
      </c>
      <c r="S739" s="38" t="s">
        <v>268</v>
      </c>
      <c r="T739" s="28"/>
      <c r="U739" s="29"/>
      <c r="V739" s="39">
        <v>50729.695760598501</v>
      </c>
      <c r="W739" s="47">
        <f>G739</f>
        <v>40665.500498504487</v>
      </c>
      <c r="X739" s="47">
        <f>I739</f>
        <v>45076.06344410876</v>
      </c>
      <c r="Y739" s="1"/>
      <c r="AG739" s="173"/>
      <c r="AH739" s="173"/>
      <c r="AI739" s="173"/>
      <c r="AJ739" s="173"/>
      <c r="AK739" s="173"/>
    </row>
    <row r="740" spans="1:37" ht="15" customHeight="1" x14ac:dyDescent="0.15">
      <c r="B740" s="38" t="s">
        <v>355</v>
      </c>
      <c r="C740" s="28"/>
      <c r="D740" s="29"/>
      <c r="E740" s="39">
        <v>45882.1</v>
      </c>
      <c r="F740" s="47">
        <v>50902.027300303336</v>
      </c>
      <c r="G740" s="47">
        <v>40920.264673311183</v>
      </c>
      <c r="H740" s="47">
        <v>46191.796165489402</v>
      </c>
      <c r="I740" s="47">
        <v>45876.899441340785</v>
      </c>
      <c r="J740" s="39">
        <v>50742.437673130196</v>
      </c>
      <c r="S740" s="38" t="s">
        <v>355</v>
      </c>
      <c r="T740" s="28"/>
      <c r="U740" s="29"/>
      <c r="V740" s="39">
        <v>50742.437673130196</v>
      </c>
      <c r="W740" s="47">
        <f>G740</f>
        <v>40920.264673311183</v>
      </c>
      <c r="X740" s="47">
        <f>I740</f>
        <v>45876.899441340785</v>
      </c>
      <c r="Y740" s="1"/>
      <c r="AG740" s="173"/>
      <c r="AH740" s="173"/>
      <c r="AI740" s="173"/>
      <c r="AJ740" s="173"/>
      <c r="AK740" s="173"/>
    </row>
    <row r="741" spans="1:37" ht="15" customHeight="1" x14ac:dyDescent="0.15">
      <c r="B741" s="38" t="s">
        <v>269</v>
      </c>
      <c r="C741" s="28"/>
      <c r="D741" s="29"/>
      <c r="E741" s="47">
        <v>110040</v>
      </c>
      <c r="F741" s="47">
        <v>110040</v>
      </c>
      <c r="G741" s="47">
        <v>82200</v>
      </c>
      <c r="H741" s="47">
        <v>85800</v>
      </c>
      <c r="I741" s="47">
        <v>78000</v>
      </c>
      <c r="J741" s="47">
        <v>110040</v>
      </c>
      <c r="S741" s="38" t="s">
        <v>269</v>
      </c>
      <c r="T741" s="28"/>
      <c r="U741" s="29"/>
      <c r="V741" s="47">
        <v>110040</v>
      </c>
      <c r="W741" s="47">
        <f>G741</f>
        <v>82200</v>
      </c>
      <c r="X741" s="47">
        <f>I741</f>
        <v>78000</v>
      </c>
      <c r="Y741" s="1"/>
      <c r="AG741" s="173"/>
      <c r="AH741" s="173"/>
      <c r="AI741" s="173"/>
      <c r="AJ741" s="173"/>
      <c r="AK741" s="173"/>
    </row>
    <row r="742" spans="1:37" ht="15" customHeight="1" x14ac:dyDescent="0.15">
      <c r="B742" s="38" t="s">
        <v>270</v>
      </c>
      <c r="C742" s="28"/>
      <c r="D742" s="29"/>
      <c r="E742" s="47">
        <v>1242</v>
      </c>
      <c r="F742" s="47">
        <v>1600</v>
      </c>
      <c r="G742" s="47">
        <v>1242</v>
      </c>
      <c r="H742" s="47">
        <v>1400</v>
      </c>
      <c r="I742" s="47">
        <v>1400</v>
      </c>
      <c r="J742" s="47">
        <v>1600</v>
      </c>
      <c r="S742" s="38" t="s">
        <v>270</v>
      </c>
      <c r="T742" s="28"/>
      <c r="U742" s="29"/>
      <c r="V742" s="47">
        <v>1600</v>
      </c>
      <c r="W742" s="47">
        <f>G742</f>
        <v>1242</v>
      </c>
      <c r="X742" s="47">
        <f>I742</f>
        <v>1400</v>
      </c>
      <c r="Y742" s="1"/>
      <c r="AG742" s="173"/>
      <c r="AH742" s="173"/>
      <c r="AI742" s="173"/>
      <c r="AJ742" s="173"/>
      <c r="AK742" s="173"/>
    </row>
    <row r="743" spans="1:37" ht="12" customHeight="1" x14ac:dyDescent="0.15">
      <c r="B743" s="69" t="s">
        <v>82</v>
      </c>
      <c r="C743" s="45"/>
      <c r="D743" s="45"/>
      <c r="E743" s="90"/>
      <c r="F743" s="90"/>
      <c r="G743" s="90"/>
      <c r="H743" s="91"/>
      <c r="I743" s="90"/>
      <c r="J743" s="90"/>
      <c r="K743" s="90"/>
      <c r="L743" s="46"/>
      <c r="N743" s="90"/>
      <c r="S743" s="69" t="s">
        <v>82</v>
      </c>
      <c r="T743" s="45"/>
      <c r="U743" s="45"/>
      <c r="V743" s="90"/>
      <c r="W743" s="90"/>
      <c r="X743" s="90"/>
      <c r="Y743" s="90"/>
    </row>
    <row r="744" spans="1:37" ht="15" customHeight="1" x14ac:dyDescent="0.15">
      <c r="B744" s="62"/>
      <c r="C744" s="45"/>
      <c r="D744" s="45"/>
      <c r="E744" s="90"/>
      <c r="F744" s="90"/>
      <c r="G744" s="90"/>
      <c r="H744" s="91"/>
      <c r="I744" s="90"/>
      <c r="J744" s="90"/>
      <c r="K744" s="90"/>
      <c r="L744" s="46"/>
      <c r="N744" s="90"/>
      <c r="S744" s="62"/>
      <c r="T744" s="45"/>
      <c r="U744" s="45"/>
      <c r="V744" s="90"/>
      <c r="W744" s="90"/>
      <c r="X744" s="90"/>
      <c r="Y744" s="90"/>
    </row>
    <row r="745" spans="1:37" ht="15" customHeight="1" x14ac:dyDescent="0.15">
      <c r="A745" s="1" t="s">
        <v>648</v>
      </c>
      <c r="B745" s="22"/>
      <c r="H745" s="1"/>
      <c r="I745" s="7"/>
      <c r="J745" s="7"/>
      <c r="K745" s="7"/>
      <c r="N745" s="90"/>
      <c r="S745" s="22"/>
    </row>
    <row r="746" spans="1:37" ht="13.65" customHeight="1" x14ac:dyDescent="0.15">
      <c r="B746" s="64"/>
      <c r="C746" s="33"/>
      <c r="D746" s="33"/>
      <c r="E746" s="386"/>
      <c r="F746" s="387"/>
      <c r="G746" s="86" t="s">
        <v>2</v>
      </c>
      <c r="H746" s="86"/>
      <c r="I746" s="387"/>
      <c r="J746" s="387"/>
      <c r="K746" s="388"/>
      <c r="L746" s="387"/>
      <c r="M746" s="86" t="s">
        <v>3</v>
      </c>
      <c r="N746" s="86"/>
      <c r="O746" s="387"/>
      <c r="P746" s="389"/>
      <c r="S746" s="64"/>
      <c r="T746" s="33"/>
      <c r="U746" s="33"/>
      <c r="V746" s="79"/>
      <c r="W746" s="83" t="s">
        <v>2</v>
      </c>
      <c r="X746" s="86"/>
      <c r="Y746" s="104"/>
      <c r="Z746" s="83" t="s">
        <v>3</v>
      </c>
      <c r="AA746" s="84"/>
    </row>
    <row r="747" spans="1:37" ht="22.65" customHeight="1" x14ac:dyDescent="0.15">
      <c r="B747" s="34"/>
      <c r="D747" s="75"/>
      <c r="E747" s="94" t="s">
        <v>442</v>
      </c>
      <c r="F747" s="94" t="s">
        <v>194</v>
      </c>
      <c r="G747" s="94" t="s">
        <v>195</v>
      </c>
      <c r="H747" s="94" t="s">
        <v>443</v>
      </c>
      <c r="I747" s="100" t="s">
        <v>197</v>
      </c>
      <c r="J747" s="94" t="s">
        <v>1127</v>
      </c>
      <c r="K747" s="103" t="s">
        <v>442</v>
      </c>
      <c r="L747" s="94" t="s">
        <v>194</v>
      </c>
      <c r="M747" s="94" t="s">
        <v>195</v>
      </c>
      <c r="N747" s="94" t="s">
        <v>443</v>
      </c>
      <c r="O747" s="94" t="s">
        <v>197</v>
      </c>
      <c r="P747" s="94" t="s">
        <v>1127</v>
      </c>
      <c r="S747" s="34"/>
      <c r="U747" s="75"/>
      <c r="V747" s="94" t="s">
        <v>936</v>
      </c>
      <c r="W747" s="94" t="s">
        <v>195</v>
      </c>
      <c r="X747" s="100" t="s">
        <v>197</v>
      </c>
      <c r="Y747" s="103" t="s">
        <v>936</v>
      </c>
      <c r="Z747" s="94" t="s">
        <v>195</v>
      </c>
      <c r="AA747" s="94" t="s">
        <v>197</v>
      </c>
    </row>
    <row r="748" spans="1:37" ht="12" customHeight="1" x14ac:dyDescent="0.15">
      <c r="B748" s="35"/>
      <c r="C748" s="36"/>
      <c r="D748" s="76"/>
      <c r="E748" s="37"/>
      <c r="F748" s="37"/>
      <c r="G748" s="37"/>
      <c r="H748" s="37"/>
      <c r="I748" s="66"/>
      <c r="J748" s="37"/>
      <c r="K748" s="105">
        <f t="shared" ref="K748:P748" si="313">E$13</f>
        <v>2146</v>
      </c>
      <c r="L748" s="2">
        <f t="shared" si="313"/>
        <v>1105</v>
      </c>
      <c r="M748" s="2">
        <f t="shared" si="313"/>
        <v>1041</v>
      </c>
      <c r="N748" s="2">
        <f t="shared" si="313"/>
        <v>1184</v>
      </c>
      <c r="O748" s="2">
        <f t="shared" si="313"/>
        <v>1077</v>
      </c>
      <c r="P748" s="2">
        <f t="shared" si="313"/>
        <v>1212</v>
      </c>
      <c r="S748" s="35"/>
      <c r="T748" s="36"/>
      <c r="U748" s="76"/>
      <c r="V748" s="37"/>
      <c r="W748" s="37"/>
      <c r="X748" s="66"/>
      <c r="Y748" s="105">
        <f>V$13</f>
        <v>1212</v>
      </c>
      <c r="Z748" s="2">
        <f>W$13</f>
        <v>1041</v>
      </c>
      <c r="AA748" s="2">
        <f>X$13</f>
        <v>1077</v>
      </c>
    </row>
    <row r="749" spans="1:37" ht="15" customHeight="1" x14ac:dyDescent="0.15">
      <c r="B749" s="34" t="s">
        <v>249</v>
      </c>
      <c r="E749" s="18">
        <v>1016</v>
      </c>
      <c r="F749" s="18">
        <v>584</v>
      </c>
      <c r="G749" s="18">
        <v>432</v>
      </c>
      <c r="H749" s="18">
        <v>737</v>
      </c>
      <c r="I749" s="67">
        <v>672</v>
      </c>
      <c r="J749" s="18">
        <v>649</v>
      </c>
      <c r="K749" s="107">
        <f t="shared" ref="K749:K757" si="314">E749/K$5*100</f>
        <v>47.343895619757689</v>
      </c>
      <c r="L749" s="24">
        <f t="shared" ref="L749:L757" si="315">F749/L$5*100</f>
        <v>52.850678733031678</v>
      </c>
      <c r="M749" s="4">
        <f t="shared" ref="M749:M757" si="316">G749/M$5*100</f>
        <v>41.498559077809801</v>
      </c>
      <c r="N749" s="4">
        <f t="shared" ref="N749:N757" si="317">H749/N$5*100</f>
        <v>62.246621621621621</v>
      </c>
      <c r="O749" s="4">
        <f t="shared" ref="O749:O757" si="318">I749/O$5*100</f>
        <v>62.395543175487468</v>
      </c>
      <c r="P749" s="4">
        <f t="shared" ref="P749:P757" si="319">J749/P$5*100</f>
        <v>53.547854785478542</v>
      </c>
      <c r="S749" s="34" t="s">
        <v>249</v>
      </c>
      <c r="V749" s="18">
        <f t="shared" ref="V749:V757" si="320">SUM(F749,H749-I749)</f>
        <v>649</v>
      </c>
      <c r="W749" s="18">
        <f t="shared" ref="W749:W757" si="321">G749</f>
        <v>432</v>
      </c>
      <c r="X749" s="67">
        <f t="shared" ref="X749:X757" si="322">I749</f>
        <v>672</v>
      </c>
      <c r="Y749" s="107">
        <f t="shared" ref="Y749:Y757" si="323">V749/Y$5*100</f>
        <v>53.547854785478542</v>
      </c>
      <c r="Z749" s="4">
        <f t="shared" ref="Z749:Z757" si="324">W749/Z$5*100</f>
        <v>41.498559077809801</v>
      </c>
      <c r="AA749" s="4">
        <f t="shared" ref="AA749:AA757" si="325">X749/AA$5*100</f>
        <v>62.395543175487468</v>
      </c>
      <c r="AG749" s="173"/>
      <c r="AH749" s="173"/>
      <c r="AI749" s="173"/>
      <c r="AJ749" s="173"/>
      <c r="AK749" s="173"/>
    </row>
    <row r="750" spans="1:37" ht="15" customHeight="1" x14ac:dyDescent="0.15">
      <c r="B750" s="34" t="s">
        <v>263</v>
      </c>
      <c r="E750" s="18">
        <v>150</v>
      </c>
      <c r="F750" s="18">
        <v>63</v>
      </c>
      <c r="G750" s="18">
        <v>87</v>
      </c>
      <c r="H750" s="18">
        <v>86</v>
      </c>
      <c r="I750" s="67">
        <v>80</v>
      </c>
      <c r="J750" s="18">
        <v>69</v>
      </c>
      <c r="K750" s="107">
        <f t="shared" si="314"/>
        <v>6.9897483690587139</v>
      </c>
      <c r="L750" s="24">
        <f t="shared" si="315"/>
        <v>5.7013574660633486</v>
      </c>
      <c r="M750" s="4">
        <f t="shared" si="316"/>
        <v>8.3573487031700289</v>
      </c>
      <c r="N750" s="4">
        <f t="shared" si="317"/>
        <v>7.2635135135135132</v>
      </c>
      <c r="O750" s="4">
        <f t="shared" si="318"/>
        <v>7.4280408542246974</v>
      </c>
      <c r="P750" s="4">
        <f t="shared" si="319"/>
        <v>5.6930693069306937</v>
      </c>
      <c r="S750" s="34" t="s">
        <v>263</v>
      </c>
      <c r="V750" s="18">
        <f t="shared" si="320"/>
        <v>69</v>
      </c>
      <c r="W750" s="18">
        <f t="shared" si="321"/>
        <v>87</v>
      </c>
      <c r="X750" s="67">
        <f t="shared" si="322"/>
        <v>80</v>
      </c>
      <c r="Y750" s="107">
        <f t="shared" si="323"/>
        <v>5.6930693069306937</v>
      </c>
      <c r="Z750" s="4">
        <f t="shared" si="324"/>
        <v>8.3573487031700289</v>
      </c>
      <c r="AA750" s="4">
        <f t="shared" si="325"/>
        <v>7.4280408542246974</v>
      </c>
      <c r="AG750" s="173"/>
      <c r="AH750" s="173"/>
      <c r="AI750" s="173"/>
      <c r="AJ750" s="173"/>
      <c r="AK750" s="173"/>
    </row>
    <row r="751" spans="1:37" ht="15" customHeight="1" x14ac:dyDescent="0.15">
      <c r="B751" s="34" t="s">
        <v>264</v>
      </c>
      <c r="E751" s="18">
        <v>177</v>
      </c>
      <c r="F751" s="18">
        <v>56</v>
      </c>
      <c r="G751" s="18">
        <v>121</v>
      </c>
      <c r="H751" s="18">
        <v>109</v>
      </c>
      <c r="I751" s="67">
        <v>100</v>
      </c>
      <c r="J751" s="18">
        <v>65</v>
      </c>
      <c r="K751" s="107">
        <f t="shared" si="314"/>
        <v>8.2479030754892833</v>
      </c>
      <c r="L751" s="24">
        <f t="shared" si="315"/>
        <v>5.0678733031674206</v>
      </c>
      <c r="M751" s="4">
        <f t="shared" si="316"/>
        <v>11.623439000960614</v>
      </c>
      <c r="N751" s="4">
        <f t="shared" si="317"/>
        <v>9.2060810810810807</v>
      </c>
      <c r="O751" s="4">
        <f t="shared" si="318"/>
        <v>9.2850510677808717</v>
      </c>
      <c r="P751" s="4">
        <f t="shared" si="319"/>
        <v>5.3630363036303628</v>
      </c>
      <c r="S751" s="34" t="s">
        <v>264</v>
      </c>
      <c r="V751" s="18">
        <f t="shared" si="320"/>
        <v>65</v>
      </c>
      <c r="W751" s="18">
        <f t="shared" si="321"/>
        <v>121</v>
      </c>
      <c r="X751" s="67">
        <f t="shared" si="322"/>
        <v>100</v>
      </c>
      <c r="Y751" s="107">
        <f t="shared" si="323"/>
        <v>5.3630363036303628</v>
      </c>
      <c r="Z751" s="4">
        <f t="shared" si="324"/>
        <v>11.623439000960614</v>
      </c>
      <c r="AA751" s="4">
        <f t="shared" si="325"/>
        <v>9.2850510677808717</v>
      </c>
      <c r="AG751" s="173"/>
      <c r="AH751" s="173"/>
      <c r="AI751" s="173"/>
      <c r="AJ751" s="173"/>
      <c r="AK751" s="173"/>
    </row>
    <row r="752" spans="1:37" ht="15" customHeight="1" x14ac:dyDescent="0.15">
      <c r="B752" s="34" t="s">
        <v>265</v>
      </c>
      <c r="E752" s="18">
        <v>202</v>
      </c>
      <c r="F752" s="18">
        <v>73</v>
      </c>
      <c r="G752" s="18">
        <v>129</v>
      </c>
      <c r="H752" s="18">
        <v>65</v>
      </c>
      <c r="I752" s="67">
        <v>58</v>
      </c>
      <c r="J752" s="18">
        <v>80</v>
      </c>
      <c r="K752" s="107">
        <f t="shared" si="314"/>
        <v>9.4128611369990676</v>
      </c>
      <c r="L752" s="24">
        <f t="shared" si="315"/>
        <v>6.6063348416289598</v>
      </c>
      <c r="M752" s="4">
        <f t="shared" si="316"/>
        <v>12.39193083573487</v>
      </c>
      <c r="N752" s="4">
        <f t="shared" si="317"/>
        <v>5.4898648648648649</v>
      </c>
      <c r="O752" s="4">
        <f t="shared" si="318"/>
        <v>5.3853296193129063</v>
      </c>
      <c r="P752" s="4">
        <f t="shared" si="319"/>
        <v>6.6006600660065997</v>
      </c>
      <c r="S752" s="34" t="s">
        <v>265</v>
      </c>
      <c r="V752" s="18">
        <f t="shared" si="320"/>
        <v>80</v>
      </c>
      <c r="W752" s="18">
        <f t="shared" si="321"/>
        <v>129</v>
      </c>
      <c r="X752" s="67">
        <f t="shared" si="322"/>
        <v>58</v>
      </c>
      <c r="Y752" s="107">
        <f t="shared" si="323"/>
        <v>6.6006600660065997</v>
      </c>
      <c r="Z752" s="4">
        <f t="shared" si="324"/>
        <v>12.39193083573487</v>
      </c>
      <c r="AA752" s="4">
        <f t="shared" si="325"/>
        <v>5.3853296193129063</v>
      </c>
      <c r="AG752" s="173"/>
      <c r="AH752" s="173"/>
      <c r="AI752" s="173"/>
      <c r="AJ752" s="173"/>
      <c r="AK752" s="173"/>
    </row>
    <row r="753" spans="1:37" ht="15" customHeight="1" x14ac:dyDescent="0.15">
      <c r="B753" s="34" t="s">
        <v>266</v>
      </c>
      <c r="E753" s="18">
        <v>111</v>
      </c>
      <c r="F753" s="18">
        <v>47</v>
      </c>
      <c r="G753" s="18">
        <v>64</v>
      </c>
      <c r="H753" s="18">
        <v>23</v>
      </c>
      <c r="I753" s="67">
        <v>17</v>
      </c>
      <c r="J753" s="18">
        <v>53</v>
      </c>
      <c r="K753" s="107">
        <f t="shared" si="314"/>
        <v>5.1724137931034484</v>
      </c>
      <c r="L753" s="24">
        <f t="shared" si="315"/>
        <v>4.253393665158371</v>
      </c>
      <c r="M753" s="4">
        <f t="shared" si="316"/>
        <v>6.1479346781940443</v>
      </c>
      <c r="N753" s="4">
        <f t="shared" si="317"/>
        <v>1.9425675675675675</v>
      </c>
      <c r="O753" s="4">
        <f t="shared" si="318"/>
        <v>1.5784586815227482</v>
      </c>
      <c r="P753" s="4">
        <f t="shared" si="319"/>
        <v>4.3729372937293736</v>
      </c>
      <c r="S753" s="34" t="s">
        <v>266</v>
      </c>
      <c r="V753" s="18">
        <f t="shared" si="320"/>
        <v>53</v>
      </c>
      <c r="W753" s="18">
        <f t="shared" si="321"/>
        <v>64</v>
      </c>
      <c r="X753" s="67">
        <f t="shared" si="322"/>
        <v>17</v>
      </c>
      <c r="Y753" s="107">
        <f t="shared" si="323"/>
        <v>4.3729372937293736</v>
      </c>
      <c r="Z753" s="4">
        <f t="shared" si="324"/>
        <v>6.1479346781940443</v>
      </c>
      <c r="AA753" s="4">
        <f t="shared" si="325"/>
        <v>1.5784586815227482</v>
      </c>
      <c r="AG753" s="173"/>
      <c r="AH753" s="173"/>
      <c r="AI753" s="173"/>
      <c r="AJ753" s="173"/>
      <c r="AK753" s="173"/>
    </row>
    <row r="754" spans="1:37" ht="15" customHeight="1" x14ac:dyDescent="0.15">
      <c r="B754" s="34" t="s">
        <v>259</v>
      </c>
      <c r="E754" s="18">
        <v>77</v>
      </c>
      <c r="F754" s="18">
        <v>47</v>
      </c>
      <c r="G754" s="18">
        <v>30</v>
      </c>
      <c r="H754" s="18">
        <v>15</v>
      </c>
      <c r="I754" s="67">
        <v>11</v>
      </c>
      <c r="J754" s="18">
        <v>51</v>
      </c>
      <c r="K754" s="107">
        <f t="shared" si="314"/>
        <v>3.5880708294501398</v>
      </c>
      <c r="L754" s="24">
        <f t="shared" si="315"/>
        <v>4.253393665158371</v>
      </c>
      <c r="M754" s="4">
        <f t="shared" si="316"/>
        <v>2.8818443804034581</v>
      </c>
      <c r="N754" s="4">
        <f t="shared" si="317"/>
        <v>1.2668918918918919</v>
      </c>
      <c r="O754" s="4">
        <f t="shared" si="318"/>
        <v>1.021355617455896</v>
      </c>
      <c r="P754" s="4">
        <f t="shared" si="319"/>
        <v>4.2079207920792081</v>
      </c>
      <c r="S754" s="34" t="s">
        <v>259</v>
      </c>
      <c r="V754" s="18">
        <f t="shared" si="320"/>
        <v>51</v>
      </c>
      <c r="W754" s="18">
        <f t="shared" si="321"/>
        <v>30</v>
      </c>
      <c r="X754" s="67">
        <f t="shared" si="322"/>
        <v>11</v>
      </c>
      <c r="Y754" s="107">
        <f t="shared" si="323"/>
        <v>4.2079207920792081</v>
      </c>
      <c r="Z754" s="4">
        <f t="shared" si="324"/>
        <v>2.8818443804034581</v>
      </c>
      <c r="AA754" s="4">
        <f t="shared" si="325"/>
        <v>1.021355617455896</v>
      </c>
      <c r="AG754" s="173"/>
      <c r="AH754" s="173"/>
      <c r="AI754" s="173"/>
      <c r="AJ754" s="173"/>
      <c r="AK754" s="173"/>
    </row>
    <row r="755" spans="1:37" ht="15" customHeight="1" x14ac:dyDescent="0.15">
      <c r="B755" s="34" t="s">
        <v>250</v>
      </c>
      <c r="E755" s="18">
        <v>59</v>
      </c>
      <c r="F755" s="18">
        <v>53</v>
      </c>
      <c r="G755" s="18">
        <v>6</v>
      </c>
      <c r="H755" s="18">
        <v>3</v>
      </c>
      <c r="I755" s="67">
        <v>3</v>
      </c>
      <c r="J755" s="18">
        <v>53</v>
      </c>
      <c r="K755" s="107">
        <f t="shared" si="314"/>
        <v>2.7493010251630938</v>
      </c>
      <c r="L755" s="24">
        <f t="shared" si="315"/>
        <v>4.7963800904977383</v>
      </c>
      <c r="M755" s="4">
        <f t="shared" si="316"/>
        <v>0.57636887608069165</v>
      </c>
      <c r="N755" s="4">
        <f t="shared" si="317"/>
        <v>0.2533783783783784</v>
      </c>
      <c r="O755" s="4">
        <f t="shared" si="318"/>
        <v>0.2785515320334262</v>
      </c>
      <c r="P755" s="4">
        <f t="shared" si="319"/>
        <v>4.3729372937293736</v>
      </c>
      <c r="S755" s="34" t="s">
        <v>250</v>
      </c>
      <c r="V755" s="18">
        <f t="shared" si="320"/>
        <v>53</v>
      </c>
      <c r="W755" s="18">
        <f t="shared" si="321"/>
        <v>6</v>
      </c>
      <c r="X755" s="67">
        <f t="shared" si="322"/>
        <v>3</v>
      </c>
      <c r="Y755" s="107">
        <f t="shared" si="323"/>
        <v>4.3729372937293736</v>
      </c>
      <c r="Z755" s="4">
        <f t="shared" si="324"/>
        <v>0.57636887608069165</v>
      </c>
      <c r="AA755" s="4">
        <f t="shared" si="325"/>
        <v>0.2785515320334262</v>
      </c>
      <c r="AG755" s="173"/>
      <c r="AH755" s="173"/>
      <c r="AI755" s="173"/>
      <c r="AJ755" s="173"/>
      <c r="AK755" s="173"/>
    </row>
    <row r="756" spans="1:37" ht="15" customHeight="1" x14ac:dyDescent="0.15">
      <c r="B756" s="34" t="s">
        <v>267</v>
      </c>
      <c r="E756" s="18">
        <v>109</v>
      </c>
      <c r="F756" s="18">
        <v>87</v>
      </c>
      <c r="G756" s="18">
        <v>22</v>
      </c>
      <c r="H756" s="18">
        <v>4</v>
      </c>
      <c r="I756" s="67">
        <v>3</v>
      </c>
      <c r="J756" s="18">
        <v>88</v>
      </c>
      <c r="K756" s="107">
        <f t="shared" si="314"/>
        <v>5.0792171481826651</v>
      </c>
      <c r="L756" s="24">
        <f t="shared" si="315"/>
        <v>7.873303167420814</v>
      </c>
      <c r="M756" s="4">
        <f t="shared" si="316"/>
        <v>2.1133525456292026</v>
      </c>
      <c r="N756" s="4">
        <f t="shared" si="317"/>
        <v>0.33783783783783783</v>
      </c>
      <c r="O756" s="4">
        <f t="shared" si="318"/>
        <v>0.2785515320334262</v>
      </c>
      <c r="P756" s="4">
        <f t="shared" si="319"/>
        <v>7.2607260726072615</v>
      </c>
      <c r="S756" s="34" t="s">
        <v>267</v>
      </c>
      <c r="V756" s="18">
        <f t="shared" si="320"/>
        <v>88</v>
      </c>
      <c r="W756" s="18">
        <f t="shared" si="321"/>
        <v>22</v>
      </c>
      <c r="X756" s="67">
        <f t="shared" si="322"/>
        <v>3</v>
      </c>
      <c r="Y756" s="107">
        <f t="shared" si="323"/>
        <v>7.2607260726072615</v>
      </c>
      <c r="Z756" s="4">
        <f t="shared" si="324"/>
        <v>2.1133525456292026</v>
      </c>
      <c r="AA756" s="4">
        <f t="shared" si="325"/>
        <v>0.2785515320334262</v>
      </c>
      <c r="AG756" s="173"/>
      <c r="AH756" s="173"/>
      <c r="AI756" s="173"/>
      <c r="AJ756" s="173"/>
      <c r="AK756" s="173"/>
    </row>
    <row r="757" spans="1:37" ht="15" customHeight="1" x14ac:dyDescent="0.15">
      <c r="B757" s="34" t="s">
        <v>0</v>
      </c>
      <c r="C757" s="36"/>
      <c r="D757" s="36"/>
      <c r="E757" s="19">
        <v>245</v>
      </c>
      <c r="F757" s="19">
        <v>95</v>
      </c>
      <c r="G757" s="19">
        <v>150</v>
      </c>
      <c r="H757" s="19">
        <v>142</v>
      </c>
      <c r="I757" s="72">
        <v>133</v>
      </c>
      <c r="J757" s="19">
        <v>104</v>
      </c>
      <c r="K757" s="111">
        <f t="shared" si="314"/>
        <v>11.416589002795899</v>
      </c>
      <c r="L757" s="26">
        <f t="shared" si="315"/>
        <v>8.5972850678733028</v>
      </c>
      <c r="M757" s="5">
        <f t="shared" si="316"/>
        <v>14.409221902017292</v>
      </c>
      <c r="N757" s="5">
        <f t="shared" si="317"/>
        <v>11.993243243243242</v>
      </c>
      <c r="O757" s="5">
        <f t="shared" si="318"/>
        <v>12.349117920148561</v>
      </c>
      <c r="P757" s="5">
        <f t="shared" si="319"/>
        <v>8.5808580858085808</v>
      </c>
      <c r="S757" s="34" t="s">
        <v>0</v>
      </c>
      <c r="T757" s="36"/>
      <c r="U757" s="36"/>
      <c r="V757" s="19">
        <f t="shared" si="320"/>
        <v>104</v>
      </c>
      <c r="W757" s="19">
        <f t="shared" si="321"/>
        <v>150</v>
      </c>
      <c r="X757" s="72">
        <f t="shared" si="322"/>
        <v>133</v>
      </c>
      <c r="Y757" s="111">
        <f t="shared" si="323"/>
        <v>8.5808580858085808</v>
      </c>
      <c r="Z757" s="5">
        <f t="shared" si="324"/>
        <v>14.409221902017292</v>
      </c>
      <c r="AA757" s="5">
        <f t="shared" si="325"/>
        <v>12.349117920148561</v>
      </c>
      <c r="AG757" s="173"/>
      <c r="AH757" s="173"/>
      <c r="AI757" s="173"/>
      <c r="AJ757" s="173"/>
      <c r="AK757" s="173"/>
    </row>
    <row r="758" spans="1:37" ht="15" customHeight="1" x14ac:dyDescent="0.15">
      <c r="B758" s="38" t="s">
        <v>1</v>
      </c>
      <c r="C758" s="28"/>
      <c r="D758" s="29"/>
      <c r="E758" s="39">
        <f t="shared" ref="E758:I758" si="326">SUM(E749:E757)</f>
        <v>2146</v>
      </c>
      <c r="F758" s="39">
        <f t="shared" si="326"/>
        <v>1105</v>
      </c>
      <c r="G758" s="39">
        <f t="shared" si="326"/>
        <v>1041</v>
      </c>
      <c r="H758" s="39">
        <f t="shared" si="326"/>
        <v>1184</v>
      </c>
      <c r="I758" s="68">
        <f t="shared" si="326"/>
        <v>1077</v>
      </c>
      <c r="J758" s="39">
        <v>1212</v>
      </c>
      <c r="K758" s="108">
        <f t="shared" ref="K758:P758" si="327">SUM(K749:K757)</f>
        <v>100</v>
      </c>
      <c r="L758" s="25">
        <f t="shared" si="327"/>
        <v>100</v>
      </c>
      <c r="M758" s="6">
        <f t="shared" si="327"/>
        <v>100.00000000000001</v>
      </c>
      <c r="N758" s="6">
        <f t="shared" si="327"/>
        <v>99.999999999999986</v>
      </c>
      <c r="O758" s="6">
        <f t="shared" si="327"/>
        <v>100.00000000000001</v>
      </c>
      <c r="P758" s="6">
        <f t="shared" si="327"/>
        <v>100</v>
      </c>
      <c r="S758" s="38" t="s">
        <v>1</v>
      </c>
      <c r="T758" s="28"/>
      <c r="U758" s="29"/>
      <c r="V758" s="39">
        <f t="shared" ref="V758:AA758" si="328">SUM(V749:V757)</f>
        <v>1212</v>
      </c>
      <c r="W758" s="39">
        <f t="shared" si="328"/>
        <v>1041</v>
      </c>
      <c r="X758" s="68">
        <f t="shared" si="328"/>
        <v>1077</v>
      </c>
      <c r="Y758" s="108">
        <f t="shared" si="328"/>
        <v>100</v>
      </c>
      <c r="Z758" s="6">
        <f t="shared" si="328"/>
        <v>100.00000000000001</v>
      </c>
      <c r="AA758" s="6">
        <f t="shared" si="328"/>
        <v>100.00000000000001</v>
      </c>
    </row>
    <row r="759" spans="1:37" ht="15" customHeight="1" x14ac:dyDescent="0.15">
      <c r="B759" s="38" t="s">
        <v>268</v>
      </c>
      <c r="C759" s="28"/>
      <c r="D759" s="29"/>
      <c r="E759" s="39">
        <v>5651.6570796460173</v>
      </c>
      <c r="F759" s="47">
        <v>6177.0650319829429</v>
      </c>
      <c r="G759" s="47">
        <v>5085.18275862069</v>
      </c>
      <c r="H759" s="47">
        <v>2545.9414587332053</v>
      </c>
      <c r="I759" s="47">
        <v>2419.8686440677966</v>
      </c>
      <c r="J759" s="39">
        <v>5948.4575289575287</v>
      </c>
      <c r="S759" s="38" t="s">
        <v>268</v>
      </c>
      <c r="T759" s="28"/>
      <c r="U759" s="29"/>
      <c r="V759" s="39">
        <v>5948.4575289575287</v>
      </c>
      <c r="W759" s="47">
        <f>G759</f>
        <v>5085.18275862069</v>
      </c>
      <c r="X759" s="47">
        <f>I759</f>
        <v>2419.8686440677966</v>
      </c>
      <c r="Y759" s="1"/>
      <c r="AG759" s="173"/>
      <c r="AH759" s="173"/>
      <c r="AI759" s="173"/>
      <c r="AJ759" s="173"/>
      <c r="AK759" s="173"/>
    </row>
    <row r="760" spans="1:37" ht="15" customHeight="1" x14ac:dyDescent="0.15">
      <c r="B760" s="38" t="s">
        <v>355</v>
      </c>
      <c r="C760" s="28"/>
      <c r="D760" s="29"/>
      <c r="E760" s="39">
        <v>4337.5952088452086</v>
      </c>
      <c r="F760" s="47">
        <v>4741.8439716312059</v>
      </c>
      <c r="G760" s="47">
        <v>4309.5459183673465</v>
      </c>
      <c r="H760" s="47">
        <v>1660.8688699360341</v>
      </c>
      <c r="I760" s="47">
        <v>1566.4541176470589</v>
      </c>
      <c r="J760" s="39">
        <v>4505.2623126338331</v>
      </c>
      <c r="S760" s="38" t="s">
        <v>355</v>
      </c>
      <c r="T760" s="28"/>
      <c r="U760" s="29"/>
      <c r="V760" s="39">
        <v>4505.2623126338331</v>
      </c>
      <c r="W760" s="47">
        <f>G760</f>
        <v>4309.5459183673465</v>
      </c>
      <c r="X760" s="47">
        <f>I760</f>
        <v>1566.4541176470589</v>
      </c>
      <c r="Y760" s="1"/>
      <c r="AG760" s="173"/>
      <c r="AH760" s="173"/>
      <c r="AI760" s="173"/>
      <c r="AJ760" s="173"/>
      <c r="AK760" s="173"/>
    </row>
    <row r="761" spans="1:37" ht="15" customHeight="1" x14ac:dyDescent="0.15">
      <c r="B761" s="38" t="s">
        <v>269</v>
      </c>
      <c r="C761" s="28"/>
      <c r="D761" s="29"/>
      <c r="E761" s="47">
        <v>55500</v>
      </c>
      <c r="F761" s="47">
        <v>55500</v>
      </c>
      <c r="G761" s="47">
        <v>55000</v>
      </c>
      <c r="H761" s="47">
        <v>55000</v>
      </c>
      <c r="I761" s="47">
        <v>55000</v>
      </c>
      <c r="J761" s="47">
        <v>55500</v>
      </c>
      <c r="S761" s="38" t="s">
        <v>269</v>
      </c>
      <c r="T761" s="28"/>
      <c r="U761" s="29"/>
      <c r="V761" s="47">
        <v>55500</v>
      </c>
      <c r="W761" s="47">
        <f>G761</f>
        <v>55000</v>
      </c>
      <c r="X761" s="47">
        <f>I761</f>
        <v>55000</v>
      </c>
      <c r="Y761" s="1"/>
      <c r="AG761" s="173"/>
      <c r="AH761" s="173"/>
      <c r="AI761" s="173"/>
      <c r="AJ761" s="173"/>
      <c r="AK761" s="173"/>
    </row>
    <row r="762" spans="1:37" ht="15" customHeight="1" x14ac:dyDescent="0.15">
      <c r="B762" s="38" t="s">
        <v>270</v>
      </c>
      <c r="C762" s="28"/>
      <c r="D762" s="29"/>
      <c r="E762" s="47">
        <v>300</v>
      </c>
      <c r="F762" s="47">
        <v>740</v>
      </c>
      <c r="G762" s="47">
        <v>300</v>
      </c>
      <c r="H762" s="47">
        <v>500</v>
      </c>
      <c r="I762" s="47">
        <v>500</v>
      </c>
      <c r="J762" s="47">
        <v>740</v>
      </c>
      <c r="S762" s="38" t="s">
        <v>270</v>
      </c>
      <c r="T762" s="28"/>
      <c r="U762" s="29"/>
      <c r="V762" s="47">
        <v>740</v>
      </c>
      <c r="W762" s="47">
        <f>G762</f>
        <v>300</v>
      </c>
      <c r="X762" s="47">
        <f>I762</f>
        <v>500</v>
      </c>
      <c r="Y762" s="1"/>
      <c r="AG762" s="173"/>
      <c r="AH762" s="173"/>
      <c r="AI762" s="173"/>
      <c r="AJ762" s="173"/>
      <c r="AK762" s="173"/>
    </row>
    <row r="763" spans="1:37" ht="12" customHeight="1" x14ac:dyDescent="0.15">
      <c r="B763" s="69" t="s">
        <v>82</v>
      </c>
      <c r="C763" s="45"/>
      <c r="D763" s="45"/>
      <c r="E763" s="90"/>
      <c r="F763" s="90"/>
      <c r="G763" s="90"/>
      <c r="H763" s="91"/>
      <c r="I763" s="90"/>
      <c r="J763" s="90"/>
      <c r="K763" s="90"/>
      <c r="L763" s="46"/>
      <c r="N763" s="90"/>
      <c r="S763" s="69" t="s">
        <v>82</v>
      </c>
      <c r="T763" s="45"/>
      <c r="U763" s="45"/>
      <c r="V763" s="90"/>
      <c r="W763" s="90"/>
      <c r="X763" s="90"/>
      <c r="Y763" s="90"/>
    </row>
    <row r="764" spans="1:37" ht="15" customHeight="1" x14ac:dyDescent="0.15">
      <c r="B764" s="62"/>
      <c r="C764" s="45"/>
      <c r="D764" s="45"/>
      <c r="E764" s="90"/>
      <c r="F764" s="90"/>
      <c r="G764" s="90"/>
      <c r="H764" s="91"/>
      <c r="I764" s="90"/>
      <c r="J764" s="90"/>
      <c r="K764" s="90"/>
      <c r="L764" s="46"/>
      <c r="N764" s="90"/>
      <c r="S764" s="62"/>
      <c r="T764" s="45"/>
      <c r="U764" s="45"/>
      <c r="V764" s="90"/>
      <c r="W764" s="90"/>
      <c r="X764" s="90"/>
      <c r="Y764" s="90"/>
    </row>
    <row r="765" spans="1:37" ht="15" customHeight="1" x14ac:dyDescent="0.15">
      <c r="A765" s="1" t="s">
        <v>1004</v>
      </c>
      <c r="B765" s="183"/>
      <c r="C765" s="110"/>
      <c r="D765" s="110"/>
      <c r="J765" s="7"/>
      <c r="S765" s="183"/>
      <c r="T765" s="110"/>
      <c r="U765" s="110"/>
      <c r="X765" s="1"/>
      <c r="Y765" s="1"/>
      <c r="AC765" s="173"/>
      <c r="AD765" s="173"/>
      <c r="AE765" s="173"/>
      <c r="AF765" s="173"/>
    </row>
    <row r="766" spans="1:37" ht="13.65" customHeight="1" x14ac:dyDescent="0.15">
      <c r="B766" s="64"/>
      <c r="C766" s="33"/>
      <c r="D766" s="33"/>
      <c r="E766" s="386"/>
      <c r="F766" s="387"/>
      <c r="G766" s="86" t="s">
        <v>2</v>
      </c>
      <c r="H766" s="86"/>
      <c r="I766" s="387"/>
      <c r="J766" s="387"/>
      <c r="K766" s="388"/>
      <c r="L766" s="387"/>
      <c r="M766" s="86" t="s">
        <v>3</v>
      </c>
      <c r="N766" s="86"/>
      <c r="O766" s="387"/>
      <c r="P766" s="389"/>
      <c r="S766" s="64"/>
      <c r="T766" s="33"/>
      <c r="U766" s="33"/>
      <c r="V766" s="79"/>
      <c r="W766" s="83" t="s">
        <v>2</v>
      </c>
      <c r="X766" s="86"/>
      <c r="Y766" s="104"/>
      <c r="Z766" s="83" t="s">
        <v>3</v>
      </c>
      <c r="AA766" s="84"/>
      <c r="AC766" s="173"/>
      <c r="AD766" s="173"/>
      <c r="AE766" s="173"/>
      <c r="AF766" s="173"/>
    </row>
    <row r="767" spans="1:37" ht="22.65" customHeight="1" x14ac:dyDescent="0.15">
      <c r="B767" s="34"/>
      <c r="D767" s="75"/>
      <c r="E767" s="94" t="s">
        <v>442</v>
      </c>
      <c r="F767" s="94" t="s">
        <v>194</v>
      </c>
      <c r="G767" s="94" t="s">
        <v>195</v>
      </c>
      <c r="H767" s="94" t="s">
        <v>443</v>
      </c>
      <c r="I767" s="100" t="s">
        <v>197</v>
      </c>
      <c r="J767" s="94" t="s">
        <v>1127</v>
      </c>
      <c r="K767" s="103" t="s">
        <v>442</v>
      </c>
      <c r="L767" s="94" t="s">
        <v>194</v>
      </c>
      <c r="M767" s="94" t="s">
        <v>195</v>
      </c>
      <c r="N767" s="94" t="s">
        <v>443</v>
      </c>
      <c r="O767" s="94" t="s">
        <v>197</v>
      </c>
      <c r="P767" s="94" t="s">
        <v>1127</v>
      </c>
      <c r="S767" s="34"/>
      <c r="U767" s="75"/>
      <c r="V767" s="94" t="s">
        <v>936</v>
      </c>
      <c r="W767" s="94" t="s">
        <v>195</v>
      </c>
      <c r="X767" s="100" t="s">
        <v>197</v>
      </c>
      <c r="Y767" s="103" t="s">
        <v>936</v>
      </c>
      <c r="Z767" s="94" t="s">
        <v>195</v>
      </c>
      <c r="AA767" s="94" t="s">
        <v>197</v>
      </c>
      <c r="AC767" s="173"/>
      <c r="AD767" s="173"/>
      <c r="AE767" s="173"/>
      <c r="AF767" s="173"/>
    </row>
    <row r="768" spans="1:37" ht="12" customHeight="1" x14ac:dyDescent="0.15">
      <c r="B768" s="35"/>
      <c r="C768" s="36"/>
      <c r="D768" s="76"/>
      <c r="E768" s="37"/>
      <c r="F768" s="37"/>
      <c r="G768" s="37"/>
      <c r="H768" s="37"/>
      <c r="I768" s="66"/>
      <c r="J768" s="37"/>
      <c r="K768" s="105">
        <f t="shared" ref="K768:P768" si="329">E$639</f>
        <v>2146</v>
      </c>
      <c r="L768" s="2">
        <f t="shared" si="329"/>
        <v>1105</v>
      </c>
      <c r="M768" s="2">
        <f t="shared" si="329"/>
        <v>1041</v>
      </c>
      <c r="N768" s="2">
        <f t="shared" si="329"/>
        <v>1184</v>
      </c>
      <c r="O768" s="2">
        <f t="shared" si="329"/>
        <v>1077</v>
      </c>
      <c r="P768" s="2">
        <f t="shared" si="329"/>
        <v>1212</v>
      </c>
      <c r="S768" s="35"/>
      <c r="T768" s="36"/>
      <c r="U768" s="76"/>
      <c r="V768" s="37"/>
      <c r="W768" s="37"/>
      <c r="X768" s="66"/>
      <c r="Y768" s="105">
        <f>V$639</f>
        <v>1212</v>
      </c>
      <c r="Z768" s="2">
        <f>W$639</f>
        <v>1041</v>
      </c>
      <c r="AA768" s="2">
        <f>X$639</f>
        <v>1077</v>
      </c>
    </row>
    <row r="769" spans="2:27" ht="15" customHeight="1" x14ac:dyDescent="0.15">
      <c r="B769" s="34" t="s">
        <v>272</v>
      </c>
      <c r="E769" s="17">
        <v>148</v>
      </c>
      <c r="F769" s="17">
        <v>20</v>
      </c>
      <c r="G769" s="17">
        <v>128</v>
      </c>
      <c r="H769" s="17">
        <v>26</v>
      </c>
      <c r="I769" s="101">
        <v>23</v>
      </c>
      <c r="J769" s="17">
        <v>23</v>
      </c>
      <c r="K769" s="106">
        <f t="shared" ref="K769:K779" si="330">E769/K$768*100</f>
        <v>6.8965517241379306</v>
      </c>
      <c r="L769" s="96">
        <f t="shared" ref="L769:L779" si="331">F769/L$768*100</f>
        <v>1.809954751131222</v>
      </c>
      <c r="M769" s="3">
        <f t="shared" ref="M769:M779" si="332">G769/M$768*100</f>
        <v>12.295869356388089</v>
      </c>
      <c r="N769" s="3">
        <f t="shared" ref="N769:N779" si="333">H769/N$768*100</f>
        <v>2.1959459459459461</v>
      </c>
      <c r="O769" s="3">
        <f t="shared" ref="O769:O779" si="334">I769/O$768*100</f>
        <v>2.1355617455896008</v>
      </c>
      <c r="P769" s="3">
        <f t="shared" ref="P769:P779" si="335">J769/P$768*100</f>
        <v>1.8976897689768977</v>
      </c>
      <c r="S769" s="34" t="s">
        <v>272</v>
      </c>
      <c r="V769" s="17">
        <f t="shared" ref="V769:V779" si="336">SUM(F769,H769-I769)</f>
        <v>23</v>
      </c>
      <c r="W769" s="17">
        <f t="shared" ref="W769:W779" si="337">G769</f>
        <v>128</v>
      </c>
      <c r="X769" s="101">
        <f t="shared" ref="X769:X779" si="338">I769</f>
        <v>23</v>
      </c>
      <c r="Y769" s="106">
        <f t="shared" ref="Y769:Y779" si="339">V769/Y$768*100</f>
        <v>1.8976897689768977</v>
      </c>
      <c r="Z769" s="3">
        <f t="shared" ref="Z769:Z779" si="340">W769/Z$768*100</f>
        <v>12.295869356388089</v>
      </c>
      <c r="AA769" s="3">
        <f t="shared" ref="AA769:AA779" si="341">X769/AA$768*100</f>
        <v>2.1355617455896008</v>
      </c>
    </row>
    <row r="770" spans="2:27" ht="15" customHeight="1" x14ac:dyDescent="0.15">
      <c r="B770" s="34" t="s">
        <v>250</v>
      </c>
      <c r="E770" s="18">
        <v>251</v>
      </c>
      <c r="F770" s="18">
        <v>31</v>
      </c>
      <c r="G770" s="18">
        <v>220</v>
      </c>
      <c r="H770" s="18">
        <v>91</v>
      </c>
      <c r="I770" s="67">
        <v>84</v>
      </c>
      <c r="J770" s="18">
        <v>38</v>
      </c>
      <c r="K770" s="107">
        <f t="shared" si="330"/>
        <v>11.696178937558248</v>
      </c>
      <c r="L770" s="24">
        <f t="shared" si="331"/>
        <v>2.8054298642533939</v>
      </c>
      <c r="M770" s="4">
        <f t="shared" si="332"/>
        <v>21.133525456292027</v>
      </c>
      <c r="N770" s="4">
        <f t="shared" si="333"/>
        <v>7.6858108108108114</v>
      </c>
      <c r="O770" s="4">
        <f t="shared" si="334"/>
        <v>7.7994428969359335</v>
      </c>
      <c r="P770" s="4">
        <f t="shared" si="335"/>
        <v>3.1353135313531353</v>
      </c>
      <c r="S770" s="34" t="s">
        <v>250</v>
      </c>
      <c r="V770" s="18">
        <f t="shared" si="336"/>
        <v>38</v>
      </c>
      <c r="W770" s="18">
        <f t="shared" si="337"/>
        <v>220</v>
      </c>
      <c r="X770" s="67">
        <f t="shared" si="338"/>
        <v>84</v>
      </c>
      <c r="Y770" s="107">
        <f t="shared" si="339"/>
        <v>3.1353135313531353</v>
      </c>
      <c r="Z770" s="4">
        <f t="shared" si="340"/>
        <v>21.133525456292027</v>
      </c>
      <c r="AA770" s="4">
        <f t="shared" si="341"/>
        <v>7.7994428969359335</v>
      </c>
    </row>
    <row r="771" spans="2:27" ht="15" customHeight="1" x14ac:dyDescent="0.15">
      <c r="B771" s="34" t="s">
        <v>251</v>
      </c>
      <c r="E771" s="18">
        <v>174</v>
      </c>
      <c r="F771" s="18">
        <v>45</v>
      </c>
      <c r="G771" s="18">
        <v>129</v>
      </c>
      <c r="H771" s="18">
        <v>157</v>
      </c>
      <c r="I771" s="67">
        <v>149</v>
      </c>
      <c r="J771" s="18">
        <v>53</v>
      </c>
      <c r="K771" s="107">
        <f t="shared" si="330"/>
        <v>8.1081081081081088</v>
      </c>
      <c r="L771" s="24">
        <f t="shared" si="331"/>
        <v>4.0723981900452486</v>
      </c>
      <c r="M771" s="4">
        <f t="shared" si="332"/>
        <v>12.39193083573487</v>
      </c>
      <c r="N771" s="4">
        <f t="shared" si="333"/>
        <v>13.260135135135135</v>
      </c>
      <c r="O771" s="4">
        <f t="shared" si="334"/>
        <v>13.834726090993502</v>
      </c>
      <c r="P771" s="4">
        <f t="shared" si="335"/>
        <v>4.3729372937293736</v>
      </c>
      <c r="S771" s="34" t="s">
        <v>251</v>
      </c>
      <c r="V771" s="18">
        <f t="shared" si="336"/>
        <v>53</v>
      </c>
      <c r="W771" s="18">
        <f t="shared" si="337"/>
        <v>129</v>
      </c>
      <c r="X771" s="67">
        <f t="shared" si="338"/>
        <v>149</v>
      </c>
      <c r="Y771" s="107">
        <f t="shared" si="339"/>
        <v>4.3729372937293736</v>
      </c>
      <c r="Z771" s="4">
        <f t="shared" si="340"/>
        <v>12.39193083573487</v>
      </c>
      <c r="AA771" s="4">
        <f t="shared" si="341"/>
        <v>13.834726090993502</v>
      </c>
    </row>
    <row r="772" spans="2:27" ht="15" customHeight="1" x14ac:dyDescent="0.15">
      <c r="B772" s="34" t="s">
        <v>252</v>
      </c>
      <c r="E772" s="18">
        <v>150</v>
      </c>
      <c r="F772" s="18">
        <v>70</v>
      </c>
      <c r="G772" s="18">
        <v>80</v>
      </c>
      <c r="H772" s="18">
        <v>171</v>
      </c>
      <c r="I772" s="67">
        <v>161</v>
      </c>
      <c r="J772" s="18">
        <v>80</v>
      </c>
      <c r="K772" s="107">
        <f t="shared" si="330"/>
        <v>6.9897483690587139</v>
      </c>
      <c r="L772" s="24">
        <f t="shared" si="331"/>
        <v>6.3348416289592757</v>
      </c>
      <c r="M772" s="4">
        <f t="shared" si="332"/>
        <v>7.6849183477425562</v>
      </c>
      <c r="N772" s="4">
        <f t="shared" si="333"/>
        <v>14.442567567567568</v>
      </c>
      <c r="O772" s="4">
        <f t="shared" si="334"/>
        <v>14.948932219127206</v>
      </c>
      <c r="P772" s="4">
        <f t="shared" si="335"/>
        <v>6.6006600660065997</v>
      </c>
      <c r="S772" s="34" t="s">
        <v>252</v>
      </c>
      <c r="V772" s="18">
        <f t="shared" si="336"/>
        <v>80</v>
      </c>
      <c r="W772" s="18">
        <f t="shared" si="337"/>
        <v>80</v>
      </c>
      <c r="X772" s="67">
        <f t="shared" si="338"/>
        <v>161</v>
      </c>
      <c r="Y772" s="107">
        <f t="shared" si="339"/>
        <v>6.6006600660065997</v>
      </c>
      <c r="Z772" s="4">
        <f t="shared" si="340"/>
        <v>7.6849183477425562</v>
      </c>
      <c r="AA772" s="4">
        <f t="shared" si="341"/>
        <v>14.948932219127206</v>
      </c>
    </row>
    <row r="773" spans="2:27" ht="15" customHeight="1" x14ac:dyDescent="0.15">
      <c r="B773" s="34" t="s">
        <v>253</v>
      </c>
      <c r="E773" s="18">
        <v>100</v>
      </c>
      <c r="F773" s="18">
        <v>66</v>
      </c>
      <c r="G773" s="18">
        <v>34</v>
      </c>
      <c r="H773" s="18">
        <v>125</v>
      </c>
      <c r="I773" s="67">
        <v>104</v>
      </c>
      <c r="J773" s="18">
        <v>87</v>
      </c>
      <c r="K773" s="107">
        <f t="shared" si="330"/>
        <v>4.6598322460391426</v>
      </c>
      <c r="L773" s="24">
        <f t="shared" si="331"/>
        <v>5.9728506787330318</v>
      </c>
      <c r="M773" s="4">
        <f t="shared" si="332"/>
        <v>3.2660902977905861</v>
      </c>
      <c r="N773" s="4">
        <f t="shared" si="333"/>
        <v>10.557432432432433</v>
      </c>
      <c r="O773" s="4">
        <f t="shared" si="334"/>
        <v>9.6564531104921087</v>
      </c>
      <c r="P773" s="4">
        <f t="shared" si="335"/>
        <v>7.1782178217821775</v>
      </c>
      <c r="S773" s="34" t="s">
        <v>253</v>
      </c>
      <c r="V773" s="18">
        <f t="shared" si="336"/>
        <v>87</v>
      </c>
      <c r="W773" s="18">
        <f t="shared" si="337"/>
        <v>34</v>
      </c>
      <c r="X773" s="67">
        <f t="shared" si="338"/>
        <v>104</v>
      </c>
      <c r="Y773" s="107">
        <f t="shared" si="339"/>
        <v>7.1782178217821775</v>
      </c>
      <c r="Z773" s="4">
        <f t="shared" si="340"/>
        <v>3.2660902977905861</v>
      </c>
      <c r="AA773" s="4">
        <f t="shared" si="341"/>
        <v>9.6564531104921087</v>
      </c>
    </row>
    <row r="774" spans="2:27" ht="15" customHeight="1" x14ac:dyDescent="0.15">
      <c r="B774" s="34" t="s">
        <v>254</v>
      </c>
      <c r="E774" s="18">
        <v>85</v>
      </c>
      <c r="F774" s="18">
        <v>63</v>
      </c>
      <c r="G774" s="18">
        <v>22</v>
      </c>
      <c r="H774" s="18">
        <v>88</v>
      </c>
      <c r="I774" s="67">
        <v>80</v>
      </c>
      <c r="J774" s="18">
        <v>71</v>
      </c>
      <c r="K774" s="107">
        <f t="shared" si="330"/>
        <v>3.9608574091332711</v>
      </c>
      <c r="L774" s="24">
        <f t="shared" si="331"/>
        <v>5.7013574660633486</v>
      </c>
      <c r="M774" s="4">
        <f t="shared" si="332"/>
        <v>2.1133525456292026</v>
      </c>
      <c r="N774" s="4">
        <f t="shared" si="333"/>
        <v>7.4324324324324325</v>
      </c>
      <c r="O774" s="4">
        <f t="shared" si="334"/>
        <v>7.4280408542246974</v>
      </c>
      <c r="P774" s="4">
        <f t="shared" si="335"/>
        <v>5.8580858085808583</v>
      </c>
      <c r="S774" s="34" t="s">
        <v>254</v>
      </c>
      <c r="V774" s="18">
        <f t="shared" si="336"/>
        <v>71</v>
      </c>
      <c r="W774" s="18">
        <f t="shared" si="337"/>
        <v>22</v>
      </c>
      <c r="X774" s="67">
        <f t="shared" si="338"/>
        <v>80</v>
      </c>
      <c r="Y774" s="107">
        <f t="shared" si="339"/>
        <v>5.8580858085808583</v>
      </c>
      <c r="Z774" s="4">
        <f t="shared" si="340"/>
        <v>2.1133525456292026</v>
      </c>
      <c r="AA774" s="4">
        <f t="shared" si="341"/>
        <v>7.4280408542246974</v>
      </c>
    </row>
    <row r="775" spans="2:27" ht="15" customHeight="1" x14ac:dyDescent="0.15">
      <c r="B775" s="34" t="s">
        <v>255</v>
      </c>
      <c r="E775" s="18">
        <v>94</v>
      </c>
      <c r="F775" s="18">
        <v>77</v>
      </c>
      <c r="G775" s="18">
        <v>17</v>
      </c>
      <c r="H775" s="18">
        <v>56</v>
      </c>
      <c r="I775" s="67">
        <v>47</v>
      </c>
      <c r="J775" s="18">
        <v>86</v>
      </c>
      <c r="K775" s="107">
        <f t="shared" si="330"/>
        <v>4.3802423112767936</v>
      </c>
      <c r="L775" s="24">
        <f t="shared" si="331"/>
        <v>6.9683257918552037</v>
      </c>
      <c r="M775" s="4">
        <f t="shared" si="332"/>
        <v>1.6330451488952931</v>
      </c>
      <c r="N775" s="4">
        <f t="shared" si="333"/>
        <v>4.7297297297297298</v>
      </c>
      <c r="O775" s="4">
        <f t="shared" si="334"/>
        <v>4.3639740018570103</v>
      </c>
      <c r="P775" s="4">
        <f t="shared" si="335"/>
        <v>7.0957095709570952</v>
      </c>
      <c r="S775" s="34" t="s">
        <v>255</v>
      </c>
      <c r="V775" s="18">
        <f t="shared" si="336"/>
        <v>86</v>
      </c>
      <c r="W775" s="18">
        <f t="shared" si="337"/>
        <v>17</v>
      </c>
      <c r="X775" s="67">
        <f t="shared" si="338"/>
        <v>47</v>
      </c>
      <c r="Y775" s="107">
        <f t="shared" si="339"/>
        <v>7.0957095709570952</v>
      </c>
      <c r="Z775" s="4">
        <f t="shared" si="340"/>
        <v>1.6330451488952931</v>
      </c>
      <c r="AA775" s="4">
        <f t="shared" si="341"/>
        <v>4.3639740018570103</v>
      </c>
    </row>
    <row r="776" spans="2:27" ht="15" customHeight="1" x14ac:dyDescent="0.15">
      <c r="B776" s="34" t="s">
        <v>256</v>
      </c>
      <c r="E776" s="18">
        <v>172</v>
      </c>
      <c r="F776" s="18">
        <v>152</v>
      </c>
      <c r="G776" s="18">
        <v>20</v>
      </c>
      <c r="H776" s="18">
        <v>38</v>
      </c>
      <c r="I776" s="67">
        <v>31</v>
      </c>
      <c r="J776" s="18">
        <v>159</v>
      </c>
      <c r="K776" s="107">
        <f t="shared" si="330"/>
        <v>8.0149114631873264</v>
      </c>
      <c r="L776" s="24">
        <f t="shared" si="331"/>
        <v>13.755656108597286</v>
      </c>
      <c r="M776" s="4">
        <f t="shared" si="332"/>
        <v>1.9212295869356391</v>
      </c>
      <c r="N776" s="4">
        <f t="shared" si="333"/>
        <v>3.2094594594594592</v>
      </c>
      <c r="O776" s="4">
        <f t="shared" si="334"/>
        <v>2.8783658310120708</v>
      </c>
      <c r="P776" s="4">
        <f t="shared" si="335"/>
        <v>13.118811881188119</v>
      </c>
      <c r="S776" s="34" t="s">
        <v>256</v>
      </c>
      <c r="V776" s="18">
        <f t="shared" si="336"/>
        <v>159</v>
      </c>
      <c r="W776" s="18">
        <f t="shared" si="337"/>
        <v>20</v>
      </c>
      <c r="X776" s="67">
        <f t="shared" si="338"/>
        <v>31</v>
      </c>
      <c r="Y776" s="107">
        <f t="shared" si="339"/>
        <v>13.118811881188119</v>
      </c>
      <c r="Z776" s="4">
        <f t="shared" si="340"/>
        <v>1.9212295869356391</v>
      </c>
      <c r="AA776" s="4">
        <f t="shared" si="341"/>
        <v>2.8783658310120708</v>
      </c>
    </row>
    <row r="777" spans="2:27" ht="15" customHeight="1" x14ac:dyDescent="0.15">
      <c r="B777" s="34" t="s">
        <v>273</v>
      </c>
      <c r="E777" s="18">
        <v>138</v>
      </c>
      <c r="F777" s="18">
        <v>129</v>
      </c>
      <c r="G777" s="18">
        <v>9</v>
      </c>
      <c r="H777" s="18">
        <v>41</v>
      </c>
      <c r="I777" s="67">
        <v>39</v>
      </c>
      <c r="J777" s="18">
        <v>131</v>
      </c>
      <c r="K777" s="107">
        <f t="shared" si="330"/>
        <v>6.4305684995340169</v>
      </c>
      <c r="L777" s="24">
        <f t="shared" si="331"/>
        <v>11.674208144796379</v>
      </c>
      <c r="M777" s="4">
        <f t="shared" si="332"/>
        <v>0.86455331412103753</v>
      </c>
      <c r="N777" s="4">
        <f t="shared" si="333"/>
        <v>3.4628378378378377</v>
      </c>
      <c r="O777" s="4">
        <f t="shared" si="334"/>
        <v>3.6211699164345403</v>
      </c>
      <c r="P777" s="4">
        <f t="shared" si="335"/>
        <v>10.80858085808581</v>
      </c>
      <c r="S777" s="34" t="s">
        <v>273</v>
      </c>
      <c r="V777" s="18">
        <f t="shared" si="336"/>
        <v>131</v>
      </c>
      <c r="W777" s="18">
        <f t="shared" si="337"/>
        <v>9</v>
      </c>
      <c r="X777" s="67">
        <f t="shared" si="338"/>
        <v>39</v>
      </c>
      <c r="Y777" s="107">
        <f t="shared" si="339"/>
        <v>10.80858085808581</v>
      </c>
      <c r="Z777" s="4">
        <f t="shared" si="340"/>
        <v>0.86455331412103753</v>
      </c>
      <c r="AA777" s="4">
        <f t="shared" si="341"/>
        <v>3.6211699164345403</v>
      </c>
    </row>
    <row r="778" spans="2:27" ht="15" customHeight="1" x14ac:dyDescent="0.15">
      <c r="B778" s="34" t="s">
        <v>274</v>
      </c>
      <c r="E778" s="18">
        <v>242</v>
      </c>
      <c r="F778" s="18">
        <v>223</v>
      </c>
      <c r="G778" s="18">
        <v>19</v>
      </c>
      <c r="H778" s="18">
        <v>15</v>
      </c>
      <c r="I778" s="67">
        <v>12</v>
      </c>
      <c r="J778" s="18">
        <v>226</v>
      </c>
      <c r="K778" s="107">
        <f t="shared" si="330"/>
        <v>11.276794035414724</v>
      </c>
      <c r="L778" s="24">
        <f t="shared" si="331"/>
        <v>20.180995475113122</v>
      </c>
      <c r="M778" s="4">
        <f t="shared" si="332"/>
        <v>1.8251681075888568</v>
      </c>
      <c r="N778" s="4">
        <f t="shared" si="333"/>
        <v>1.2668918918918919</v>
      </c>
      <c r="O778" s="4">
        <f t="shared" si="334"/>
        <v>1.1142061281337048</v>
      </c>
      <c r="P778" s="4">
        <f t="shared" si="335"/>
        <v>18.646864686468646</v>
      </c>
      <c r="S778" s="34" t="s">
        <v>274</v>
      </c>
      <c r="V778" s="18">
        <f t="shared" si="336"/>
        <v>226</v>
      </c>
      <c r="W778" s="18">
        <f t="shared" si="337"/>
        <v>19</v>
      </c>
      <c r="X778" s="67">
        <f t="shared" si="338"/>
        <v>12</v>
      </c>
      <c r="Y778" s="107">
        <f t="shared" si="339"/>
        <v>18.646864686468646</v>
      </c>
      <c r="Z778" s="4">
        <f t="shared" si="340"/>
        <v>1.8251681075888568</v>
      </c>
      <c r="AA778" s="4">
        <f t="shared" si="341"/>
        <v>1.1142061281337048</v>
      </c>
    </row>
    <row r="779" spans="2:27" ht="15" customHeight="1" x14ac:dyDescent="0.15">
      <c r="B779" s="34" t="s">
        <v>150</v>
      </c>
      <c r="E779" s="18">
        <v>592</v>
      </c>
      <c r="F779" s="18">
        <v>229</v>
      </c>
      <c r="G779" s="18">
        <v>363</v>
      </c>
      <c r="H779" s="18">
        <v>376</v>
      </c>
      <c r="I779" s="67">
        <v>347</v>
      </c>
      <c r="J779" s="18">
        <v>258</v>
      </c>
      <c r="K779" s="107">
        <f t="shared" si="330"/>
        <v>27.586206896551722</v>
      </c>
      <c r="L779" s="24">
        <f t="shared" si="331"/>
        <v>20.72398190045249</v>
      </c>
      <c r="M779" s="4">
        <f t="shared" si="332"/>
        <v>34.870317002881848</v>
      </c>
      <c r="N779" s="4">
        <f t="shared" si="333"/>
        <v>31.756756756756754</v>
      </c>
      <c r="O779" s="4">
        <f t="shared" si="334"/>
        <v>32.219127205199626</v>
      </c>
      <c r="P779" s="4">
        <f t="shared" si="335"/>
        <v>21.287128712871286</v>
      </c>
      <c r="S779" s="34" t="s">
        <v>150</v>
      </c>
      <c r="V779" s="18">
        <f t="shared" si="336"/>
        <v>258</v>
      </c>
      <c r="W779" s="18">
        <f t="shared" si="337"/>
        <v>363</v>
      </c>
      <c r="X779" s="67">
        <f t="shared" si="338"/>
        <v>347</v>
      </c>
      <c r="Y779" s="107">
        <f t="shared" si="339"/>
        <v>21.287128712871286</v>
      </c>
      <c r="Z779" s="4">
        <f t="shared" si="340"/>
        <v>34.870317002881848</v>
      </c>
      <c r="AA779" s="4">
        <f t="shared" si="341"/>
        <v>32.219127205199626</v>
      </c>
    </row>
    <row r="780" spans="2:27" ht="15" customHeight="1" x14ac:dyDescent="0.15">
      <c r="B780" s="38" t="s">
        <v>1</v>
      </c>
      <c r="C780" s="28"/>
      <c r="D780" s="29"/>
      <c r="E780" s="39">
        <f>SUM(E769:E779)</f>
        <v>2146</v>
      </c>
      <c r="F780" s="39">
        <f t="shared" ref="F780:I780" si="342">SUM(F769:F779)</f>
        <v>1105</v>
      </c>
      <c r="G780" s="39">
        <f t="shared" si="342"/>
        <v>1041</v>
      </c>
      <c r="H780" s="39">
        <f t="shared" si="342"/>
        <v>1184</v>
      </c>
      <c r="I780" s="39">
        <f t="shared" si="342"/>
        <v>1077</v>
      </c>
      <c r="J780" s="39">
        <v>1212</v>
      </c>
      <c r="K780" s="108">
        <f t="shared" ref="K780:O780" si="343">SUM(K769:K779)</f>
        <v>100</v>
      </c>
      <c r="L780" s="25">
        <f t="shared" si="343"/>
        <v>100</v>
      </c>
      <c r="M780" s="6">
        <f t="shared" si="343"/>
        <v>100</v>
      </c>
      <c r="N780" s="6">
        <f t="shared" si="343"/>
        <v>100</v>
      </c>
      <c r="O780" s="6">
        <f t="shared" si="343"/>
        <v>100</v>
      </c>
      <c r="P780" s="6">
        <f t="shared" ref="P780" si="344">SUM(P769:P779)</f>
        <v>100</v>
      </c>
      <c r="S780" s="38" t="s">
        <v>1</v>
      </c>
      <c r="T780" s="28"/>
      <c r="U780" s="29"/>
      <c r="V780" s="39">
        <f t="shared" ref="V780:AA780" si="345">SUM(V769:V779)</f>
        <v>1212</v>
      </c>
      <c r="W780" s="39">
        <f t="shared" si="345"/>
        <v>1041</v>
      </c>
      <c r="X780" s="68">
        <f t="shared" si="345"/>
        <v>1077</v>
      </c>
      <c r="Y780" s="108">
        <f t="shared" si="345"/>
        <v>100</v>
      </c>
      <c r="Z780" s="6">
        <f t="shared" si="345"/>
        <v>100</v>
      </c>
      <c r="AA780" s="6">
        <f t="shared" si="345"/>
        <v>100</v>
      </c>
    </row>
    <row r="781" spans="2:27" ht="15" customHeight="1" x14ac:dyDescent="0.15">
      <c r="B781" s="38" t="s">
        <v>268</v>
      </c>
      <c r="C781" s="28"/>
      <c r="D781" s="29"/>
      <c r="E781" s="39">
        <v>112100.71153210608</v>
      </c>
      <c r="F781" s="47">
        <v>159255.87362929422</v>
      </c>
      <c r="G781" s="47">
        <v>51174.572893260935</v>
      </c>
      <c r="H781" s="47">
        <v>67607.731252291909</v>
      </c>
      <c r="I781" s="47">
        <v>66804.212328767127</v>
      </c>
      <c r="J781" s="39">
        <v>152377.48129047549</v>
      </c>
      <c r="S781" s="38" t="s">
        <v>268</v>
      </c>
      <c r="T781" s="28"/>
      <c r="U781" s="29"/>
      <c r="V781" s="39">
        <v>152377.48129047549</v>
      </c>
      <c r="W781" s="47">
        <f>G781</f>
        <v>51174.572893260935</v>
      </c>
      <c r="X781" s="47">
        <f>I781</f>
        <v>66804.212328767127</v>
      </c>
      <c r="Y781" s="1"/>
    </row>
    <row r="782" spans="2:27" ht="15" customHeight="1" x14ac:dyDescent="0.15">
      <c r="B782" s="38" t="s">
        <v>355</v>
      </c>
      <c r="C782" s="28"/>
      <c r="D782" s="29"/>
      <c r="E782" s="39">
        <v>95330.621516676285</v>
      </c>
      <c r="F782" s="47">
        <v>142913.12174375777</v>
      </c>
      <c r="G782" s="47">
        <v>43343.15112419767</v>
      </c>
      <c r="H782" s="47">
        <v>62034.744607244611</v>
      </c>
      <c r="I782" s="47">
        <v>61343.617021276594</v>
      </c>
      <c r="J782" s="39">
        <v>135984.25352258197</v>
      </c>
      <c r="S782" s="38" t="s">
        <v>355</v>
      </c>
      <c r="T782" s="28"/>
      <c r="U782" s="29"/>
      <c r="V782" s="39">
        <v>135984.25352258197</v>
      </c>
      <c r="W782" s="47">
        <f>G782</f>
        <v>43343.15112419767</v>
      </c>
      <c r="X782" s="47">
        <f>I782</f>
        <v>61343.617021276594</v>
      </c>
      <c r="Y782" s="1"/>
    </row>
    <row r="783" spans="2:27" ht="15" customHeight="1" x14ac:dyDescent="0.15">
      <c r="B783" s="38" t="s">
        <v>269</v>
      </c>
      <c r="C783" s="28"/>
      <c r="D783" s="29"/>
      <c r="E783" s="220">
        <v>1627400</v>
      </c>
      <c r="F783" s="220">
        <v>1627400</v>
      </c>
      <c r="G783" s="220">
        <v>661416.66666666674</v>
      </c>
      <c r="H783" s="220">
        <v>548000</v>
      </c>
      <c r="I783" s="220">
        <v>548000</v>
      </c>
      <c r="J783" s="220">
        <v>1627400</v>
      </c>
      <c r="S783" s="38" t="s">
        <v>269</v>
      </c>
      <c r="T783" s="28"/>
      <c r="U783" s="29"/>
      <c r="V783" s="220">
        <v>1627400</v>
      </c>
      <c r="W783" s="220">
        <f>G783</f>
        <v>661416.66666666674</v>
      </c>
      <c r="X783" s="220">
        <f>I783</f>
        <v>548000</v>
      </c>
      <c r="Y783" s="1"/>
    </row>
    <row r="784" spans="2:27" ht="15" customHeight="1" x14ac:dyDescent="0.15">
      <c r="B784" s="38" t="s">
        <v>270</v>
      </c>
      <c r="C784" s="28"/>
      <c r="D784" s="29"/>
      <c r="E784" s="47">
        <v>0</v>
      </c>
      <c r="F784" s="47">
        <v>0</v>
      </c>
      <c r="G784" s="47">
        <v>0</v>
      </c>
      <c r="H784" s="47">
        <v>0</v>
      </c>
      <c r="I784" s="47">
        <v>0</v>
      </c>
      <c r="J784" s="47">
        <v>0</v>
      </c>
      <c r="S784" s="38" t="s">
        <v>270</v>
      </c>
      <c r="T784" s="28"/>
      <c r="U784" s="29"/>
      <c r="V784" s="47">
        <v>0</v>
      </c>
      <c r="W784" s="47">
        <f>G784</f>
        <v>0</v>
      </c>
      <c r="X784" s="47">
        <f>I784</f>
        <v>0</v>
      </c>
      <c r="Y784" s="1"/>
    </row>
    <row r="785" spans="1:28" ht="15" customHeight="1" x14ac:dyDescent="0.15">
      <c r="B785" s="62"/>
      <c r="C785" s="45"/>
      <c r="D785" s="45"/>
      <c r="E785" s="109"/>
      <c r="F785" s="30"/>
      <c r="G785" s="30"/>
      <c r="H785" s="109"/>
      <c r="I785" s="30"/>
      <c r="J785" s="109"/>
      <c r="K785" s="30"/>
      <c r="L785" s="109"/>
      <c r="M785" s="30"/>
      <c r="N785" s="30"/>
      <c r="O785" s="109"/>
      <c r="P785" s="109"/>
      <c r="Q785" s="30"/>
      <c r="S785" s="62"/>
      <c r="T785" s="45"/>
      <c r="U785" s="45"/>
      <c r="V785" s="109"/>
      <c r="W785" s="30"/>
      <c r="X785" s="30"/>
      <c r="Y785" s="30"/>
      <c r="Z785" s="30"/>
      <c r="AA785" s="109"/>
      <c r="AB785" s="30"/>
    </row>
    <row r="786" spans="1:28" ht="15" customHeight="1" x14ac:dyDescent="0.15">
      <c r="A786" s="1" t="s">
        <v>1005</v>
      </c>
      <c r="B786" s="183"/>
      <c r="C786" s="110"/>
      <c r="D786" s="110"/>
      <c r="J786" s="7"/>
      <c r="Q786" s="30"/>
      <c r="S786" s="183"/>
      <c r="T786" s="110"/>
      <c r="U786" s="110"/>
      <c r="X786" s="1"/>
      <c r="Y786" s="1"/>
      <c r="AB786" s="30"/>
    </row>
    <row r="787" spans="1:28" ht="15" customHeight="1" x14ac:dyDescent="0.15">
      <c r="B787" s="64"/>
      <c r="C787" s="33"/>
      <c r="D787" s="33"/>
      <c r="E787" s="386"/>
      <c r="F787" s="387"/>
      <c r="G787" s="86" t="s">
        <v>2</v>
      </c>
      <c r="H787" s="86"/>
      <c r="I787" s="387"/>
      <c r="J787" s="387"/>
      <c r="K787" s="388"/>
      <c r="L787" s="387"/>
      <c r="M787" s="86" t="s">
        <v>3</v>
      </c>
      <c r="N787" s="86"/>
      <c r="O787" s="387"/>
      <c r="P787" s="389"/>
      <c r="Q787" s="30"/>
      <c r="S787" s="64"/>
      <c r="T787" s="33"/>
      <c r="U787" s="33"/>
      <c r="V787" s="79"/>
      <c r="W787" s="83" t="s">
        <v>2</v>
      </c>
      <c r="X787" s="86"/>
      <c r="Y787" s="104"/>
      <c r="Z787" s="83" t="s">
        <v>3</v>
      </c>
      <c r="AA787" s="84"/>
      <c r="AB787" s="30"/>
    </row>
    <row r="788" spans="1:28" ht="19.2" x14ac:dyDescent="0.15">
      <c r="B788" s="34"/>
      <c r="D788" s="75"/>
      <c r="E788" s="94" t="s">
        <v>442</v>
      </c>
      <c r="F788" s="94" t="s">
        <v>194</v>
      </c>
      <c r="G788" s="94" t="s">
        <v>195</v>
      </c>
      <c r="H788" s="94" t="s">
        <v>443</v>
      </c>
      <c r="I788" s="100" t="s">
        <v>197</v>
      </c>
      <c r="J788" s="94" t="s">
        <v>1127</v>
      </c>
      <c r="K788" s="103" t="s">
        <v>442</v>
      </c>
      <c r="L788" s="94" t="s">
        <v>194</v>
      </c>
      <c r="M788" s="94" t="s">
        <v>195</v>
      </c>
      <c r="N788" s="94" t="s">
        <v>443</v>
      </c>
      <c r="O788" s="94" t="s">
        <v>197</v>
      </c>
      <c r="P788" s="94" t="s">
        <v>1127</v>
      </c>
      <c r="Q788" s="30"/>
      <c r="S788" s="34"/>
      <c r="U788" s="75"/>
      <c r="V788" s="94" t="s">
        <v>936</v>
      </c>
      <c r="W788" s="94" t="s">
        <v>195</v>
      </c>
      <c r="X788" s="100" t="s">
        <v>197</v>
      </c>
      <c r="Y788" s="103" t="s">
        <v>936</v>
      </c>
      <c r="Z788" s="94" t="s">
        <v>195</v>
      </c>
      <c r="AA788" s="94" t="s">
        <v>197</v>
      </c>
      <c r="AB788" s="30"/>
    </row>
    <row r="789" spans="1:28" ht="15" customHeight="1" x14ac:dyDescent="0.15">
      <c r="B789" s="35"/>
      <c r="C789" s="36"/>
      <c r="D789" s="76"/>
      <c r="E789" s="37"/>
      <c r="F789" s="37"/>
      <c r="G789" s="37"/>
      <c r="H789" s="37"/>
      <c r="I789" s="66"/>
      <c r="J789" s="37"/>
      <c r="K789" s="105">
        <f t="shared" ref="K789:P789" si="346">E$13</f>
        <v>2146</v>
      </c>
      <c r="L789" s="2">
        <f t="shared" si="346"/>
        <v>1105</v>
      </c>
      <c r="M789" s="2">
        <f t="shared" si="346"/>
        <v>1041</v>
      </c>
      <c r="N789" s="2">
        <f t="shared" si="346"/>
        <v>1184</v>
      </c>
      <c r="O789" s="2">
        <f t="shared" si="346"/>
        <v>1077</v>
      </c>
      <c r="P789" s="2">
        <f t="shared" si="346"/>
        <v>1212</v>
      </c>
      <c r="Q789" s="30"/>
      <c r="S789" s="35"/>
      <c r="T789" s="36"/>
      <c r="U789" s="76"/>
      <c r="V789" s="37"/>
      <c r="W789" s="37"/>
      <c r="X789" s="66"/>
      <c r="Y789" s="105">
        <f>V$13</f>
        <v>1212</v>
      </c>
      <c r="Z789" s="2">
        <f>W$13</f>
        <v>1041</v>
      </c>
      <c r="AA789" s="2">
        <f>X$13</f>
        <v>1077</v>
      </c>
      <c r="AB789" s="30"/>
    </row>
    <row r="790" spans="1:28" ht="15" customHeight="1" x14ac:dyDescent="0.15">
      <c r="B790" s="34" t="s">
        <v>449</v>
      </c>
      <c r="E790" s="17">
        <v>135</v>
      </c>
      <c r="F790" s="17">
        <v>27</v>
      </c>
      <c r="G790" s="17">
        <v>108</v>
      </c>
      <c r="H790" s="17">
        <v>135</v>
      </c>
      <c r="I790" s="101">
        <v>129</v>
      </c>
      <c r="J790" s="17">
        <v>33</v>
      </c>
      <c r="K790" s="106">
        <f t="shared" ref="K790:P797" si="347">E790/K$789*100</f>
        <v>6.2907735321528424</v>
      </c>
      <c r="L790" s="96">
        <f t="shared" si="347"/>
        <v>2.4434389140271495</v>
      </c>
      <c r="M790" s="3">
        <f t="shared" si="347"/>
        <v>10.37463976945245</v>
      </c>
      <c r="N790" s="3">
        <f t="shared" si="347"/>
        <v>11.402027027027026</v>
      </c>
      <c r="O790" s="3">
        <f t="shared" si="347"/>
        <v>11.977715877437326</v>
      </c>
      <c r="P790" s="3">
        <f t="shared" si="347"/>
        <v>2.722772277227723</v>
      </c>
      <c r="Q790" s="109"/>
      <c r="S790" s="34" t="s">
        <v>449</v>
      </c>
      <c r="V790" s="17">
        <f t="shared" ref="V790:V797" si="348">SUM(F790,H790-I790)</f>
        <v>33</v>
      </c>
      <c r="W790" s="17">
        <f t="shared" ref="W790:W797" si="349">G790</f>
        <v>108</v>
      </c>
      <c r="X790" s="101">
        <f t="shared" ref="X790:X797" si="350">I790</f>
        <v>129</v>
      </c>
      <c r="Y790" s="106">
        <f t="shared" ref="Y790:AA797" si="351">V790/Y$789*100</f>
        <v>2.722772277227723</v>
      </c>
      <c r="Z790" s="3">
        <f t="shared" si="351"/>
        <v>10.37463976945245</v>
      </c>
      <c r="AA790" s="3">
        <f t="shared" si="351"/>
        <v>11.977715877437326</v>
      </c>
      <c r="AB790" s="109"/>
    </row>
    <row r="791" spans="1:28" ht="15" customHeight="1" x14ac:dyDescent="0.15">
      <c r="B791" s="34" t="s">
        <v>450</v>
      </c>
      <c r="E791" s="18">
        <v>306</v>
      </c>
      <c r="F791" s="18">
        <v>87</v>
      </c>
      <c r="G791" s="18">
        <v>219</v>
      </c>
      <c r="H791" s="18">
        <v>327</v>
      </c>
      <c r="I791" s="67">
        <v>302</v>
      </c>
      <c r="J791" s="18">
        <v>112</v>
      </c>
      <c r="K791" s="107">
        <f t="shared" si="347"/>
        <v>14.259086672879775</v>
      </c>
      <c r="L791" s="24">
        <f t="shared" si="347"/>
        <v>7.873303167420814</v>
      </c>
      <c r="M791" s="4">
        <f t="shared" si="347"/>
        <v>21.037463976945244</v>
      </c>
      <c r="N791" s="4">
        <f t="shared" si="347"/>
        <v>27.618243243243246</v>
      </c>
      <c r="O791" s="4">
        <f t="shared" si="347"/>
        <v>28.040854224698236</v>
      </c>
      <c r="P791" s="4">
        <f t="shared" si="347"/>
        <v>9.2409240924092408</v>
      </c>
      <c r="Q791" s="109"/>
      <c r="S791" s="34" t="s">
        <v>450</v>
      </c>
      <c r="V791" s="18">
        <f t="shared" si="348"/>
        <v>112</v>
      </c>
      <c r="W791" s="18">
        <f t="shared" si="349"/>
        <v>219</v>
      </c>
      <c r="X791" s="67">
        <f t="shared" si="350"/>
        <v>302</v>
      </c>
      <c r="Y791" s="107">
        <f t="shared" si="351"/>
        <v>9.2409240924092408</v>
      </c>
      <c r="Z791" s="4">
        <f t="shared" si="351"/>
        <v>21.037463976945244</v>
      </c>
      <c r="AA791" s="4">
        <f t="shared" si="351"/>
        <v>28.040854224698236</v>
      </c>
      <c r="AB791" s="109"/>
    </row>
    <row r="792" spans="1:28" ht="15" customHeight="1" x14ac:dyDescent="0.15">
      <c r="B792" s="34" t="s">
        <v>451</v>
      </c>
      <c r="E792" s="18">
        <v>253</v>
      </c>
      <c r="F792" s="18">
        <v>113</v>
      </c>
      <c r="G792" s="18">
        <v>140</v>
      </c>
      <c r="H792" s="18">
        <v>172</v>
      </c>
      <c r="I792" s="67">
        <v>152</v>
      </c>
      <c r="J792" s="18">
        <v>133</v>
      </c>
      <c r="K792" s="107">
        <f t="shared" si="347"/>
        <v>11.78937558247903</v>
      </c>
      <c r="L792" s="24">
        <f t="shared" si="347"/>
        <v>10.226244343891402</v>
      </c>
      <c r="M792" s="4">
        <f t="shared" si="347"/>
        <v>13.448607108549471</v>
      </c>
      <c r="N792" s="4">
        <f t="shared" si="347"/>
        <v>14.527027027027026</v>
      </c>
      <c r="O792" s="4">
        <f t="shared" si="347"/>
        <v>14.113277623026926</v>
      </c>
      <c r="P792" s="4">
        <f t="shared" si="347"/>
        <v>10.973597359735972</v>
      </c>
      <c r="Q792" s="109"/>
      <c r="S792" s="34" t="s">
        <v>451</v>
      </c>
      <c r="V792" s="18">
        <f t="shared" si="348"/>
        <v>133</v>
      </c>
      <c r="W792" s="18">
        <f t="shared" si="349"/>
        <v>140</v>
      </c>
      <c r="X792" s="67">
        <f t="shared" si="350"/>
        <v>152</v>
      </c>
      <c r="Y792" s="107">
        <f t="shared" si="351"/>
        <v>10.973597359735972</v>
      </c>
      <c r="Z792" s="4">
        <f t="shared" si="351"/>
        <v>13.448607108549471</v>
      </c>
      <c r="AA792" s="4">
        <f t="shared" si="351"/>
        <v>14.113277623026926</v>
      </c>
      <c r="AB792" s="109"/>
    </row>
    <row r="793" spans="1:28" ht="15" customHeight="1" x14ac:dyDescent="0.15">
      <c r="B793" s="34" t="s">
        <v>452</v>
      </c>
      <c r="E793" s="18">
        <v>141</v>
      </c>
      <c r="F793" s="18">
        <v>93</v>
      </c>
      <c r="G793" s="18">
        <v>48</v>
      </c>
      <c r="H793" s="18">
        <v>55</v>
      </c>
      <c r="I793" s="67">
        <v>46</v>
      </c>
      <c r="J793" s="18">
        <v>102</v>
      </c>
      <c r="K793" s="107">
        <f t="shared" si="347"/>
        <v>6.5703634669151914</v>
      </c>
      <c r="L793" s="24">
        <f t="shared" si="347"/>
        <v>8.4162895927601813</v>
      </c>
      <c r="M793" s="4">
        <f t="shared" si="347"/>
        <v>4.6109510086455332</v>
      </c>
      <c r="N793" s="4">
        <f t="shared" si="347"/>
        <v>4.6452702702702702</v>
      </c>
      <c r="O793" s="4">
        <f t="shared" si="347"/>
        <v>4.2711234911792015</v>
      </c>
      <c r="P793" s="4">
        <f t="shared" si="347"/>
        <v>8.4158415841584162</v>
      </c>
      <c r="Q793" s="109"/>
      <c r="S793" s="34" t="s">
        <v>452</v>
      </c>
      <c r="V793" s="18">
        <f t="shared" si="348"/>
        <v>102</v>
      </c>
      <c r="W793" s="18">
        <f t="shared" si="349"/>
        <v>48</v>
      </c>
      <c r="X793" s="67">
        <f t="shared" si="350"/>
        <v>46</v>
      </c>
      <c r="Y793" s="107">
        <f t="shared" si="351"/>
        <v>8.4158415841584162</v>
      </c>
      <c r="Z793" s="4">
        <f t="shared" si="351"/>
        <v>4.6109510086455332</v>
      </c>
      <c r="AA793" s="4">
        <f t="shared" si="351"/>
        <v>4.2711234911792015</v>
      </c>
      <c r="AB793" s="109"/>
    </row>
    <row r="794" spans="1:28" ht="15" customHeight="1" x14ac:dyDescent="0.15">
      <c r="B794" s="34" t="s">
        <v>453</v>
      </c>
      <c r="E794" s="18">
        <v>86</v>
      </c>
      <c r="F794" s="18">
        <v>59</v>
      </c>
      <c r="G794" s="18">
        <v>27</v>
      </c>
      <c r="H794" s="18">
        <v>26</v>
      </c>
      <c r="I794" s="67">
        <v>21</v>
      </c>
      <c r="J794" s="18">
        <v>64</v>
      </c>
      <c r="K794" s="107">
        <f t="shared" si="347"/>
        <v>4.0074557315936632</v>
      </c>
      <c r="L794" s="24">
        <f t="shared" si="347"/>
        <v>5.3393665158371038</v>
      </c>
      <c r="M794" s="4">
        <f t="shared" si="347"/>
        <v>2.5936599423631126</v>
      </c>
      <c r="N794" s="4">
        <f t="shared" si="347"/>
        <v>2.1959459459459461</v>
      </c>
      <c r="O794" s="4">
        <f t="shared" si="347"/>
        <v>1.9498607242339834</v>
      </c>
      <c r="P794" s="4">
        <f t="shared" si="347"/>
        <v>5.2805280528052805</v>
      </c>
      <c r="Q794" s="109"/>
      <c r="S794" s="34" t="s">
        <v>453</v>
      </c>
      <c r="V794" s="18">
        <f t="shared" si="348"/>
        <v>64</v>
      </c>
      <c r="W794" s="18">
        <f t="shared" si="349"/>
        <v>27</v>
      </c>
      <c r="X794" s="67">
        <f t="shared" si="350"/>
        <v>21</v>
      </c>
      <c r="Y794" s="107">
        <f t="shared" si="351"/>
        <v>5.2805280528052805</v>
      </c>
      <c r="Z794" s="4">
        <f t="shared" si="351"/>
        <v>2.5936599423631126</v>
      </c>
      <c r="AA794" s="4">
        <f t="shared" si="351"/>
        <v>1.9498607242339834</v>
      </c>
      <c r="AB794" s="109"/>
    </row>
    <row r="795" spans="1:28" ht="15" customHeight="1" x14ac:dyDescent="0.15">
      <c r="B795" s="34" t="s">
        <v>454</v>
      </c>
      <c r="E795" s="18">
        <v>128</v>
      </c>
      <c r="F795" s="18">
        <v>110</v>
      </c>
      <c r="G795" s="18">
        <v>18</v>
      </c>
      <c r="H795" s="18">
        <v>36</v>
      </c>
      <c r="I795" s="67">
        <v>31</v>
      </c>
      <c r="J795" s="18">
        <v>115</v>
      </c>
      <c r="K795" s="107">
        <f t="shared" si="347"/>
        <v>5.9645852749301023</v>
      </c>
      <c r="L795" s="24">
        <f t="shared" si="347"/>
        <v>9.9547511312217196</v>
      </c>
      <c r="M795" s="4">
        <f t="shared" si="347"/>
        <v>1.7291066282420751</v>
      </c>
      <c r="N795" s="4">
        <f t="shared" si="347"/>
        <v>3.0405405405405408</v>
      </c>
      <c r="O795" s="4">
        <f t="shared" si="347"/>
        <v>2.8783658310120708</v>
      </c>
      <c r="P795" s="4">
        <f t="shared" si="347"/>
        <v>9.4884488448844877</v>
      </c>
      <c r="Q795" s="109"/>
      <c r="S795" s="34" t="s">
        <v>454</v>
      </c>
      <c r="V795" s="18">
        <f t="shared" si="348"/>
        <v>115</v>
      </c>
      <c r="W795" s="18">
        <f t="shared" si="349"/>
        <v>18</v>
      </c>
      <c r="X795" s="67">
        <f t="shared" si="350"/>
        <v>31</v>
      </c>
      <c r="Y795" s="107">
        <f t="shared" si="351"/>
        <v>9.4884488448844877</v>
      </c>
      <c r="Z795" s="4">
        <f t="shared" si="351"/>
        <v>1.7291066282420751</v>
      </c>
      <c r="AA795" s="4">
        <f t="shared" si="351"/>
        <v>2.8783658310120708</v>
      </c>
      <c r="AB795" s="109"/>
    </row>
    <row r="796" spans="1:28" ht="15" customHeight="1" x14ac:dyDescent="0.15">
      <c r="B796" s="34" t="s">
        <v>455</v>
      </c>
      <c r="E796" s="18">
        <v>385</v>
      </c>
      <c r="F796" s="18">
        <v>351</v>
      </c>
      <c r="G796" s="18">
        <v>34</v>
      </c>
      <c r="H796" s="18">
        <v>14</v>
      </c>
      <c r="I796" s="67">
        <v>11</v>
      </c>
      <c r="J796" s="18">
        <v>354</v>
      </c>
      <c r="K796" s="107">
        <f t="shared" si="347"/>
        <v>17.940354147250698</v>
      </c>
      <c r="L796" s="24">
        <f t="shared" si="347"/>
        <v>31.764705882352938</v>
      </c>
      <c r="M796" s="4">
        <f t="shared" si="347"/>
        <v>3.2660902977905861</v>
      </c>
      <c r="N796" s="4">
        <f t="shared" si="347"/>
        <v>1.1824324324324325</v>
      </c>
      <c r="O796" s="4">
        <f t="shared" si="347"/>
        <v>1.021355617455896</v>
      </c>
      <c r="P796" s="4">
        <f t="shared" si="347"/>
        <v>29.207920792079207</v>
      </c>
      <c r="Q796" s="109"/>
      <c r="S796" s="34" t="s">
        <v>455</v>
      </c>
      <c r="V796" s="18">
        <f t="shared" si="348"/>
        <v>354</v>
      </c>
      <c r="W796" s="18">
        <f t="shared" si="349"/>
        <v>34</v>
      </c>
      <c r="X796" s="67">
        <f t="shared" si="350"/>
        <v>11</v>
      </c>
      <c r="Y796" s="107">
        <f t="shared" si="351"/>
        <v>29.207920792079207</v>
      </c>
      <c r="Z796" s="4">
        <f t="shared" si="351"/>
        <v>3.2660902977905861</v>
      </c>
      <c r="AA796" s="4">
        <f t="shared" si="351"/>
        <v>1.021355617455896</v>
      </c>
      <c r="AB796" s="109"/>
    </row>
    <row r="797" spans="1:28" ht="15" customHeight="1" x14ac:dyDescent="0.15">
      <c r="B797" s="34" t="s">
        <v>150</v>
      </c>
      <c r="E797" s="18">
        <v>712</v>
      </c>
      <c r="F797" s="18">
        <v>265</v>
      </c>
      <c r="G797" s="18">
        <v>447</v>
      </c>
      <c r="H797" s="18">
        <v>419</v>
      </c>
      <c r="I797" s="67">
        <v>385</v>
      </c>
      <c r="J797" s="18">
        <v>299</v>
      </c>
      <c r="K797" s="107">
        <f t="shared" si="347"/>
        <v>33.178005591798694</v>
      </c>
      <c r="L797" s="24">
        <f t="shared" si="347"/>
        <v>23.981900452488688</v>
      </c>
      <c r="M797" s="4">
        <f t="shared" si="347"/>
        <v>42.939481268011527</v>
      </c>
      <c r="N797" s="4">
        <f t="shared" si="347"/>
        <v>35.388513513513516</v>
      </c>
      <c r="O797" s="4">
        <f t="shared" si="347"/>
        <v>35.747446610956359</v>
      </c>
      <c r="P797" s="4">
        <f t="shared" si="347"/>
        <v>24.669966996699667</v>
      </c>
      <c r="Q797" s="109"/>
      <c r="S797" s="34" t="s">
        <v>150</v>
      </c>
      <c r="V797" s="18">
        <f t="shared" si="348"/>
        <v>299</v>
      </c>
      <c r="W797" s="18">
        <f t="shared" si="349"/>
        <v>447</v>
      </c>
      <c r="X797" s="67">
        <f t="shared" si="350"/>
        <v>385</v>
      </c>
      <c r="Y797" s="107">
        <f t="shared" si="351"/>
        <v>24.669966996699667</v>
      </c>
      <c r="Z797" s="4">
        <f t="shared" si="351"/>
        <v>42.939481268011527</v>
      </c>
      <c r="AA797" s="4">
        <f t="shared" si="351"/>
        <v>35.747446610956359</v>
      </c>
      <c r="AB797" s="109"/>
    </row>
    <row r="798" spans="1:28" ht="15" customHeight="1" x14ac:dyDescent="0.15">
      <c r="B798" s="38" t="s">
        <v>1</v>
      </c>
      <c r="C798" s="28"/>
      <c r="D798" s="29"/>
      <c r="E798" s="39">
        <f t="shared" ref="E798:I798" si="352">SUM(E790:E797)</f>
        <v>2146</v>
      </c>
      <c r="F798" s="39">
        <f t="shared" si="352"/>
        <v>1105</v>
      </c>
      <c r="G798" s="39">
        <f t="shared" si="352"/>
        <v>1041</v>
      </c>
      <c r="H798" s="39">
        <f t="shared" si="352"/>
        <v>1184</v>
      </c>
      <c r="I798" s="68">
        <f t="shared" si="352"/>
        <v>1077</v>
      </c>
      <c r="J798" s="39">
        <v>1212</v>
      </c>
      <c r="K798" s="108">
        <f t="shared" ref="K798:P798" si="353">SUM(K790:K797)</f>
        <v>100</v>
      </c>
      <c r="L798" s="25">
        <f t="shared" si="353"/>
        <v>100</v>
      </c>
      <c r="M798" s="6">
        <f t="shared" si="353"/>
        <v>100</v>
      </c>
      <c r="N798" s="6">
        <f t="shared" si="353"/>
        <v>100</v>
      </c>
      <c r="O798" s="6">
        <f t="shared" si="353"/>
        <v>100</v>
      </c>
      <c r="P798" s="6">
        <f t="shared" si="353"/>
        <v>100</v>
      </c>
      <c r="Q798" s="30"/>
      <c r="S798" s="38" t="s">
        <v>1</v>
      </c>
      <c r="T798" s="28"/>
      <c r="U798" s="29"/>
      <c r="V798" s="39">
        <f t="shared" ref="V798:AA798" si="354">SUM(V790:V797)</f>
        <v>1212</v>
      </c>
      <c r="W798" s="39">
        <f t="shared" si="354"/>
        <v>1041</v>
      </c>
      <c r="X798" s="68">
        <f t="shared" si="354"/>
        <v>1077</v>
      </c>
      <c r="Y798" s="108">
        <f t="shared" si="354"/>
        <v>100</v>
      </c>
      <c r="Z798" s="6">
        <f t="shared" si="354"/>
        <v>100</v>
      </c>
      <c r="AA798" s="6">
        <f t="shared" si="354"/>
        <v>100</v>
      </c>
      <c r="AB798" s="30"/>
    </row>
    <row r="799" spans="1:28" ht="15" customHeight="1" x14ac:dyDescent="0.15">
      <c r="B799" s="38" t="s">
        <v>268</v>
      </c>
      <c r="C799" s="28"/>
      <c r="D799" s="29"/>
      <c r="E799" s="39">
        <v>6521.3084369089192</v>
      </c>
      <c r="F799" s="47">
        <v>8707.8325582231009</v>
      </c>
      <c r="G799" s="47">
        <v>3429.2541239393649</v>
      </c>
      <c r="H799" s="47">
        <v>3095.4058884718688</v>
      </c>
      <c r="I799" s="47">
        <v>3025.5580772809321</v>
      </c>
      <c r="J799" s="39">
        <v>8312.0248237787291</v>
      </c>
      <c r="Q799" s="30"/>
      <c r="S799" s="38" t="s">
        <v>268</v>
      </c>
      <c r="T799" s="28"/>
      <c r="U799" s="29"/>
      <c r="V799" s="39">
        <v>8312.0248237787291</v>
      </c>
      <c r="W799" s="47">
        <f>G799</f>
        <v>3429.2541239393649</v>
      </c>
      <c r="X799" s="47">
        <f>I799</f>
        <v>3025.5580772809321</v>
      </c>
      <c r="Y799" s="1"/>
      <c r="AB799" s="30"/>
    </row>
    <row r="800" spans="1:28" ht="15" customHeight="1" x14ac:dyDescent="0.15">
      <c r="B800" s="38" t="s">
        <v>355</v>
      </c>
      <c r="C800" s="28"/>
      <c r="D800" s="29"/>
      <c r="E800" s="39">
        <v>5722.6619870900304</v>
      </c>
      <c r="F800" s="47">
        <v>7918.6109232569206</v>
      </c>
      <c r="G800" s="47">
        <v>3132.1736587041296</v>
      </c>
      <c r="H800" s="47">
        <v>2945.1925473117481</v>
      </c>
      <c r="I800" s="47">
        <v>2886.7937909123812</v>
      </c>
      <c r="J800" s="39">
        <v>7520.9318051500277</v>
      </c>
      <c r="Q800" s="30"/>
      <c r="S800" s="38" t="s">
        <v>355</v>
      </c>
      <c r="T800" s="28"/>
      <c r="U800" s="29"/>
      <c r="V800" s="39">
        <v>7520.9318051500277</v>
      </c>
      <c r="W800" s="47">
        <f>G800</f>
        <v>3132.1736587041296</v>
      </c>
      <c r="X800" s="47">
        <f>I800</f>
        <v>2886.7937909123812</v>
      </c>
      <c r="Y800" s="1"/>
      <c r="AB800" s="30"/>
    </row>
    <row r="801" spans="1:37" ht="15" customHeight="1" x14ac:dyDescent="0.15">
      <c r="B801" s="38" t="s">
        <v>456</v>
      </c>
      <c r="C801" s="28"/>
      <c r="D801" s="29"/>
      <c r="E801" s="39">
        <v>4140.3118923852235</v>
      </c>
      <c r="F801" s="47">
        <v>6759.3684057338287</v>
      </c>
      <c r="G801" s="47">
        <v>2853.0423720765689</v>
      </c>
      <c r="H801" s="47">
        <v>2750</v>
      </c>
      <c r="I801" s="47">
        <v>2713.6268506317338</v>
      </c>
      <c r="J801" s="39">
        <v>6111.1111111111113</v>
      </c>
      <c r="Q801" s="30"/>
      <c r="S801" s="38" t="s">
        <v>456</v>
      </c>
      <c r="T801" s="28"/>
      <c r="U801" s="29"/>
      <c r="V801" s="39">
        <v>6111.1111111111113</v>
      </c>
      <c r="W801" s="47">
        <f>G801</f>
        <v>2853.0423720765689</v>
      </c>
      <c r="X801" s="47">
        <f>I801</f>
        <v>2713.6268506317338</v>
      </c>
      <c r="Y801" s="1"/>
      <c r="AB801" s="30"/>
    </row>
    <row r="802" spans="1:37" ht="15" customHeight="1" x14ac:dyDescent="0.15">
      <c r="B802" s="62"/>
      <c r="C802" s="45"/>
      <c r="D802" s="45"/>
      <c r="E802" s="109"/>
      <c r="F802" s="30"/>
      <c r="G802" s="30"/>
      <c r="H802" s="109"/>
      <c r="I802" s="30"/>
      <c r="J802" s="109"/>
      <c r="K802" s="30"/>
      <c r="L802" s="109"/>
      <c r="M802" s="30"/>
      <c r="N802" s="30"/>
      <c r="O802" s="109"/>
      <c r="P802" s="109"/>
      <c r="Q802" s="30"/>
      <c r="S802" s="62"/>
      <c r="T802" s="45"/>
      <c r="U802" s="45"/>
      <c r="V802" s="109"/>
      <c r="W802" s="30"/>
      <c r="X802" s="30"/>
      <c r="Y802" s="30"/>
      <c r="Z802" s="30"/>
      <c r="AA802" s="109"/>
      <c r="AB802" s="30"/>
    </row>
    <row r="803" spans="1:37" ht="15" customHeight="1" x14ac:dyDescent="0.15">
      <c r="A803" s="1" t="s">
        <v>644</v>
      </c>
      <c r="B803" s="22"/>
      <c r="J803" s="7"/>
      <c r="L803" s="7"/>
      <c r="N803" s="258"/>
      <c r="S803" s="22"/>
      <c r="X803" s="1"/>
      <c r="Y803" s="1"/>
    </row>
    <row r="804" spans="1:37" ht="13.65" customHeight="1" x14ac:dyDescent="0.15">
      <c r="B804" s="64"/>
      <c r="C804" s="33"/>
      <c r="D804" s="33"/>
      <c r="E804" s="386"/>
      <c r="F804" s="387"/>
      <c r="G804" s="86" t="s">
        <v>2</v>
      </c>
      <c r="H804" s="86"/>
      <c r="I804" s="387"/>
      <c r="J804" s="387"/>
      <c r="K804" s="388"/>
      <c r="L804" s="387"/>
      <c r="M804" s="86" t="s">
        <v>3</v>
      </c>
      <c r="N804" s="86"/>
      <c r="O804" s="387"/>
      <c r="P804" s="389"/>
      <c r="S804" s="64"/>
      <c r="T804" s="33"/>
      <c r="U804" s="33"/>
      <c r="V804" s="79"/>
      <c r="W804" s="83" t="s">
        <v>2</v>
      </c>
      <c r="X804" s="86"/>
      <c r="Y804" s="104"/>
      <c r="Z804" s="83" t="s">
        <v>3</v>
      </c>
      <c r="AA804" s="84"/>
    </row>
    <row r="805" spans="1:37" ht="22.65" customHeight="1" x14ac:dyDescent="0.15">
      <c r="B805" s="34"/>
      <c r="D805" s="75"/>
      <c r="E805" s="94" t="s">
        <v>442</v>
      </c>
      <c r="F805" s="94" t="s">
        <v>194</v>
      </c>
      <c r="G805" s="94" t="s">
        <v>195</v>
      </c>
      <c r="H805" s="94" t="s">
        <v>443</v>
      </c>
      <c r="I805" s="100" t="s">
        <v>197</v>
      </c>
      <c r="J805" s="94" t="s">
        <v>1127</v>
      </c>
      <c r="K805" s="103" t="s">
        <v>442</v>
      </c>
      <c r="L805" s="94" t="s">
        <v>194</v>
      </c>
      <c r="M805" s="94" t="s">
        <v>195</v>
      </c>
      <c r="N805" s="94" t="s">
        <v>443</v>
      </c>
      <c r="O805" s="94" t="s">
        <v>197</v>
      </c>
      <c r="P805" s="94" t="s">
        <v>1127</v>
      </c>
      <c r="S805" s="34"/>
      <c r="U805" s="75"/>
      <c r="V805" s="94" t="s">
        <v>936</v>
      </c>
      <c r="W805" s="94" t="s">
        <v>195</v>
      </c>
      <c r="X805" s="100" t="s">
        <v>197</v>
      </c>
      <c r="Y805" s="103" t="s">
        <v>936</v>
      </c>
      <c r="Z805" s="94" t="s">
        <v>195</v>
      </c>
      <c r="AA805" s="94" t="s">
        <v>197</v>
      </c>
    </row>
    <row r="806" spans="1:37" ht="12" customHeight="1" x14ac:dyDescent="0.15">
      <c r="B806" s="35"/>
      <c r="C806" s="36"/>
      <c r="D806" s="76"/>
      <c r="E806" s="37"/>
      <c r="F806" s="37"/>
      <c r="G806" s="37"/>
      <c r="H806" s="37"/>
      <c r="I806" s="66"/>
      <c r="J806" s="37"/>
      <c r="K806" s="105">
        <f t="shared" ref="K806:P806" si="355">E$13</f>
        <v>2146</v>
      </c>
      <c r="L806" s="2">
        <f t="shared" si="355"/>
        <v>1105</v>
      </c>
      <c r="M806" s="2">
        <f t="shared" si="355"/>
        <v>1041</v>
      </c>
      <c r="N806" s="2">
        <f t="shared" si="355"/>
        <v>1184</v>
      </c>
      <c r="O806" s="2">
        <f t="shared" si="355"/>
        <v>1077</v>
      </c>
      <c r="P806" s="2">
        <f t="shared" si="355"/>
        <v>1212</v>
      </c>
      <c r="S806" s="35"/>
      <c r="T806" s="36"/>
      <c r="U806" s="76"/>
      <c r="V806" s="37"/>
      <c r="W806" s="37"/>
      <c r="X806" s="66"/>
      <c r="Y806" s="105">
        <f>V$13</f>
        <v>1212</v>
      </c>
      <c r="Z806" s="2">
        <f>W$13</f>
        <v>1041</v>
      </c>
      <c r="AA806" s="2">
        <f>X$13</f>
        <v>1077</v>
      </c>
    </row>
    <row r="807" spans="1:37" ht="15" customHeight="1" x14ac:dyDescent="0.15">
      <c r="B807" s="34" t="s">
        <v>249</v>
      </c>
      <c r="E807" s="17">
        <v>117</v>
      </c>
      <c r="F807" s="17">
        <v>98</v>
      </c>
      <c r="G807" s="17">
        <v>19</v>
      </c>
      <c r="H807" s="17">
        <v>13</v>
      </c>
      <c r="I807" s="101">
        <v>12</v>
      </c>
      <c r="J807" s="17">
        <v>99</v>
      </c>
      <c r="K807" s="106">
        <f t="shared" ref="K807:K817" si="356">E807/K$5*100</f>
        <v>5.4520037278657965</v>
      </c>
      <c r="L807" s="96">
        <f t="shared" ref="L807:L817" si="357">F807/L$5*100</f>
        <v>8.8687782805429869</v>
      </c>
      <c r="M807" s="3">
        <f t="shared" ref="M807:M817" si="358">G807/M$5*100</f>
        <v>1.8251681075888568</v>
      </c>
      <c r="N807" s="3">
        <f t="shared" ref="N807:N817" si="359">H807/N$5*100</f>
        <v>1.097972972972973</v>
      </c>
      <c r="O807" s="3">
        <f t="shared" ref="O807:O817" si="360">I807/O$5*100</f>
        <v>1.1142061281337048</v>
      </c>
      <c r="P807" s="3">
        <f t="shared" ref="P807:P817" si="361">J807/P$5*100</f>
        <v>8.1683168316831694</v>
      </c>
      <c r="S807" s="34" t="s">
        <v>249</v>
      </c>
      <c r="V807" s="17">
        <f t="shared" ref="V807:V817" si="362">SUM(F807,H807-I807)</f>
        <v>99</v>
      </c>
      <c r="W807" s="17">
        <f t="shared" ref="W807:W817" si="363">G807</f>
        <v>19</v>
      </c>
      <c r="X807" s="101">
        <f t="shared" ref="X807:X817" si="364">I807</f>
        <v>12</v>
      </c>
      <c r="Y807" s="106">
        <f t="shared" ref="Y807:Y817" si="365">V807/Y$5*100</f>
        <v>8.1683168316831694</v>
      </c>
      <c r="Z807" s="3">
        <f t="shared" ref="Z807:Z817" si="366">W807/Z$5*100</f>
        <v>1.8251681075888568</v>
      </c>
      <c r="AA807" s="3">
        <f t="shared" ref="AA807:AA817" si="367">X807/AA$5*100</f>
        <v>1.1142061281337048</v>
      </c>
      <c r="AG807" s="173"/>
      <c r="AH807" s="173"/>
      <c r="AI807" s="173"/>
      <c r="AJ807" s="173"/>
      <c r="AK807" s="173"/>
    </row>
    <row r="808" spans="1:37" ht="15" customHeight="1" x14ac:dyDescent="0.15">
      <c r="B808" s="34" t="s">
        <v>1000</v>
      </c>
      <c r="E808" s="18">
        <v>192</v>
      </c>
      <c r="F808" s="18">
        <v>28</v>
      </c>
      <c r="G808" s="18">
        <v>164</v>
      </c>
      <c r="H808" s="18">
        <v>32</v>
      </c>
      <c r="I808" s="67">
        <v>27</v>
      </c>
      <c r="J808" s="18">
        <v>33</v>
      </c>
      <c r="K808" s="107">
        <f t="shared" si="356"/>
        <v>8.9468779123951538</v>
      </c>
      <c r="L808" s="24">
        <f t="shared" si="357"/>
        <v>2.5339366515837103</v>
      </c>
      <c r="M808" s="4">
        <f t="shared" si="358"/>
        <v>15.754082612872239</v>
      </c>
      <c r="N808" s="4">
        <f t="shared" si="359"/>
        <v>2.7027027027027026</v>
      </c>
      <c r="O808" s="4">
        <f t="shared" si="360"/>
        <v>2.5069637883008355</v>
      </c>
      <c r="P808" s="4">
        <f t="shared" si="361"/>
        <v>2.722772277227723</v>
      </c>
      <c r="S808" s="34" t="s">
        <v>1000</v>
      </c>
      <c r="V808" s="18">
        <f t="shared" si="362"/>
        <v>33</v>
      </c>
      <c r="W808" s="18">
        <f t="shared" si="363"/>
        <v>164</v>
      </c>
      <c r="X808" s="67">
        <f t="shared" si="364"/>
        <v>27</v>
      </c>
      <c r="Y808" s="107">
        <f t="shared" si="365"/>
        <v>2.722772277227723</v>
      </c>
      <c r="Z808" s="4">
        <f t="shared" si="366"/>
        <v>15.754082612872239</v>
      </c>
      <c r="AA808" s="4">
        <f t="shared" si="367"/>
        <v>2.5069637883008355</v>
      </c>
      <c r="AG808" s="173"/>
      <c r="AH808" s="173"/>
      <c r="AI808" s="173"/>
      <c r="AJ808" s="173"/>
      <c r="AK808" s="173"/>
    </row>
    <row r="809" spans="1:37" ht="15" customHeight="1" x14ac:dyDescent="0.15">
      <c r="B809" s="34" t="s">
        <v>250</v>
      </c>
      <c r="E809" s="18">
        <v>350</v>
      </c>
      <c r="F809" s="18">
        <v>48</v>
      </c>
      <c r="G809" s="18">
        <v>302</v>
      </c>
      <c r="H809" s="18">
        <v>129</v>
      </c>
      <c r="I809" s="67">
        <v>121</v>
      </c>
      <c r="J809" s="18">
        <v>56</v>
      </c>
      <c r="K809" s="107">
        <f t="shared" si="356"/>
        <v>16.309412861136998</v>
      </c>
      <c r="L809" s="24">
        <f t="shared" si="357"/>
        <v>4.3438914027149318</v>
      </c>
      <c r="M809" s="4">
        <f t="shared" si="358"/>
        <v>29.010566762728146</v>
      </c>
      <c r="N809" s="4">
        <f t="shared" si="359"/>
        <v>10.89527027027027</v>
      </c>
      <c r="O809" s="4">
        <f t="shared" si="360"/>
        <v>11.234911792014856</v>
      </c>
      <c r="P809" s="4">
        <f t="shared" si="361"/>
        <v>4.6204620462046204</v>
      </c>
      <c r="S809" s="34" t="s">
        <v>250</v>
      </c>
      <c r="V809" s="18">
        <f t="shared" si="362"/>
        <v>56</v>
      </c>
      <c r="W809" s="18">
        <f t="shared" si="363"/>
        <v>302</v>
      </c>
      <c r="X809" s="67">
        <f t="shared" si="364"/>
        <v>121</v>
      </c>
      <c r="Y809" s="107">
        <f t="shared" si="365"/>
        <v>4.6204620462046204</v>
      </c>
      <c r="Z809" s="4">
        <f t="shared" si="366"/>
        <v>29.010566762728146</v>
      </c>
      <c r="AA809" s="4">
        <f t="shared" si="367"/>
        <v>11.234911792014856</v>
      </c>
      <c r="AG809" s="173"/>
      <c r="AH809" s="173"/>
      <c r="AI809" s="173"/>
      <c r="AJ809" s="173"/>
      <c r="AK809" s="173"/>
    </row>
    <row r="810" spans="1:37" ht="15" customHeight="1" x14ac:dyDescent="0.15">
      <c r="B810" s="34" t="s">
        <v>251</v>
      </c>
      <c r="E810" s="18">
        <v>267</v>
      </c>
      <c r="F810" s="18">
        <v>74</v>
      </c>
      <c r="G810" s="18">
        <v>193</v>
      </c>
      <c r="H810" s="18">
        <v>218</v>
      </c>
      <c r="I810" s="67">
        <v>207</v>
      </c>
      <c r="J810" s="18">
        <v>85</v>
      </c>
      <c r="K810" s="107">
        <f t="shared" si="356"/>
        <v>12.44175209692451</v>
      </c>
      <c r="L810" s="24">
        <f t="shared" si="357"/>
        <v>6.6968325791855206</v>
      </c>
      <c r="M810" s="4">
        <f t="shared" si="358"/>
        <v>18.539865513928913</v>
      </c>
      <c r="N810" s="4">
        <f t="shared" si="359"/>
        <v>18.412162162162161</v>
      </c>
      <c r="O810" s="4">
        <f t="shared" si="360"/>
        <v>19.220055710306408</v>
      </c>
      <c r="P810" s="4">
        <f t="shared" si="361"/>
        <v>7.0132013201320138</v>
      </c>
      <c r="S810" s="34" t="s">
        <v>251</v>
      </c>
      <c r="V810" s="18">
        <f t="shared" si="362"/>
        <v>85</v>
      </c>
      <c r="W810" s="18">
        <f t="shared" si="363"/>
        <v>193</v>
      </c>
      <c r="X810" s="67">
        <f t="shared" si="364"/>
        <v>207</v>
      </c>
      <c r="Y810" s="107">
        <f t="shared" si="365"/>
        <v>7.0132013201320138</v>
      </c>
      <c r="Z810" s="4">
        <f t="shared" si="366"/>
        <v>18.539865513928913</v>
      </c>
      <c r="AA810" s="4">
        <f t="shared" si="367"/>
        <v>19.220055710306408</v>
      </c>
      <c r="AG810" s="173"/>
      <c r="AH810" s="173"/>
      <c r="AI810" s="173"/>
      <c r="AJ810" s="173"/>
      <c r="AK810" s="173"/>
    </row>
    <row r="811" spans="1:37" ht="15" customHeight="1" x14ac:dyDescent="0.15">
      <c r="B811" s="34" t="s">
        <v>252</v>
      </c>
      <c r="E811" s="18">
        <v>261</v>
      </c>
      <c r="F811" s="18">
        <v>119</v>
      </c>
      <c r="G811" s="18">
        <v>142</v>
      </c>
      <c r="H811" s="18">
        <v>240</v>
      </c>
      <c r="I811" s="67">
        <v>227</v>
      </c>
      <c r="J811" s="18">
        <v>132</v>
      </c>
      <c r="K811" s="107">
        <f t="shared" si="356"/>
        <v>12.162162162162163</v>
      </c>
      <c r="L811" s="24">
        <f t="shared" si="357"/>
        <v>10.76923076923077</v>
      </c>
      <c r="M811" s="4">
        <f t="shared" si="358"/>
        <v>13.640730067243034</v>
      </c>
      <c r="N811" s="4">
        <f t="shared" si="359"/>
        <v>20.27027027027027</v>
      </c>
      <c r="O811" s="4">
        <f t="shared" si="360"/>
        <v>21.07706592386258</v>
      </c>
      <c r="P811" s="4">
        <f t="shared" si="361"/>
        <v>10.891089108910892</v>
      </c>
      <c r="S811" s="34" t="s">
        <v>252</v>
      </c>
      <c r="V811" s="18">
        <f t="shared" si="362"/>
        <v>132</v>
      </c>
      <c r="W811" s="18">
        <f t="shared" si="363"/>
        <v>142</v>
      </c>
      <c r="X811" s="67">
        <f t="shared" si="364"/>
        <v>227</v>
      </c>
      <c r="Y811" s="107">
        <f t="shared" si="365"/>
        <v>10.891089108910892</v>
      </c>
      <c r="Z811" s="4">
        <f t="shared" si="366"/>
        <v>13.640730067243034</v>
      </c>
      <c r="AA811" s="4">
        <f t="shared" si="367"/>
        <v>21.07706592386258</v>
      </c>
      <c r="AG811" s="173"/>
      <c r="AH811" s="173"/>
      <c r="AI811" s="173"/>
      <c r="AJ811" s="173"/>
      <c r="AK811" s="173"/>
    </row>
    <row r="812" spans="1:37" ht="15" customHeight="1" x14ac:dyDescent="0.15">
      <c r="B812" s="34" t="s">
        <v>253</v>
      </c>
      <c r="E812" s="18">
        <v>168</v>
      </c>
      <c r="F812" s="18">
        <v>115</v>
      </c>
      <c r="G812" s="18">
        <v>53</v>
      </c>
      <c r="H812" s="18">
        <v>174</v>
      </c>
      <c r="I812" s="67">
        <v>148</v>
      </c>
      <c r="J812" s="18">
        <v>141</v>
      </c>
      <c r="K812" s="107">
        <f t="shared" si="356"/>
        <v>7.8285181733457598</v>
      </c>
      <c r="L812" s="24">
        <f t="shared" si="357"/>
        <v>10.407239819004525</v>
      </c>
      <c r="M812" s="4">
        <f t="shared" si="358"/>
        <v>5.0912584053794427</v>
      </c>
      <c r="N812" s="4">
        <f t="shared" si="359"/>
        <v>14.695945945945946</v>
      </c>
      <c r="O812" s="4">
        <f t="shared" si="360"/>
        <v>13.741875580315691</v>
      </c>
      <c r="P812" s="4">
        <f t="shared" si="361"/>
        <v>11.633663366336634</v>
      </c>
      <c r="S812" s="34" t="s">
        <v>253</v>
      </c>
      <c r="V812" s="18">
        <f t="shared" si="362"/>
        <v>141</v>
      </c>
      <c r="W812" s="18">
        <f t="shared" si="363"/>
        <v>53</v>
      </c>
      <c r="X812" s="67">
        <f t="shared" si="364"/>
        <v>148</v>
      </c>
      <c r="Y812" s="107">
        <f t="shared" si="365"/>
        <v>11.633663366336634</v>
      </c>
      <c r="Z812" s="4">
        <f t="shared" si="366"/>
        <v>5.0912584053794427</v>
      </c>
      <c r="AA812" s="4">
        <f t="shared" si="367"/>
        <v>13.741875580315691</v>
      </c>
      <c r="AG812" s="173"/>
      <c r="AH812" s="173"/>
      <c r="AI812" s="173"/>
      <c r="AJ812" s="173"/>
      <c r="AK812" s="173"/>
    </row>
    <row r="813" spans="1:37" ht="15" customHeight="1" x14ac:dyDescent="0.15">
      <c r="B813" s="34" t="s">
        <v>254</v>
      </c>
      <c r="E813" s="18">
        <v>140</v>
      </c>
      <c r="F813" s="18">
        <v>104</v>
      </c>
      <c r="G813" s="18">
        <v>36</v>
      </c>
      <c r="H813" s="18">
        <v>110</v>
      </c>
      <c r="I813" s="67">
        <v>100</v>
      </c>
      <c r="J813" s="18">
        <v>114</v>
      </c>
      <c r="K813" s="107">
        <f t="shared" si="356"/>
        <v>6.5237651444547993</v>
      </c>
      <c r="L813" s="24">
        <f t="shared" si="357"/>
        <v>9.4117647058823533</v>
      </c>
      <c r="M813" s="4">
        <f t="shared" si="358"/>
        <v>3.4582132564841501</v>
      </c>
      <c r="N813" s="4">
        <f t="shared" si="359"/>
        <v>9.2905405405405403</v>
      </c>
      <c r="O813" s="4">
        <f t="shared" si="360"/>
        <v>9.2850510677808717</v>
      </c>
      <c r="P813" s="4">
        <f t="shared" si="361"/>
        <v>9.4059405940594054</v>
      </c>
      <c r="S813" s="34" t="s">
        <v>254</v>
      </c>
      <c r="V813" s="18">
        <f t="shared" si="362"/>
        <v>114</v>
      </c>
      <c r="W813" s="18">
        <f t="shared" si="363"/>
        <v>36</v>
      </c>
      <c r="X813" s="67">
        <f t="shared" si="364"/>
        <v>100</v>
      </c>
      <c r="Y813" s="107">
        <f t="shared" si="365"/>
        <v>9.4059405940594054</v>
      </c>
      <c r="Z813" s="4">
        <f t="shared" si="366"/>
        <v>3.4582132564841501</v>
      </c>
      <c r="AA813" s="4">
        <f t="shared" si="367"/>
        <v>9.2850510677808717</v>
      </c>
      <c r="AG813" s="173"/>
      <c r="AH813" s="173"/>
      <c r="AI813" s="173"/>
      <c r="AJ813" s="173"/>
      <c r="AK813" s="173"/>
    </row>
    <row r="814" spans="1:37" ht="15" customHeight="1" x14ac:dyDescent="0.15">
      <c r="B814" s="34" t="s">
        <v>255</v>
      </c>
      <c r="E814" s="18">
        <v>149</v>
      </c>
      <c r="F814" s="18">
        <v>125</v>
      </c>
      <c r="G814" s="18">
        <v>24</v>
      </c>
      <c r="H814" s="18">
        <v>67</v>
      </c>
      <c r="I814" s="67">
        <v>58</v>
      </c>
      <c r="J814" s="18">
        <v>134</v>
      </c>
      <c r="K814" s="107">
        <f t="shared" si="356"/>
        <v>6.9431500465983227</v>
      </c>
      <c r="L814" s="24">
        <f t="shared" si="357"/>
        <v>11.312217194570136</v>
      </c>
      <c r="M814" s="4">
        <f t="shared" si="358"/>
        <v>2.3054755043227666</v>
      </c>
      <c r="N814" s="4">
        <f t="shared" si="359"/>
        <v>5.6587837837837833</v>
      </c>
      <c r="O814" s="4">
        <f t="shared" si="360"/>
        <v>5.3853296193129063</v>
      </c>
      <c r="P814" s="4">
        <f t="shared" si="361"/>
        <v>11.056105610561056</v>
      </c>
      <c r="S814" s="34" t="s">
        <v>255</v>
      </c>
      <c r="V814" s="18">
        <f t="shared" si="362"/>
        <v>134</v>
      </c>
      <c r="W814" s="18">
        <f t="shared" si="363"/>
        <v>24</v>
      </c>
      <c r="X814" s="67">
        <f t="shared" si="364"/>
        <v>58</v>
      </c>
      <c r="Y814" s="107">
        <f t="shared" si="365"/>
        <v>11.056105610561056</v>
      </c>
      <c r="Z814" s="4">
        <f t="shared" si="366"/>
        <v>2.3054755043227666</v>
      </c>
      <c r="AA814" s="4">
        <f t="shared" si="367"/>
        <v>5.3853296193129063</v>
      </c>
      <c r="AG814" s="173"/>
      <c r="AH814" s="173"/>
      <c r="AI814" s="173"/>
      <c r="AJ814" s="173"/>
      <c r="AK814" s="173"/>
    </row>
    <row r="815" spans="1:37" ht="15" customHeight="1" x14ac:dyDescent="0.15">
      <c r="B815" s="34" t="s">
        <v>256</v>
      </c>
      <c r="E815" s="18">
        <v>147</v>
      </c>
      <c r="F815" s="18">
        <v>132</v>
      </c>
      <c r="G815" s="18">
        <v>15</v>
      </c>
      <c r="H815" s="18">
        <v>59</v>
      </c>
      <c r="I815" s="67">
        <v>48</v>
      </c>
      <c r="J815" s="18">
        <v>143</v>
      </c>
      <c r="K815" s="107">
        <f t="shared" si="356"/>
        <v>6.8499534016775403</v>
      </c>
      <c r="L815" s="24">
        <f t="shared" si="357"/>
        <v>11.945701357466064</v>
      </c>
      <c r="M815" s="4">
        <f t="shared" si="358"/>
        <v>1.4409221902017291</v>
      </c>
      <c r="N815" s="4">
        <f t="shared" si="359"/>
        <v>4.9831081081081079</v>
      </c>
      <c r="O815" s="4">
        <f t="shared" si="360"/>
        <v>4.4568245125348191</v>
      </c>
      <c r="P815" s="4">
        <f t="shared" si="361"/>
        <v>11.798679867986799</v>
      </c>
      <c r="S815" s="34" t="s">
        <v>256</v>
      </c>
      <c r="V815" s="18">
        <f t="shared" si="362"/>
        <v>143</v>
      </c>
      <c r="W815" s="18">
        <f t="shared" si="363"/>
        <v>15</v>
      </c>
      <c r="X815" s="67">
        <f t="shared" si="364"/>
        <v>48</v>
      </c>
      <c r="Y815" s="107">
        <f t="shared" si="365"/>
        <v>11.798679867986799</v>
      </c>
      <c r="Z815" s="4">
        <f t="shared" si="366"/>
        <v>1.4409221902017291</v>
      </c>
      <c r="AA815" s="4">
        <f t="shared" si="367"/>
        <v>4.4568245125348191</v>
      </c>
      <c r="AG815" s="173"/>
      <c r="AH815" s="173"/>
      <c r="AI815" s="173"/>
      <c r="AJ815" s="173"/>
      <c r="AK815" s="173"/>
    </row>
    <row r="816" spans="1:37" ht="15" customHeight="1" x14ac:dyDescent="0.15">
      <c r="B816" s="34" t="s">
        <v>1001</v>
      </c>
      <c r="E816" s="18">
        <v>189</v>
      </c>
      <c r="F816" s="18">
        <v>182</v>
      </c>
      <c r="G816" s="18">
        <v>7</v>
      </c>
      <c r="H816" s="18">
        <v>57</v>
      </c>
      <c r="I816" s="67">
        <v>53</v>
      </c>
      <c r="J816" s="18">
        <v>186</v>
      </c>
      <c r="K816" s="107">
        <f t="shared" si="356"/>
        <v>8.8070829450139794</v>
      </c>
      <c r="L816" s="24">
        <f t="shared" si="357"/>
        <v>16.470588235294116</v>
      </c>
      <c r="M816" s="4">
        <f t="shared" si="358"/>
        <v>0.67243035542747354</v>
      </c>
      <c r="N816" s="4">
        <f t="shared" si="359"/>
        <v>4.8141891891891895</v>
      </c>
      <c r="O816" s="4">
        <f t="shared" si="360"/>
        <v>4.9210770659238623</v>
      </c>
      <c r="P816" s="4">
        <f t="shared" si="361"/>
        <v>15.346534653465346</v>
      </c>
      <c r="S816" s="34" t="s">
        <v>1001</v>
      </c>
      <c r="V816" s="18">
        <f t="shared" si="362"/>
        <v>186</v>
      </c>
      <c r="W816" s="18">
        <f t="shared" si="363"/>
        <v>7</v>
      </c>
      <c r="X816" s="67">
        <f t="shared" si="364"/>
        <v>53</v>
      </c>
      <c r="Y816" s="107">
        <f t="shared" si="365"/>
        <v>15.346534653465346</v>
      </c>
      <c r="Z816" s="4">
        <f t="shared" si="366"/>
        <v>0.67243035542747354</v>
      </c>
      <c r="AA816" s="4">
        <f t="shared" si="367"/>
        <v>4.9210770659238623</v>
      </c>
      <c r="AG816" s="173"/>
      <c r="AH816" s="173"/>
      <c r="AI816" s="173"/>
      <c r="AJ816" s="173"/>
      <c r="AK816" s="173"/>
    </row>
    <row r="817" spans="1:37" ht="15" customHeight="1" x14ac:dyDescent="0.15">
      <c r="B817" s="34" t="s">
        <v>0</v>
      </c>
      <c r="C817" s="36"/>
      <c r="D817" s="36"/>
      <c r="E817" s="19">
        <v>166</v>
      </c>
      <c r="F817" s="19">
        <v>80</v>
      </c>
      <c r="G817" s="19">
        <v>86</v>
      </c>
      <c r="H817" s="19">
        <v>85</v>
      </c>
      <c r="I817" s="72">
        <v>76</v>
      </c>
      <c r="J817" s="19">
        <v>89</v>
      </c>
      <c r="K817" s="111">
        <f t="shared" si="356"/>
        <v>7.7353215284249766</v>
      </c>
      <c r="L817" s="26">
        <f t="shared" si="357"/>
        <v>7.2398190045248878</v>
      </c>
      <c r="M817" s="5">
        <f t="shared" si="358"/>
        <v>8.2612872238232473</v>
      </c>
      <c r="N817" s="5">
        <f t="shared" si="359"/>
        <v>7.1790540540540544</v>
      </c>
      <c r="O817" s="5">
        <f t="shared" si="360"/>
        <v>7.0566388115134631</v>
      </c>
      <c r="P817" s="5">
        <f t="shared" si="361"/>
        <v>7.3432343234323429</v>
      </c>
      <c r="S817" s="34" t="s">
        <v>0</v>
      </c>
      <c r="T817" s="36"/>
      <c r="U817" s="36"/>
      <c r="V817" s="19">
        <f t="shared" si="362"/>
        <v>89</v>
      </c>
      <c r="W817" s="19">
        <f t="shared" si="363"/>
        <v>86</v>
      </c>
      <c r="X817" s="72">
        <f t="shared" si="364"/>
        <v>76</v>
      </c>
      <c r="Y817" s="111">
        <f t="shared" si="365"/>
        <v>7.3432343234323429</v>
      </c>
      <c r="Z817" s="5">
        <f t="shared" si="366"/>
        <v>8.2612872238232473</v>
      </c>
      <c r="AA817" s="5">
        <f t="shared" si="367"/>
        <v>7.0566388115134631</v>
      </c>
      <c r="AG817" s="173"/>
      <c r="AH817" s="173"/>
      <c r="AI817" s="173"/>
      <c r="AJ817" s="173"/>
      <c r="AK817" s="173"/>
    </row>
    <row r="818" spans="1:37" ht="15" customHeight="1" x14ac:dyDescent="0.15">
      <c r="B818" s="38" t="s">
        <v>1</v>
      </c>
      <c r="C818" s="28"/>
      <c r="D818" s="29"/>
      <c r="E818" s="39">
        <f t="shared" ref="E818:I818" si="368">SUM(E807:E817)</f>
        <v>2146</v>
      </c>
      <c r="F818" s="39">
        <f t="shared" si="368"/>
        <v>1105</v>
      </c>
      <c r="G818" s="39">
        <f t="shared" si="368"/>
        <v>1041</v>
      </c>
      <c r="H818" s="39">
        <f t="shared" si="368"/>
        <v>1184</v>
      </c>
      <c r="I818" s="68">
        <f t="shared" si="368"/>
        <v>1077</v>
      </c>
      <c r="J818" s="39">
        <v>1212</v>
      </c>
      <c r="K818" s="108">
        <f t="shared" ref="K818:P818" si="369">SUM(K807:K817)</f>
        <v>99.999999999999986</v>
      </c>
      <c r="L818" s="25">
        <f t="shared" si="369"/>
        <v>100</v>
      </c>
      <c r="M818" s="6">
        <f t="shared" si="369"/>
        <v>100.00000000000001</v>
      </c>
      <c r="N818" s="6">
        <f t="shared" si="369"/>
        <v>100.00000000000001</v>
      </c>
      <c r="O818" s="6">
        <f t="shared" si="369"/>
        <v>100.00000000000001</v>
      </c>
      <c r="P818" s="6">
        <f t="shared" si="369"/>
        <v>100</v>
      </c>
      <c r="S818" s="38" t="s">
        <v>1</v>
      </c>
      <c r="T818" s="28"/>
      <c r="U818" s="29"/>
      <c r="V818" s="39">
        <f t="shared" ref="V818:AA818" si="370">SUM(V807:V817)</f>
        <v>1212</v>
      </c>
      <c r="W818" s="39">
        <f t="shared" si="370"/>
        <v>1041</v>
      </c>
      <c r="X818" s="68">
        <f t="shared" si="370"/>
        <v>1077</v>
      </c>
      <c r="Y818" s="108">
        <f t="shared" si="370"/>
        <v>100</v>
      </c>
      <c r="Z818" s="6">
        <f t="shared" si="370"/>
        <v>100.00000000000001</v>
      </c>
      <c r="AA818" s="6">
        <f t="shared" si="370"/>
        <v>100.00000000000001</v>
      </c>
    </row>
    <row r="819" spans="1:37" ht="15" customHeight="1" x14ac:dyDescent="0.15">
      <c r="B819" s="38" t="s">
        <v>268</v>
      </c>
      <c r="C819" s="28"/>
      <c r="D819" s="29"/>
      <c r="E819" s="39">
        <v>70303.358585858587</v>
      </c>
      <c r="F819" s="47">
        <v>95566.837073170725</v>
      </c>
      <c r="G819" s="47">
        <v>43188.106806282725</v>
      </c>
      <c r="H819" s="47">
        <v>63794.616014558691</v>
      </c>
      <c r="I819" s="47">
        <v>63396.533466533467</v>
      </c>
      <c r="J819" s="39">
        <v>93149.030276046309</v>
      </c>
      <c r="S819" s="38" t="s">
        <v>268</v>
      </c>
      <c r="T819" s="28"/>
      <c r="U819" s="29"/>
      <c r="V819" s="39">
        <v>93149.030276046309</v>
      </c>
      <c r="W819" s="47">
        <f>G819</f>
        <v>43188.106806282725</v>
      </c>
      <c r="X819" s="47">
        <f>I819</f>
        <v>63396.533466533467</v>
      </c>
      <c r="Y819" s="1"/>
      <c r="AG819" s="173"/>
      <c r="AH819" s="173"/>
      <c r="AI819" s="173"/>
      <c r="AJ819" s="173"/>
      <c r="AK819" s="173"/>
    </row>
    <row r="820" spans="1:37" ht="15" customHeight="1" x14ac:dyDescent="0.15">
      <c r="B820" s="38" t="s">
        <v>355</v>
      </c>
      <c r="C820" s="28"/>
      <c r="D820" s="29"/>
      <c r="E820" s="39">
        <v>61206.286195286193</v>
      </c>
      <c r="F820" s="47">
        <v>87226.00433369448</v>
      </c>
      <c r="G820" s="47">
        <v>40925.797909407665</v>
      </c>
      <c r="H820" s="47">
        <v>59554.863773965692</v>
      </c>
      <c r="I820" s="47">
        <v>58901.165371809104</v>
      </c>
      <c r="J820" s="39">
        <v>84790.430267062315</v>
      </c>
      <c r="S820" s="38" t="s">
        <v>355</v>
      </c>
      <c r="T820" s="28"/>
      <c r="U820" s="29"/>
      <c r="V820" s="39">
        <v>84790.430267062315</v>
      </c>
      <c r="W820" s="47">
        <f>G820</f>
        <v>40925.797909407665</v>
      </c>
      <c r="X820" s="47">
        <f>I820</f>
        <v>58901.165371809104</v>
      </c>
      <c r="Y820" s="1"/>
      <c r="AG820" s="173"/>
      <c r="AH820" s="173"/>
      <c r="AI820" s="173"/>
      <c r="AJ820" s="173"/>
      <c r="AK820" s="173"/>
    </row>
    <row r="821" spans="1:37" ht="15" customHeight="1" x14ac:dyDescent="0.15">
      <c r="B821" s="38" t="s">
        <v>269</v>
      </c>
      <c r="C821" s="28"/>
      <c r="D821" s="29"/>
      <c r="E821" s="47">
        <v>464940</v>
      </c>
      <c r="F821" s="47">
        <v>464940</v>
      </c>
      <c r="G821" s="47">
        <v>400000</v>
      </c>
      <c r="H821" s="47">
        <v>380000</v>
      </c>
      <c r="I821" s="47">
        <v>380000</v>
      </c>
      <c r="J821" s="47">
        <v>464940</v>
      </c>
      <c r="S821" s="38" t="s">
        <v>269</v>
      </c>
      <c r="T821" s="28"/>
      <c r="U821" s="29"/>
      <c r="V821" s="47">
        <v>464940</v>
      </c>
      <c r="W821" s="47">
        <f>G821</f>
        <v>400000</v>
      </c>
      <c r="X821" s="47">
        <f>I821</f>
        <v>380000</v>
      </c>
      <c r="Y821" s="1"/>
      <c r="AG821" s="173"/>
      <c r="AH821" s="173"/>
      <c r="AI821" s="173"/>
      <c r="AJ821" s="173"/>
      <c r="AK821" s="173"/>
    </row>
    <row r="822" spans="1:37" ht="15" customHeight="1" x14ac:dyDescent="0.15">
      <c r="B822" s="38" t="s">
        <v>270</v>
      </c>
      <c r="C822" s="28"/>
      <c r="D822" s="29"/>
      <c r="E822" s="47">
        <v>2000</v>
      </c>
      <c r="F822" s="47">
        <v>5000</v>
      </c>
      <c r="G822" s="47">
        <v>2000</v>
      </c>
      <c r="H822" s="47">
        <v>3000</v>
      </c>
      <c r="I822" s="47">
        <v>3000</v>
      </c>
      <c r="J822" s="47">
        <v>5000</v>
      </c>
      <c r="S822" s="38" t="s">
        <v>270</v>
      </c>
      <c r="T822" s="28"/>
      <c r="U822" s="29"/>
      <c r="V822" s="47">
        <v>5000</v>
      </c>
      <c r="W822" s="47">
        <f>G822</f>
        <v>2000</v>
      </c>
      <c r="X822" s="47">
        <f>I822</f>
        <v>3000</v>
      </c>
      <c r="Y822" s="1"/>
      <c r="AG822" s="173"/>
      <c r="AH822" s="173"/>
      <c r="AI822" s="173"/>
      <c r="AJ822" s="173"/>
      <c r="AK822" s="173"/>
    </row>
    <row r="823" spans="1:37" ht="12" customHeight="1" x14ac:dyDescent="0.15">
      <c r="B823" s="69" t="s">
        <v>82</v>
      </c>
      <c r="C823" s="45"/>
      <c r="D823" s="45"/>
      <c r="E823" s="90"/>
      <c r="F823" s="90"/>
      <c r="G823" s="90"/>
      <c r="H823" s="91"/>
      <c r="I823" s="90"/>
      <c r="J823" s="90"/>
      <c r="K823" s="90"/>
      <c r="L823" s="46"/>
      <c r="N823" s="90"/>
      <c r="S823" s="69" t="s">
        <v>82</v>
      </c>
      <c r="T823" s="45"/>
      <c r="U823" s="45"/>
      <c r="V823" s="90"/>
      <c r="W823" s="90"/>
      <c r="X823" s="90"/>
      <c r="Y823" s="90"/>
    </row>
    <row r="824" spans="1:37" ht="9.9" customHeight="1" x14ac:dyDescent="0.15">
      <c r="B824" s="62"/>
      <c r="C824" s="45"/>
      <c r="D824" s="45"/>
      <c r="E824" s="109"/>
      <c r="F824" s="30"/>
      <c r="G824" s="30"/>
      <c r="H824" s="109"/>
      <c r="I824" s="30"/>
      <c r="J824" s="109"/>
      <c r="K824" s="30"/>
      <c r="L824" s="109"/>
      <c r="M824" s="30"/>
      <c r="N824" s="30"/>
      <c r="O824" s="109"/>
      <c r="P824" s="109"/>
      <c r="Q824" s="30"/>
      <c r="S824" s="62"/>
      <c r="T824" s="45"/>
      <c r="U824" s="45"/>
      <c r="V824" s="109"/>
      <c r="W824" s="30"/>
      <c r="X824" s="30"/>
      <c r="Y824" s="30"/>
      <c r="Z824" s="30"/>
      <c r="AA824" s="109"/>
      <c r="AB824" s="30"/>
    </row>
    <row r="825" spans="1:37" ht="15" customHeight="1" x14ac:dyDescent="0.15">
      <c r="A825" s="1" t="s">
        <v>649</v>
      </c>
      <c r="B825" s="22"/>
      <c r="H825" s="1"/>
      <c r="I825" s="7"/>
      <c r="J825" s="7"/>
      <c r="K825" s="7"/>
      <c r="S825" s="22"/>
    </row>
    <row r="826" spans="1:37" ht="13.65" customHeight="1" x14ac:dyDescent="0.15">
      <c r="B826" s="64"/>
      <c r="C826" s="33"/>
      <c r="D826" s="33"/>
      <c r="E826" s="386"/>
      <c r="F826" s="387"/>
      <c r="G826" s="86" t="s">
        <v>2</v>
      </c>
      <c r="H826" s="86"/>
      <c r="I826" s="387"/>
      <c r="J826" s="387"/>
      <c r="K826" s="388"/>
      <c r="L826" s="387"/>
      <c r="M826" s="86" t="s">
        <v>3</v>
      </c>
      <c r="N826" s="86"/>
      <c r="O826" s="387"/>
      <c r="P826" s="389"/>
      <c r="S826" s="64"/>
      <c r="T826" s="33"/>
      <c r="U826" s="33"/>
      <c r="V826" s="79"/>
      <c r="W826" s="83" t="s">
        <v>2</v>
      </c>
      <c r="X826" s="86"/>
      <c r="Y826" s="104"/>
      <c r="Z826" s="83" t="s">
        <v>3</v>
      </c>
      <c r="AA826" s="84"/>
    </row>
    <row r="827" spans="1:37" ht="22.65" customHeight="1" x14ac:dyDescent="0.15">
      <c r="B827" s="34"/>
      <c r="D827" s="75"/>
      <c r="E827" s="94" t="s">
        <v>442</v>
      </c>
      <c r="F827" s="94" t="s">
        <v>194</v>
      </c>
      <c r="G827" s="94" t="s">
        <v>195</v>
      </c>
      <c r="H827" s="94" t="s">
        <v>443</v>
      </c>
      <c r="I827" s="100" t="s">
        <v>197</v>
      </c>
      <c r="J827" s="94" t="s">
        <v>1127</v>
      </c>
      <c r="K827" s="103" t="s">
        <v>442</v>
      </c>
      <c r="L827" s="94" t="s">
        <v>194</v>
      </c>
      <c r="M827" s="94" t="s">
        <v>195</v>
      </c>
      <c r="N827" s="94" t="s">
        <v>443</v>
      </c>
      <c r="O827" s="94" t="s">
        <v>197</v>
      </c>
      <c r="P827" s="94" t="s">
        <v>1127</v>
      </c>
      <c r="S827" s="34"/>
      <c r="U827" s="75"/>
      <c r="V827" s="94" t="s">
        <v>936</v>
      </c>
      <c r="W827" s="94" t="s">
        <v>195</v>
      </c>
      <c r="X827" s="100" t="s">
        <v>197</v>
      </c>
      <c r="Y827" s="103" t="s">
        <v>936</v>
      </c>
      <c r="Z827" s="94" t="s">
        <v>195</v>
      </c>
      <c r="AA827" s="94" t="s">
        <v>197</v>
      </c>
    </row>
    <row r="828" spans="1:37" ht="12" customHeight="1" x14ac:dyDescent="0.15">
      <c r="B828" s="35"/>
      <c r="C828" s="36"/>
      <c r="D828" s="76"/>
      <c r="E828" s="37"/>
      <c r="F828" s="37"/>
      <c r="G828" s="37"/>
      <c r="H828" s="37"/>
      <c r="I828" s="66"/>
      <c r="J828" s="37"/>
      <c r="K828" s="105">
        <f t="shared" ref="K828:P828" si="371">E$13</f>
        <v>2146</v>
      </c>
      <c r="L828" s="2">
        <f t="shared" si="371"/>
        <v>1105</v>
      </c>
      <c r="M828" s="2">
        <f t="shared" si="371"/>
        <v>1041</v>
      </c>
      <c r="N828" s="2">
        <f t="shared" si="371"/>
        <v>1184</v>
      </c>
      <c r="O828" s="2">
        <f t="shared" si="371"/>
        <v>1077</v>
      </c>
      <c r="P828" s="2">
        <f t="shared" si="371"/>
        <v>1212</v>
      </c>
      <c r="S828" s="35"/>
      <c r="T828" s="36"/>
      <c r="U828" s="76"/>
      <c r="V828" s="37"/>
      <c r="W828" s="37"/>
      <c r="X828" s="66"/>
      <c r="Y828" s="105">
        <f>V$13</f>
        <v>1212</v>
      </c>
      <c r="Z828" s="2">
        <f>W$13</f>
        <v>1041</v>
      </c>
      <c r="AA828" s="2">
        <f>X$13</f>
        <v>1077</v>
      </c>
    </row>
    <row r="829" spans="1:37" ht="15" customHeight="1" x14ac:dyDescent="0.15">
      <c r="B829" s="34" t="s">
        <v>249</v>
      </c>
      <c r="E829" s="18">
        <v>1122</v>
      </c>
      <c r="F829" s="18">
        <v>601</v>
      </c>
      <c r="G829" s="18">
        <v>521</v>
      </c>
      <c r="H829" s="18">
        <v>301</v>
      </c>
      <c r="I829" s="67">
        <v>265</v>
      </c>
      <c r="J829" s="18">
        <v>637</v>
      </c>
      <c r="K829" s="107">
        <f t="shared" ref="K829:K837" si="372">E829/K$5*100</f>
        <v>52.283317800559182</v>
      </c>
      <c r="L829" s="24">
        <f t="shared" ref="L829:L837" si="373">F829/L$5*100</f>
        <v>54.389140271493211</v>
      </c>
      <c r="M829" s="4">
        <f t="shared" ref="M829:M837" si="374">G829/M$5*100</f>
        <v>50.048030739673386</v>
      </c>
      <c r="N829" s="4">
        <f t="shared" ref="N829:N837" si="375">H829/N$5*100</f>
        <v>25.422297297297298</v>
      </c>
      <c r="O829" s="4">
        <f t="shared" ref="O829:O837" si="376">I829/O$5*100</f>
        <v>24.605385329619313</v>
      </c>
      <c r="P829" s="4">
        <f t="shared" ref="P829:P837" si="377">J829/P$5*100</f>
        <v>52.557755775577554</v>
      </c>
      <c r="S829" s="34" t="s">
        <v>249</v>
      </c>
      <c r="V829" s="18">
        <f t="shared" ref="V829:V837" si="378">SUM(F829,H829-I829)</f>
        <v>637</v>
      </c>
      <c r="W829" s="18">
        <f t="shared" ref="W829:W837" si="379">G829</f>
        <v>521</v>
      </c>
      <c r="X829" s="67">
        <f t="shared" ref="X829:X837" si="380">I829</f>
        <v>265</v>
      </c>
      <c r="Y829" s="107">
        <f t="shared" ref="Y829:Y837" si="381">V829/Y$5*100</f>
        <v>52.557755775577554</v>
      </c>
      <c r="Z829" s="4">
        <f t="shared" ref="Z829:Z837" si="382">W829/Z$5*100</f>
        <v>50.048030739673386</v>
      </c>
      <c r="AA829" s="4">
        <f t="shared" ref="AA829:AA837" si="383">X829/AA$5*100</f>
        <v>24.605385329619313</v>
      </c>
      <c r="AG829" s="173"/>
      <c r="AH829" s="173"/>
      <c r="AI829" s="173"/>
      <c r="AJ829" s="173"/>
      <c r="AK829" s="173"/>
    </row>
    <row r="830" spans="1:37" ht="15" customHeight="1" x14ac:dyDescent="0.15">
      <c r="B830" s="34" t="s">
        <v>275</v>
      </c>
      <c r="E830" s="18">
        <v>146</v>
      </c>
      <c r="F830" s="18">
        <v>27</v>
      </c>
      <c r="G830" s="18">
        <v>119</v>
      </c>
      <c r="H830" s="18">
        <v>191</v>
      </c>
      <c r="I830" s="67">
        <v>177</v>
      </c>
      <c r="J830" s="18">
        <v>41</v>
      </c>
      <c r="K830" s="107">
        <f t="shared" si="372"/>
        <v>6.8033550792171482</v>
      </c>
      <c r="L830" s="24">
        <f t="shared" si="373"/>
        <v>2.4434389140271495</v>
      </c>
      <c r="M830" s="4">
        <f t="shared" si="374"/>
        <v>11.431316042267051</v>
      </c>
      <c r="N830" s="4">
        <f t="shared" si="375"/>
        <v>16.131756756756758</v>
      </c>
      <c r="O830" s="4">
        <f t="shared" si="376"/>
        <v>16.434540389972145</v>
      </c>
      <c r="P830" s="4">
        <f t="shared" si="377"/>
        <v>3.382838283828383</v>
      </c>
      <c r="S830" s="34" t="s">
        <v>275</v>
      </c>
      <c r="V830" s="18">
        <f t="shared" si="378"/>
        <v>41</v>
      </c>
      <c r="W830" s="18">
        <f t="shared" si="379"/>
        <v>119</v>
      </c>
      <c r="X830" s="67">
        <f t="shared" si="380"/>
        <v>177</v>
      </c>
      <c r="Y830" s="107">
        <f t="shared" si="381"/>
        <v>3.382838283828383</v>
      </c>
      <c r="Z830" s="4">
        <f t="shared" si="382"/>
        <v>11.431316042267051</v>
      </c>
      <c r="AA830" s="4">
        <f t="shared" si="383"/>
        <v>16.434540389972145</v>
      </c>
      <c r="AG830" s="173"/>
      <c r="AH830" s="173"/>
      <c r="AI830" s="173"/>
      <c r="AJ830" s="173"/>
      <c r="AK830" s="173"/>
    </row>
    <row r="831" spans="1:37" ht="15" customHeight="1" x14ac:dyDescent="0.15">
      <c r="B831" s="34" t="s">
        <v>256</v>
      </c>
      <c r="E831" s="18">
        <v>193</v>
      </c>
      <c r="F831" s="18">
        <v>73</v>
      </c>
      <c r="G831" s="18">
        <v>120</v>
      </c>
      <c r="H831" s="18">
        <v>267</v>
      </c>
      <c r="I831" s="67">
        <v>254</v>
      </c>
      <c r="J831" s="18">
        <v>86</v>
      </c>
      <c r="K831" s="107">
        <f t="shared" si="372"/>
        <v>8.9934762348555441</v>
      </c>
      <c r="L831" s="24">
        <f t="shared" si="373"/>
        <v>6.6063348416289598</v>
      </c>
      <c r="M831" s="4">
        <f t="shared" si="374"/>
        <v>11.527377521613833</v>
      </c>
      <c r="N831" s="4">
        <f t="shared" si="375"/>
        <v>22.550675675675674</v>
      </c>
      <c r="O831" s="4">
        <f t="shared" si="376"/>
        <v>23.584029712163417</v>
      </c>
      <c r="P831" s="4">
        <f t="shared" si="377"/>
        <v>7.0957095709570952</v>
      </c>
      <c r="S831" s="34" t="s">
        <v>256</v>
      </c>
      <c r="V831" s="18">
        <f t="shared" si="378"/>
        <v>86</v>
      </c>
      <c r="W831" s="18">
        <f t="shared" si="379"/>
        <v>120</v>
      </c>
      <c r="X831" s="67">
        <f t="shared" si="380"/>
        <v>254</v>
      </c>
      <c r="Y831" s="107">
        <f t="shared" si="381"/>
        <v>7.0957095709570952</v>
      </c>
      <c r="Z831" s="4">
        <f t="shared" si="382"/>
        <v>11.527377521613833</v>
      </c>
      <c r="AA831" s="4">
        <f t="shared" si="383"/>
        <v>23.584029712163417</v>
      </c>
      <c r="AG831" s="173"/>
      <c r="AH831" s="173"/>
      <c r="AI831" s="173"/>
      <c r="AJ831" s="173"/>
      <c r="AK831" s="173"/>
    </row>
    <row r="832" spans="1:37" ht="15" customHeight="1" x14ac:dyDescent="0.15">
      <c r="B832" s="34" t="s">
        <v>273</v>
      </c>
      <c r="E832" s="18">
        <v>97</v>
      </c>
      <c r="F832" s="18">
        <v>40</v>
      </c>
      <c r="G832" s="18">
        <v>57</v>
      </c>
      <c r="H832" s="18">
        <v>182</v>
      </c>
      <c r="I832" s="67">
        <v>164</v>
      </c>
      <c r="J832" s="18">
        <v>58</v>
      </c>
      <c r="K832" s="107">
        <f t="shared" si="372"/>
        <v>4.520037278657969</v>
      </c>
      <c r="L832" s="24">
        <f t="shared" si="373"/>
        <v>3.6199095022624439</v>
      </c>
      <c r="M832" s="4">
        <f t="shared" si="374"/>
        <v>5.4755043227665707</v>
      </c>
      <c r="N832" s="4">
        <f t="shared" si="375"/>
        <v>15.371621621621623</v>
      </c>
      <c r="O832" s="4">
        <f t="shared" si="376"/>
        <v>15.22748375116063</v>
      </c>
      <c r="P832" s="4">
        <f t="shared" si="377"/>
        <v>4.7854785478547859</v>
      </c>
      <c r="S832" s="34" t="s">
        <v>273</v>
      </c>
      <c r="V832" s="18">
        <f t="shared" si="378"/>
        <v>58</v>
      </c>
      <c r="W832" s="18">
        <f t="shared" si="379"/>
        <v>57</v>
      </c>
      <c r="X832" s="67">
        <f t="shared" si="380"/>
        <v>164</v>
      </c>
      <c r="Y832" s="107">
        <f t="shared" si="381"/>
        <v>4.7854785478547859</v>
      </c>
      <c r="Z832" s="4">
        <f t="shared" si="382"/>
        <v>5.4755043227665707</v>
      </c>
      <c r="AA832" s="4">
        <f t="shared" si="383"/>
        <v>15.22748375116063</v>
      </c>
      <c r="AG832" s="173"/>
      <c r="AH832" s="173"/>
      <c r="AI832" s="173"/>
      <c r="AJ832" s="173"/>
      <c r="AK832" s="173"/>
    </row>
    <row r="833" spans="1:37" ht="15" customHeight="1" x14ac:dyDescent="0.15">
      <c r="B833" s="34" t="s">
        <v>291</v>
      </c>
      <c r="E833" s="18">
        <v>102</v>
      </c>
      <c r="F833" s="18">
        <v>46</v>
      </c>
      <c r="G833" s="18">
        <v>56</v>
      </c>
      <c r="H833" s="18">
        <v>89</v>
      </c>
      <c r="I833" s="67">
        <v>80</v>
      </c>
      <c r="J833" s="18">
        <v>55</v>
      </c>
      <c r="K833" s="107">
        <f t="shared" si="372"/>
        <v>4.753028890959925</v>
      </c>
      <c r="L833" s="24">
        <f t="shared" si="373"/>
        <v>4.1628959276018094</v>
      </c>
      <c r="M833" s="4">
        <f t="shared" si="374"/>
        <v>5.3794428434197883</v>
      </c>
      <c r="N833" s="4">
        <f t="shared" si="375"/>
        <v>7.5168918918918912</v>
      </c>
      <c r="O833" s="4">
        <f t="shared" si="376"/>
        <v>7.4280408542246974</v>
      </c>
      <c r="P833" s="4">
        <f t="shared" si="377"/>
        <v>4.5379537953795381</v>
      </c>
      <c r="S833" s="34" t="s">
        <v>291</v>
      </c>
      <c r="V833" s="18">
        <f t="shared" si="378"/>
        <v>55</v>
      </c>
      <c r="W833" s="18">
        <f t="shared" si="379"/>
        <v>56</v>
      </c>
      <c r="X833" s="67">
        <f t="shared" si="380"/>
        <v>80</v>
      </c>
      <c r="Y833" s="107">
        <f t="shared" si="381"/>
        <v>4.5379537953795381</v>
      </c>
      <c r="Z833" s="4">
        <f t="shared" si="382"/>
        <v>5.3794428434197883</v>
      </c>
      <c r="AA833" s="4">
        <f t="shared" si="383"/>
        <v>7.4280408542246974</v>
      </c>
      <c r="AG833" s="173"/>
      <c r="AH833" s="173"/>
      <c r="AI833" s="173"/>
      <c r="AJ833" s="173"/>
      <c r="AK833" s="173"/>
    </row>
    <row r="834" spans="1:37" ht="15" customHeight="1" x14ac:dyDescent="0.15">
      <c r="B834" s="34" t="s">
        <v>292</v>
      </c>
      <c r="E834" s="18">
        <v>78</v>
      </c>
      <c r="F834" s="18">
        <v>59</v>
      </c>
      <c r="G834" s="18">
        <v>19</v>
      </c>
      <c r="H834" s="18">
        <v>37</v>
      </c>
      <c r="I834" s="67">
        <v>34</v>
      </c>
      <c r="J834" s="18">
        <v>62</v>
      </c>
      <c r="K834" s="107">
        <f t="shared" si="372"/>
        <v>3.6346691519105314</v>
      </c>
      <c r="L834" s="24">
        <f t="shared" si="373"/>
        <v>5.3393665158371038</v>
      </c>
      <c r="M834" s="4">
        <f t="shared" si="374"/>
        <v>1.8251681075888568</v>
      </c>
      <c r="N834" s="4">
        <f t="shared" si="375"/>
        <v>3.125</v>
      </c>
      <c r="O834" s="4">
        <f t="shared" si="376"/>
        <v>3.1569173630454963</v>
      </c>
      <c r="P834" s="4">
        <f t="shared" si="377"/>
        <v>5.1155115511551159</v>
      </c>
      <c r="S834" s="34" t="s">
        <v>292</v>
      </c>
      <c r="V834" s="18">
        <f t="shared" si="378"/>
        <v>62</v>
      </c>
      <c r="W834" s="18">
        <f t="shared" si="379"/>
        <v>19</v>
      </c>
      <c r="X834" s="67">
        <f t="shared" si="380"/>
        <v>34</v>
      </c>
      <c r="Y834" s="107">
        <f t="shared" si="381"/>
        <v>5.1155115511551159</v>
      </c>
      <c r="Z834" s="4">
        <f t="shared" si="382"/>
        <v>1.8251681075888568</v>
      </c>
      <c r="AA834" s="4">
        <f t="shared" si="383"/>
        <v>3.1569173630454963</v>
      </c>
      <c r="AG834" s="173"/>
      <c r="AH834" s="173"/>
      <c r="AI834" s="173"/>
      <c r="AJ834" s="173"/>
      <c r="AK834" s="173"/>
    </row>
    <row r="835" spans="1:37" ht="15" customHeight="1" x14ac:dyDescent="0.15">
      <c r="B835" s="34" t="s">
        <v>293</v>
      </c>
      <c r="E835" s="18">
        <v>105</v>
      </c>
      <c r="F835" s="18">
        <v>103</v>
      </c>
      <c r="G835" s="18">
        <v>2</v>
      </c>
      <c r="H835" s="18">
        <v>13</v>
      </c>
      <c r="I835" s="67">
        <v>7</v>
      </c>
      <c r="J835" s="18">
        <v>109</v>
      </c>
      <c r="K835" s="107">
        <f t="shared" si="372"/>
        <v>4.8928238583410995</v>
      </c>
      <c r="L835" s="24">
        <f t="shared" si="373"/>
        <v>9.3212669683257925</v>
      </c>
      <c r="M835" s="4">
        <f t="shared" si="374"/>
        <v>0.19212295869356388</v>
      </c>
      <c r="N835" s="4">
        <f t="shared" si="375"/>
        <v>1.097972972972973</v>
      </c>
      <c r="O835" s="4">
        <f t="shared" si="376"/>
        <v>0.64995357474466109</v>
      </c>
      <c r="P835" s="4">
        <f t="shared" si="377"/>
        <v>8.993399339933994</v>
      </c>
      <c r="S835" s="34" t="s">
        <v>293</v>
      </c>
      <c r="V835" s="18">
        <f t="shared" si="378"/>
        <v>109</v>
      </c>
      <c r="W835" s="18">
        <f t="shared" si="379"/>
        <v>2</v>
      </c>
      <c r="X835" s="67">
        <f t="shared" si="380"/>
        <v>7</v>
      </c>
      <c r="Y835" s="107">
        <f t="shared" si="381"/>
        <v>8.993399339933994</v>
      </c>
      <c r="Z835" s="4">
        <f t="shared" si="382"/>
        <v>0.19212295869356388</v>
      </c>
      <c r="AA835" s="4">
        <f t="shared" si="383"/>
        <v>0.64995357474466109</v>
      </c>
      <c r="AG835" s="173"/>
      <c r="AH835" s="173"/>
      <c r="AI835" s="173"/>
      <c r="AJ835" s="173"/>
      <c r="AK835" s="173"/>
    </row>
    <row r="836" spans="1:37" ht="15" customHeight="1" x14ac:dyDescent="0.15">
      <c r="B836" s="34" t="s">
        <v>294</v>
      </c>
      <c r="E836" s="18">
        <v>7</v>
      </c>
      <c r="F836" s="18">
        <v>7</v>
      </c>
      <c r="G836" s="18">
        <v>0</v>
      </c>
      <c r="H836" s="18">
        <v>4</v>
      </c>
      <c r="I836" s="67">
        <v>3</v>
      </c>
      <c r="J836" s="18">
        <v>8</v>
      </c>
      <c r="K836" s="107">
        <f t="shared" si="372"/>
        <v>0.32618825722273997</v>
      </c>
      <c r="L836" s="24">
        <f t="shared" si="373"/>
        <v>0.63348416289592757</v>
      </c>
      <c r="M836" s="4">
        <f t="shared" si="374"/>
        <v>0</v>
      </c>
      <c r="N836" s="4">
        <f t="shared" si="375"/>
        <v>0.33783783783783783</v>
      </c>
      <c r="O836" s="4">
        <f t="shared" si="376"/>
        <v>0.2785515320334262</v>
      </c>
      <c r="P836" s="4">
        <f t="shared" si="377"/>
        <v>0.66006600660066006</v>
      </c>
      <c r="S836" s="34" t="s">
        <v>294</v>
      </c>
      <c r="V836" s="18">
        <f t="shared" si="378"/>
        <v>8</v>
      </c>
      <c r="W836" s="18">
        <f t="shared" si="379"/>
        <v>0</v>
      </c>
      <c r="X836" s="67">
        <f t="shared" si="380"/>
        <v>3</v>
      </c>
      <c r="Y836" s="107">
        <f t="shared" si="381"/>
        <v>0.66006600660066006</v>
      </c>
      <c r="Z836" s="4">
        <f t="shared" si="382"/>
        <v>0</v>
      </c>
      <c r="AA836" s="4">
        <f t="shared" si="383"/>
        <v>0.2785515320334262</v>
      </c>
      <c r="AG836" s="173"/>
      <c r="AH836" s="173"/>
      <c r="AI836" s="173"/>
      <c r="AJ836" s="173"/>
      <c r="AK836" s="173"/>
    </row>
    <row r="837" spans="1:37" ht="15" customHeight="1" x14ac:dyDescent="0.15">
      <c r="B837" s="34" t="s">
        <v>0</v>
      </c>
      <c r="C837" s="36"/>
      <c r="D837" s="36"/>
      <c r="E837" s="19">
        <v>296</v>
      </c>
      <c r="F837" s="19">
        <v>149</v>
      </c>
      <c r="G837" s="19">
        <v>147</v>
      </c>
      <c r="H837" s="19">
        <v>100</v>
      </c>
      <c r="I837" s="72">
        <v>93</v>
      </c>
      <c r="J837" s="19">
        <v>156</v>
      </c>
      <c r="K837" s="111">
        <f t="shared" si="372"/>
        <v>13.793103448275861</v>
      </c>
      <c r="L837" s="26">
        <f t="shared" si="373"/>
        <v>13.484162895927602</v>
      </c>
      <c r="M837" s="5">
        <f t="shared" si="374"/>
        <v>14.121037463976945</v>
      </c>
      <c r="N837" s="5">
        <f t="shared" si="375"/>
        <v>8.4459459459459456</v>
      </c>
      <c r="O837" s="5">
        <f t="shared" si="376"/>
        <v>8.635097493036211</v>
      </c>
      <c r="P837" s="5">
        <f t="shared" si="377"/>
        <v>12.871287128712872</v>
      </c>
      <c r="S837" s="34" t="s">
        <v>0</v>
      </c>
      <c r="T837" s="36"/>
      <c r="U837" s="36"/>
      <c r="V837" s="19">
        <f t="shared" si="378"/>
        <v>156</v>
      </c>
      <c r="W837" s="19">
        <f t="shared" si="379"/>
        <v>147</v>
      </c>
      <c r="X837" s="72">
        <f t="shared" si="380"/>
        <v>93</v>
      </c>
      <c r="Y837" s="111">
        <f t="shared" si="381"/>
        <v>12.871287128712872</v>
      </c>
      <c r="Z837" s="5">
        <f t="shared" si="382"/>
        <v>14.121037463976945</v>
      </c>
      <c r="AA837" s="5">
        <f t="shared" si="383"/>
        <v>8.635097493036211</v>
      </c>
      <c r="AG837" s="173"/>
      <c r="AH837" s="173"/>
      <c r="AI837" s="173"/>
      <c r="AJ837" s="173"/>
      <c r="AK837" s="173"/>
    </row>
    <row r="838" spans="1:37" ht="15" customHeight="1" x14ac:dyDescent="0.15">
      <c r="B838" s="38" t="s">
        <v>1</v>
      </c>
      <c r="C838" s="28"/>
      <c r="D838" s="29"/>
      <c r="E838" s="39">
        <f t="shared" ref="E838:I838" si="384">SUM(E829:E837)</f>
        <v>2146</v>
      </c>
      <c r="F838" s="39">
        <f t="shared" si="384"/>
        <v>1105</v>
      </c>
      <c r="G838" s="39">
        <f t="shared" si="384"/>
        <v>1041</v>
      </c>
      <c r="H838" s="39">
        <f t="shared" si="384"/>
        <v>1184</v>
      </c>
      <c r="I838" s="68">
        <f t="shared" si="384"/>
        <v>1077</v>
      </c>
      <c r="J838" s="39">
        <v>1212</v>
      </c>
      <c r="K838" s="108">
        <f t="shared" ref="K838:P838" si="385">SUM(K829:K837)</f>
        <v>100</v>
      </c>
      <c r="L838" s="25">
        <f t="shared" si="385"/>
        <v>99.999999999999972</v>
      </c>
      <c r="M838" s="6">
        <f t="shared" si="385"/>
        <v>99.999999999999986</v>
      </c>
      <c r="N838" s="6">
        <f t="shared" si="385"/>
        <v>100</v>
      </c>
      <c r="O838" s="6">
        <f t="shared" si="385"/>
        <v>100.00000000000001</v>
      </c>
      <c r="P838" s="6">
        <f t="shared" si="385"/>
        <v>100</v>
      </c>
      <c r="S838" s="38" t="s">
        <v>1</v>
      </c>
      <c r="T838" s="28"/>
      <c r="U838" s="29"/>
      <c r="V838" s="39">
        <f t="shared" ref="V838:AA838" si="386">SUM(V829:V837)</f>
        <v>1212</v>
      </c>
      <c r="W838" s="39">
        <f t="shared" si="386"/>
        <v>1041</v>
      </c>
      <c r="X838" s="68">
        <f t="shared" si="386"/>
        <v>1077</v>
      </c>
      <c r="Y838" s="108">
        <f t="shared" si="386"/>
        <v>100</v>
      </c>
      <c r="Z838" s="6">
        <f t="shared" si="386"/>
        <v>99.999999999999986</v>
      </c>
      <c r="AA838" s="6">
        <f t="shared" si="386"/>
        <v>100.00000000000001</v>
      </c>
    </row>
    <row r="839" spans="1:37" ht="15" customHeight="1" x14ac:dyDescent="0.15">
      <c r="B839" s="38" t="s">
        <v>481</v>
      </c>
      <c r="C839" s="28"/>
      <c r="D839" s="29"/>
      <c r="E839" s="47">
        <v>97904.850810810807</v>
      </c>
      <c r="F839" s="47">
        <v>137627.25104602511</v>
      </c>
      <c r="G839" s="47">
        <v>55427.653243847875</v>
      </c>
      <c r="H839" s="47">
        <v>113459.82472324723</v>
      </c>
      <c r="I839" s="47">
        <v>110116.18902439025</v>
      </c>
      <c r="J839" s="47">
        <v>138454.32954545456</v>
      </c>
      <c r="S839" s="38" t="s">
        <v>481</v>
      </c>
      <c r="T839" s="28"/>
      <c r="U839" s="29"/>
      <c r="V839" s="47">
        <v>138454.32954545456</v>
      </c>
      <c r="W839" s="47">
        <f t="shared" ref="W839:W844" si="387">G839</f>
        <v>55427.653243847875</v>
      </c>
      <c r="X839" s="47">
        <f t="shared" ref="X839:X844" si="388">I839</f>
        <v>110116.18902439025</v>
      </c>
      <c r="Y839" s="1"/>
      <c r="AG839" s="173"/>
      <c r="AH839" s="173"/>
      <c r="AI839" s="173"/>
      <c r="AJ839" s="173"/>
      <c r="AK839" s="173"/>
    </row>
    <row r="840" spans="1:37" ht="15" customHeight="1" x14ac:dyDescent="0.15">
      <c r="B840" s="38" t="s">
        <v>482</v>
      </c>
      <c r="C840" s="28"/>
      <c r="D840" s="29"/>
      <c r="E840" s="47">
        <v>248796.66758241758</v>
      </c>
      <c r="F840" s="47">
        <v>370624.37183098594</v>
      </c>
      <c r="G840" s="47">
        <v>132848.04825737266</v>
      </c>
      <c r="H840" s="47">
        <v>157075.92592592593</v>
      </c>
      <c r="I840" s="47">
        <v>150701.43254520168</v>
      </c>
      <c r="J840" s="47">
        <v>348944.56324582337</v>
      </c>
      <c r="S840" s="38" t="s">
        <v>482</v>
      </c>
      <c r="T840" s="28"/>
      <c r="U840" s="29"/>
      <c r="V840" s="47">
        <v>348944.56324582337</v>
      </c>
      <c r="W840" s="47">
        <f t="shared" si="387"/>
        <v>132848.04825737266</v>
      </c>
      <c r="X840" s="47">
        <f t="shared" si="388"/>
        <v>150701.43254520168</v>
      </c>
      <c r="Y840" s="1"/>
      <c r="AG840" s="173"/>
      <c r="AH840" s="173"/>
      <c r="AI840" s="173"/>
      <c r="AJ840" s="173"/>
      <c r="AK840" s="173"/>
    </row>
    <row r="841" spans="1:37" ht="15" customHeight="1" x14ac:dyDescent="0.15">
      <c r="B841" s="38" t="s">
        <v>1133</v>
      </c>
      <c r="C841" s="28"/>
      <c r="D841" s="29"/>
      <c r="E841" s="47">
        <v>63291.220888355339</v>
      </c>
      <c r="F841" s="47">
        <v>92745.535962877024</v>
      </c>
      <c r="G841" s="47">
        <v>45366.652605459058</v>
      </c>
      <c r="H841" s="47">
        <v>97631.352459016387</v>
      </c>
      <c r="I841" s="47">
        <v>96756.410835214454</v>
      </c>
      <c r="J841" s="47">
        <v>94709.844537815123</v>
      </c>
      <c r="K841" s="402"/>
      <c r="S841" s="38" t="s">
        <v>1133</v>
      </c>
      <c r="T841" s="28"/>
      <c r="U841" s="29"/>
      <c r="V841" s="47">
        <v>94709.844537815123</v>
      </c>
      <c r="W841" s="47">
        <f t="shared" si="387"/>
        <v>45366.652605459058</v>
      </c>
      <c r="X841" s="47">
        <f t="shared" si="388"/>
        <v>96756.410835214454</v>
      </c>
      <c r="Y841" s="1"/>
      <c r="AG841" s="173"/>
      <c r="AH841" s="173"/>
      <c r="AI841" s="173"/>
      <c r="AJ841" s="173"/>
      <c r="AK841" s="173"/>
    </row>
    <row r="842" spans="1:37" ht="15" customHeight="1" x14ac:dyDescent="0.15">
      <c r="B842" s="38" t="s">
        <v>1134</v>
      </c>
      <c r="C842" s="28"/>
      <c r="D842" s="29"/>
      <c r="E842" s="47">
        <v>248796.66758241758</v>
      </c>
      <c r="F842" s="47">
        <v>370624.37183098594</v>
      </c>
      <c r="G842" s="47">
        <v>132848.04825737266</v>
      </c>
      <c r="H842" s="47">
        <v>157075.92592592593</v>
      </c>
      <c r="I842" s="47">
        <v>150701.43254520168</v>
      </c>
      <c r="J842" s="47">
        <v>348944.56324582337</v>
      </c>
      <c r="K842" s="402"/>
      <c r="S842" s="38" t="s">
        <v>1134</v>
      </c>
      <c r="T842" s="28"/>
      <c r="U842" s="29"/>
      <c r="V842" s="47">
        <v>348944.56324582337</v>
      </c>
      <c r="W842" s="47">
        <f t="shared" si="387"/>
        <v>132848.04825737266</v>
      </c>
      <c r="X842" s="47">
        <f t="shared" si="388"/>
        <v>150701.43254520168</v>
      </c>
      <c r="Y842" s="1"/>
      <c r="AG842" s="173"/>
      <c r="AH842" s="173"/>
      <c r="AI842" s="173"/>
      <c r="AJ842" s="173"/>
      <c r="AK842" s="173"/>
    </row>
    <row r="843" spans="1:37" ht="15" customHeight="1" x14ac:dyDescent="0.15">
      <c r="B843" s="38" t="s">
        <v>269</v>
      </c>
      <c r="C843" s="28"/>
      <c r="D843" s="29"/>
      <c r="E843" s="174">
        <v>10000000</v>
      </c>
      <c r="F843" s="174">
        <v>10000000</v>
      </c>
      <c r="G843" s="174">
        <v>500000</v>
      </c>
      <c r="H843" s="174">
        <v>1900000</v>
      </c>
      <c r="I843" s="174">
        <v>1900000</v>
      </c>
      <c r="J843" s="174">
        <v>10000000</v>
      </c>
      <c r="S843" s="38" t="s">
        <v>269</v>
      </c>
      <c r="T843" s="28"/>
      <c r="U843" s="29"/>
      <c r="V843" s="174">
        <v>10000000</v>
      </c>
      <c r="W843" s="174">
        <f t="shared" si="387"/>
        <v>500000</v>
      </c>
      <c r="X843" s="174">
        <f t="shared" si="388"/>
        <v>1900000</v>
      </c>
      <c r="Y843" s="1"/>
      <c r="AG843" s="173"/>
      <c r="AH843" s="173"/>
      <c r="AI843" s="173"/>
      <c r="AJ843" s="173"/>
      <c r="AK843" s="173"/>
    </row>
    <row r="844" spans="1:37" ht="15" customHeight="1" x14ac:dyDescent="0.15">
      <c r="B844" s="38" t="s">
        <v>270</v>
      </c>
      <c r="C844" s="28"/>
      <c r="D844" s="29"/>
      <c r="E844" s="47">
        <v>9400</v>
      </c>
      <c r="F844" s="47">
        <v>9400</v>
      </c>
      <c r="G844" s="47">
        <v>10500</v>
      </c>
      <c r="H844" s="47">
        <v>10000</v>
      </c>
      <c r="I844" s="47">
        <v>10000</v>
      </c>
      <c r="J844" s="47">
        <v>9400</v>
      </c>
      <c r="S844" s="38" t="s">
        <v>270</v>
      </c>
      <c r="T844" s="28"/>
      <c r="U844" s="29"/>
      <c r="V844" s="47">
        <v>9400</v>
      </c>
      <c r="W844" s="47">
        <f t="shared" si="387"/>
        <v>10500</v>
      </c>
      <c r="X844" s="47">
        <f t="shared" si="388"/>
        <v>10000</v>
      </c>
      <c r="Y844" s="1"/>
      <c r="AG844" s="173"/>
      <c r="AH844" s="173"/>
      <c r="AI844" s="173"/>
      <c r="AJ844" s="173"/>
      <c r="AK844" s="173"/>
    </row>
    <row r="845" spans="1:37" ht="12" customHeight="1" x14ac:dyDescent="0.15">
      <c r="B845" s="69" t="s">
        <v>82</v>
      </c>
      <c r="C845" s="45"/>
      <c r="D845" s="45"/>
      <c r="E845" s="90"/>
      <c r="F845" s="90"/>
      <c r="G845" s="90"/>
      <c r="H845" s="91"/>
      <c r="I845" s="90"/>
      <c r="J845" s="90"/>
      <c r="K845" s="90"/>
      <c r="L845" s="46"/>
      <c r="N845" s="90"/>
      <c r="S845" s="69" t="s">
        <v>82</v>
      </c>
      <c r="T845" s="45"/>
      <c r="U845" s="45"/>
      <c r="V845" s="90"/>
      <c r="W845" s="90"/>
      <c r="X845" s="90"/>
      <c r="Y845" s="90"/>
    </row>
    <row r="846" spans="1:37" ht="9.9" customHeight="1" x14ac:dyDescent="0.15">
      <c r="B846" s="62"/>
      <c r="C846" s="45"/>
      <c r="D846" s="45"/>
      <c r="E846" s="90"/>
      <c r="F846" s="90"/>
      <c r="G846" s="90"/>
      <c r="H846" s="91"/>
      <c r="I846" s="90"/>
      <c r="J846" s="90"/>
      <c r="K846" s="90"/>
      <c r="L846" s="46"/>
      <c r="N846" s="90"/>
      <c r="S846" s="62"/>
      <c r="T846" s="45"/>
      <c r="U846" s="45"/>
      <c r="V846" s="90"/>
      <c r="W846" s="90"/>
      <c r="X846" s="90"/>
      <c r="Y846" s="90"/>
    </row>
    <row r="847" spans="1:37" ht="15" customHeight="1" x14ac:dyDescent="0.15">
      <c r="A847" s="1" t="s">
        <v>650</v>
      </c>
      <c r="B847" s="22"/>
      <c r="H847" s="1"/>
      <c r="I847" s="7"/>
      <c r="J847" s="7"/>
      <c r="K847" s="7"/>
      <c r="N847" s="7"/>
      <c r="S847" s="22"/>
    </row>
    <row r="848" spans="1:37" ht="13.65" customHeight="1" x14ac:dyDescent="0.15">
      <c r="B848" s="64"/>
      <c r="C848" s="33"/>
      <c r="D848" s="33"/>
      <c r="E848" s="386"/>
      <c r="F848" s="387"/>
      <c r="G848" s="86" t="s">
        <v>2</v>
      </c>
      <c r="H848" s="86"/>
      <c r="I848" s="387"/>
      <c r="J848" s="387"/>
      <c r="K848" s="388"/>
      <c r="L848" s="387"/>
      <c r="M848" s="86" t="s">
        <v>3</v>
      </c>
      <c r="N848" s="86"/>
      <c r="O848" s="387"/>
      <c r="P848" s="389"/>
      <c r="S848" s="64"/>
      <c r="T848" s="33"/>
      <c r="U848" s="33"/>
      <c r="V848" s="79"/>
      <c r="W848" s="83" t="s">
        <v>2</v>
      </c>
      <c r="X848" s="86"/>
      <c r="Y848" s="104"/>
      <c r="Z848" s="83" t="s">
        <v>3</v>
      </c>
      <c r="AA848" s="84"/>
    </row>
    <row r="849" spans="2:37" ht="22.65" customHeight="1" x14ac:dyDescent="0.15">
      <c r="B849" s="34"/>
      <c r="D849" s="75"/>
      <c r="E849" s="94" t="s">
        <v>442</v>
      </c>
      <c r="F849" s="94" t="s">
        <v>194</v>
      </c>
      <c r="G849" s="94" t="s">
        <v>195</v>
      </c>
      <c r="H849" s="94" t="s">
        <v>443</v>
      </c>
      <c r="I849" s="100" t="s">
        <v>197</v>
      </c>
      <c r="J849" s="94" t="s">
        <v>1127</v>
      </c>
      <c r="K849" s="103" t="s">
        <v>442</v>
      </c>
      <c r="L849" s="94" t="s">
        <v>194</v>
      </c>
      <c r="M849" s="94" t="s">
        <v>195</v>
      </c>
      <c r="N849" s="94" t="s">
        <v>443</v>
      </c>
      <c r="O849" s="94" t="s">
        <v>197</v>
      </c>
      <c r="P849" s="94" t="s">
        <v>1127</v>
      </c>
      <c r="S849" s="34"/>
      <c r="U849" s="75"/>
      <c r="V849" s="94" t="s">
        <v>936</v>
      </c>
      <c r="W849" s="94" t="s">
        <v>195</v>
      </c>
      <c r="X849" s="100" t="s">
        <v>197</v>
      </c>
      <c r="Y849" s="103" t="s">
        <v>936</v>
      </c>
      <c r="Z849" s="94" t="s">
        <v>195</v>
      </c>
      <c r="AA849" s="94" t="s">
        <v>197</v>
      </c>
    </row>
    <row r="850" spans="2:37" ht="12" customHeight="1" x14ac:dyDescent="0.15">
      <c r="B850" s="35"/>
      <c r="C850" s="36"/>
      <c r="D850" s="76"/>
      <c r="E850" s="37"/>
      <c r="F850" s="37"/>
      <c r="G850" s="37"/>
      <c r="H850" s="37"/>
      <c r="I850" s="66"/>
      <c r="J850" s="37"/>
      <c r="K850" s="105">
        <f t="shared" ref="K850:P850" si="389">E$13</f>
        <v>2146</v>
      </c>
      <c r="L850" s="2">
        <f t="shared" si="389"/>
        <v>1105</v>
      </c>
      <c r="M850" s="2">
        <f t="shared" si="389"/>
        <v>1041</v>
      </c>
      <c r="N850" s="2">
        <f t="shared" si="389"/>
        <v>1184</v>
      </c>
      <c r="O850" s="2">
        <f t="shared" si="389"/>
        <v>1077</v>
      </c>
      <c r="P850" s="2">
        <f t="shared" si="389"/>
        <v>1212</v>
      </c>
      <c r="S850" s="35"/>
      <c r="T850" s="36"/>
      <c r="U850" s="76"/>
      <c r="V850" s="37"/>
      <c r="W850" s="37"/>
      <c r="X850" s="66"/>
      <c r="Y850" s="105">
        <f>V$13</f>
        <v>1212</v>
      </c>
      <c r="Z850" s="2">
        <f>W$13</f>
        <v>1041</v>
      </c>
      <c r="AA850" s="2">
        <f>X$13</f>
        <v>1077</v>
      </c>
    </row>
    <row r="851" spans="2:37" ht="15" customHeight="1" x14ac:dyDescent="0.15">
      <c r="B851" s="34" t="s">
        <v>249</v>
      </c>
      <c r="E851" s="18">
        <v>1125</v>
      </c>
      <c r="F851" s="18">
        <v>484</v>
      </c>
      <c r="G851" s="18">
        <v>641</v>
      </c>
      <c r="H851" s="18">
        <v>840</v>
      </c>
      <c r="I851" s="67">
        <v>763</v>
      </c>
      <c r="J851" s="18">
        <v>561</v>
      </c>
      <c r="K851" s="107">
        <f t="shared" ref="K851:P856" si="390">E851/K$5*100</f>
        <v>52.423112767940353</v>
      </c>
      <c r="L851" s="24">
        <f t="shared" si="390"/>
        <v>43.800904977375566</v>
      </c>
      <c r="M851" s="4">
        <f t="shared" si="390"/>
        <v>61.575408261287222</v>
      </c>
      <c r="N851" s="4">
        <f t="shared" si="390"/>
        <v>70.945945945945937</v>
      </c>
      <c r="O851" s="4">
        <f t="shared" si="390"/>
        <v>70.844939647168061</v>
      </c>
      <c r="P851" s="4">
        <f t="shared" si="390"/>
        <v>46.287128712871286</v>
      </c>
      <c r="S851" s="34" t="s">
        <v>249</v>
      </c>
      <c r="V851" s="18">
        <f t="shared" ref="V851:V856" si="391">SUM(F851,H851-I851)</f>
        <v>561</v>
      </c>
      <c r="W851" s="18">
        <f t="shared" ref="W851:W856" si="392">G851</f>
        <v>641</v>
      </c>
      <c r="X851" s="67">
        <f t="shared" ref="X851:X856" si="393">I851</f>
        <v>763</v>
      </c>
      <c r="Y851" s="107">
        <f t="shared" ref="Y851:AA856" si="394">V851/Y$5*100</f>
        <v>46.287128712871286</v>
      </c>
      <c r="Z851" s="4">
        <f t="shared" si="394"/>
        <v>61.575408261287222</v>
      </c>
      <c r="AA851" s="4">
        <f t="shared" si="394"/>
        <v>70.844939647168061</v>
      </c>
      <c r="AG851" s="173"/>
      <c r="AH851" s="173"/>
      <c r="AI851" s="173"/>
      <c r="AJ851" s="173"/>
      <c r="AK851" s="173"/>
    </row>
    <row r="852" spans="2:37" ht="15" customHeight="1" x14ac:dyDescent="0.15">
      <c r="B852" s="34" t="s">
        <v>478</v>
      </c>
      <c r="E852" s="18">
        <v>107</v>
      </c>
      <c r="F852" s="18">
        <v>43</v>
      </c>
      <c r="G852" s="18">
        <v>64</v>
      </c>
      <c r="H852" s="18">
        <v>25</v>
      </c>
      <c r="I852" s="67">
        <v>24</v>
      </c>
      <c r="J852" s="18">
        <v>44</v>
      </c>
      <c r="K852" s="107">
        <f t="shared" si="390"/>
        <v>4.9860205032618827</v>
      </c>
      <c r="L852" s="24">
        <f t="shared" si="390"/>
        <v>3.8914027149321266</v>
      </c>
      <c r="M852" s="4">
        <f t="shared" si="390"/>
        <v>6.1479346781940443</v>
      </c>
      <c r="N852" s="4">
        <f t="shared" si="390"/>
        <v>2.1114864864864864</v>
      </c>
      <c r="O852" s="4">
        <f t="shared" si="390"/>
        <v>2.2284122562674096</v>
      </c>
      <c r="P852" s="4">
        <f t="shared" si="390"/>
        <v>3.6303630363036308</v>
      </c>
      <c r="S852" s="34" t="s">
        <v>478</v>
      </c>
      <c r="V852" s="18">
        <f t="shared" si="391"/>
        <v>44</v>
      </c>
      <c r="W852" s="18">
        <f t="shared" si="392"/>
        <v>64</v>
      </c>
      <c r="X852" s="67">
        <f t="shared" si="393"/>
        <v>24</v>
      </c>
      <c r="Y852" s="107">
        <f t="shared" si="394"/>
        <v>3.6303630363036308</v>
      </c>
      <c r="Z852" s="4">
        <f t="shared" si="394"/>
        <v>6.1479346781940443</v>
      </c>
      <c r="AA852" s="4">
        <f t="shared" si="394"/>
        <v>2.2284122562674096</v>
      </c>
      <c r="AG852" s="173"/>
      <c r="AH852" s="173"/>
      <c r="AI852" s="173"/>
      <c r="AJ852" s="173"/>
      <c r="AK852" s="173"/>
    </row>
    <row r="853" spans="2:37" ht="15" customHeight="1" x14ac:dyDescent="0.15">
      <c r="B853" s="34" t="s">
        <v>999</v>
      </c>
      <c r="E853" s="18">
        <v>171</v>
      </c>
      <c r="F853" s="18">
        <v>151</v>
      </c>
      <c r="G853" s="18">
        <v>20</v>
      </c>
      <c r="H853" s="18">
        <v>5</v>
      </c>
      <c r="I853" s="67">
        <v>4</v>
      </c>
      <c r="J853" s="18">
        <v>152</v>
      </c>
      <c r="K853" s="107">
        <f t="shared" si="390"/>
        <v>7.9683131407269334</v>
      </c>
      <c r="L853" s="24">
        <f t="shared" si="390"/>
        <v>13.665158371040723</v>
      </c>
      <c r="M853" s="4">
        <f t="shared" si="390"/>
        <v>1.9212295869356391</v>
      </c>
      <c r="N853" s="4">
        <f t="shared" si="390"/>
        <v>0.42229729729729731</v>
      </c>
      <c r="O853" s="4">
        <f t="shared" si="390"/>
        <v>0.37140204271123489</v>
      </c>
      <c r="P853" s="4">
        <f t="shared" si="390"/>
        <v>12.541254125412541</v>
      </c>
      <c r="S853" s="34" t="s">
        <v>999</v>
      </c>
      <c r="V853" s="18">
        <f t="shared" si="391"/>
        <v>152</v>
      </c>
      <c r="W853" s="18">
        <f t="shared" si="392"/>
        <v>20</v>
      </c>
      <c r="X853" s="67">
        <f t="shared" si="393"/>
        <v>4</v>
      </c>
      <c r="Y853" s="107">
        <f t="shared" si="394"/>
        <v>12.541254125412541</v>
      </c>
      <c r="Z853" s="4">
        <f t="shared" si="394"/>
        <v>1.9212295869356391</v>
      </c>
      <c r="AA853" s="4">
        <f t="shared" si="394"/>
        <v>0.37140204271123489</v>
      </c>
      <c r="AG853" s="173"/>
      <c r="AH853" s="173"/>
      <c r="AI853" s="173"/>
      <c r="AJ853" s="173"/>
      <c r="AK853" s="173"/>
    </row>
    <row r="854" spans="2:37" ht="15" customHeight="1" x14ac:dyDescent="0.15">
      <c r="B854" s="34" t="s">
        <v>480</v>
      </c>
      <c r="E854" s="18">
        <v>157</v>
      </c>
      <c r="F854" s="18">
        <v>145</v>
      </c>
      <c r="G854" s="18">
        <v>12</v>
      </c>
      <c r="H854" s="18">
        <v>2</v>
      </c>
      <c r="I854" s="67">
        <v>1</v>
      </c>
      <c r="J854" s="18">
        <v>146</v>
      </c>
      <c r="K854" s="107">
        <f t="shared" si="390"/>
        <v>7.315936626281454</v>
      </c>
      <c r="L854" s="24">
        <f t="shared" si="390"/>
        <v>13.122171945701359</v>
      </c>
      <c r="M854" s="4">
        <f t="shared" si="390"/>
        <v>1.1527377521613833</v>
      </c>
      <c r="N854" s="4">
        <f t="shared" si="390"/>
        <v>0.16891891891891891</v>
      </c>
      <c r="O854" s="4">
        <f t="shared" si="390"/>
        <v>9.2850510677808723E-2</v>
      </c>
      <c r="P854" s="4">
        <f t="shared" si="390"/>
        <v>12.046204620462046</v>
      </c>
      <c r="S854" s="34" t="s">
        <v>480</v>
      </c>
      <c r="V854" s="18">
        <f t="shared" si="391"/>
        <v>146</v>
      </c>
      <c r="W854" s="18">
        <f t="shared" si="392"/>
        <v>12</v>
      </c>
      <c r="X854" s="67">
        <f t="shared" si="393"/>
        <v>1</v>
      </c>
      <c r="Y854" s="107">
        <f t="shared" si="394"/>
        <v>12.046204620462046</v>
      </c>
      <c r="Z854" s="4">
        <f t="shared" si="394"/>
        <v>1.1527377521613833</v>
      </c>
      <c r="AA854" s="4">
        <f t="shared" si="394"/>
        <v>9.2850510677808723E-2</v>
      </c>
      <c r="AG854" s="173"/>
      <c r="AH854" s="173"/>
      <c r="AI854" s="173"/>
      <c r="AJ854" s="173"/>
      <c r="AK854" s="173"/>
    </row>
    <row r="855" spans="2:37" ht="15" customHeight="1" x14ac:dyDescent="0.15">
      <c r="B855" s="34" t="s">
        <v>479</v>
      </c>
      <c r="E855" s="18">
        <v>113</v>
      </c>
      <c r="F855" s="18">
        <v>96</v>
      </c>
      <c r="G855" s="18">
        <v>17</v>
      </c>
      <c r="H855" s="18">
        <v>8</v>
      </c>
      <c r="I855" s="67">
        <v>4</v>
      </c>
      <c r="J855" s="18">
        <v>100</v>
      </c>
      <c r="K855" s="107">
        <f t="shared" si="390"/>
        <v>5.2656104380242308</v>
      </c>
      <c r="L855" s="24">
        <f t="shared" si="390"/>
        <v>8.6877828054298636</v>
      </c>
      <c r="M855" s="4">
        <f t="shared" si="390"/>
        <v>1.6330451488952931</v>
      </c>
      <c r="N855" s="4">
        <f t="shared" si="390"/>
        <v>0.67567567567567566</v>
      </c>
      <c r="O855" s="4">
        <f t="shared" si="390"/>
        <v>0.37140204271123489</v>
      </c>
      <c r="P855" s="4">
        <f t="shared" si="390"/>
        <v>8.2508250825082499</v>
      </c>
      <c r="S855" s="34" t="s">
        <v>479</v>
      </c>
      <c r="V855" s="18">
        <f t="shared" si="391"/>
        <v>100</v>
      </c>
      <c r="W855" s="18">
        <f t="shared" si="392"/>
        <v>17</v>
      </c>
      <c r="X855" s="67">
        <f t="shared" si="393"/>
        <v>4</v>
      </c>
      <c r="Y855" s="107">
        <f t="shared" si="394"/>
        <v>8.2508250825082499</v>
      </c>
      <c r="Z855" s="4">
        <f t="shared" si="394"/>
        <v>1.6330451488952931</v>
      </c>
      <c r="AA855" s="4">
        <f t="shared" si="394"/>
        <v>0.37140204271123489</v>
      </c>
      <c r="AG855" s="173"/>
      <c r="AH855" s="173"/>
      <c r="AI855" s="173"/>
      <c r="AJ855" s="173"/>
      <c r="AK855" s="173"/>
    </row>
    <row r="856" spans="2:37" ht="15" customHeight="1" x14ac:dyDescent="0.15">
      <c r="B856" s="34" t="s">
        <v>0</v>
      </c>
      <c r="C856" s="36"/>
      <c r="D856" s="36"/>
      <c r="E856" s="19">
        <v>473</v>
      </c>
      <c r="F856" s="19">
        <v>186</v>
      </c>
      <c r="G856" s="19">
        <v>287</v>
      </c>
      <c r="H856" s="19">
        <v>304</v>
      </c>
      <c r="I856" s="72">
        <v>281</v>
      </c>
      <c r="J856" s="19">
        <v>209</v>
      </c>
      <c r="K856" s="111">
        <f t="shared" si="390"/>
        <v>22.041006523765144</v>
      </c>
      <c r="L856" s="26">
        <f t="shared" si="390"/>
        <v>16.832579185520363</v>
      </c>
      <c r="M856" s="5">
        <f t="shared" si="390"/>
        <v>27.569644572526421</v>
      </c>
      <c r="N856" s="5">
        <f t="shared" si="390"/>
        <v>25.675675675675674</v>
      </c>
      <c r="O856" s="5">
        <f t="shared" si="390"/>
        <v>26.090993500464254</v>
      </c>
      <c r="P856" s="5">
        <f t="shared" si="390"/>
        <v>17.244224422442244</v>
      </c>
      <c r="S856" s="34" t="s">
        <v>0</v>
      </c>
      <c r="T856" s="36"/>
      <c r="U856" s="36"/>
      <c r="V856" s="19">
        <f t="shared" si="391"/>
        <v>209</v>
      </c>
      <c r="W856" s="19">
        <f t="shared" si="392"/>
        <v>287</v>
      </c>
      <c r="X856" s="72">
        <f t="shared" si="393"/>
        <v>281</v>
      </c>
      <c r="Y856" s="111">
        <f t="shared" si="394"/>
        <v>17.244224422442244</v>
      </c>
      <c r="Z856" s="5">
        <f t="shared" si="394"/>
        <v>27.569644572526421</v>
      </c>
      <c r="AA856" s="5">
        <f t="shared" si="394"/>
        <v>26.090993500464254</v>
      </c>
      <c r="AG856" s="173"/>
      <c r="AH856" s="173"/>
      <c r="AI856" s="173"/>
      <c r="AJ856" s="173"/>
      <c r="AK856" s="173"/>
    </row>
    <row r="857" spans="2:37" ht="15" customHeight="1" x14ac:dyDescent="0.15">
      <c r="B857" s="38" t="s">
        <v>1</v>
      </c>
      <c r="C857" s="28"/>
      <c r="D857" s="29"/>
      <c r="E857" s="39">
        <f t="shared" ref="E857:I857" si="395">SUM(E851:E856)</f>
        <v>2146</v>
      </c>
      <c r="F857" s="39">
        <f t="shared" si="395"/>
        <v>1105</v>
      </c>
      <c r="G857" s="39">
        <f t="shared" si="395"/>
        <v>1041</v>
      </c>
      <c r="H857" s="39">
        <f t="shared" si="395"/>
        <v>1184</v>
      </c>
      <c r="I857" s="68">
        <f t="shared" si="395"/>
        <v>1077</v>
      </c>
      <c r="J857" s="39">
        <v>1212</v>
      </c>
      <c r="K857" s="108">
        <f t="shared" ref="K857:P857" si="396">SUM(K851:K856)</f>
        <v>100</v>
      </c>
      <c r="L857" s="25">
        <f t="shared" si="396"/>
        <v>100</v>
      </c>
      <c r="M857" s="6">
        <f t="shared" si="396"/>
        <v>100</v>
      </c>
      <c r="N857" s="6">
        <f t="shared" si="396"/>
        <v>99.999999999999986</v>
      </c>
      <c r="O857" s="6">
        <f t="shared" si="396"/>
        <v>100</v>
      </c>
      <c r="P857" s="6">
        <f t="shared" si="396"/>
        <v>100</v>
      </c>
      <c r="S857" s="38" t="s">
        <v>1</v>
      </c>
      <c r="T857" s="28"/>
      <c r="U857" s="29"/>
      <c r="V857" s="39">
        <f t="shared" ref="V857:AA857" si="397">SUM(V851:V856)</f>
        <v>1212</v>
      </c>
      <c r="W857" s="39">
        <f t="shared" si="397"/>
        <v>1041</v>
      </c>
      <c r="X857" s="68">
        <f t="shared" si="397"/>
        <v>1077</v>
      </c>
      <c r="Y857" s="108">
        <f t="shared" si="397"/>
        <v>100</v>
      </c>
      <c r="Z857" s="6">
        <f t="shared" si="397"/>
        <v>100</v>
      </c>
      <c r="AA857" s="6">
        <f t="shared" si="397"/>
        <v>100</v>
      </c>
    </row>
    <row r="858" spans="2:37" ht="15" customHeight="1" x14ac:dyDescent="0.15">
      <c r="B858" s="38" t="s">
        <v>481</v>
      </c>
      <c r="C858" s="28"/>
      <c r="D858" s="29"/>
      <c r="E858" s="174">
        <v>2441402.669294775</v>
      </c>
      <c r="F858" s="174">
        <v>3898680.4773995192</v>
      </c>
      <c r="G858" s="174">
        <v>665224.54509283823</v>
      </c>
      <c r="H858" s="174">
        <v>274734.83068181819</v>
      </c>
      <c r="I858" s="174">
        <v>184101.82286432161</v>
      </c>
      <c r="J858" s="174">
        <v>3667107.6358226901</v>
      </c>
      <c r="S858" s="38" t="s">
        <v>481</v>
      </c>
      <c r="T858" s="28"/>
      <c r="U858" s="29"/>
      <c r="V858" s="174">
        <v>3667107.6358226901</v>
      </c>
      <c r="W858" s="174">
        <f t="shared" ref="W858:W863" si="398">G858</f>
        <v>665224.54509283823</v>
      </c>
      <c r="X858" s="174">
        <f t="shared" ref="X858:X863" si="399">I858</f>
        <v>184101.82286432161</v>
      </c>
      <c r="Y858" s="1"/>
      <c r="AG858" s="173"/>
      <c r="AH858" s="173"/>
      <c r="AI858" s="173"/>
      <c r="AJ858" s="173"/>
      <c r="AK858" s="173"/>
    </row>
    <row r="859" spans="2:37" ht="15" customHeight="1" x14ac:dyDescent="0.15">
      <c r="B859" s="38" t="s">
        <v>482</v>
      </c>
      <c r="C859" s="28"/>
      <c r="D859" s="29"/>
      <c r="E859" s="174">
        <v>7453406.3243251061</v>
      </c>
      <c r="F859" s="174">
        <v>8236522.6637474904</v>
      </c>
      <c r="G859" s="174">
        <v>4438754.9292035401</v>
      </c>
      <c r="H859" s="174">
        <v>6044166.2750000004</v>
      </c>
      <c r="I859" s="174">
        <v>4440759.1212121211</v>
      </c>
      <c r="J859" s="174">
        <v>8321513.4812899511</v>
      </c>
      <c r="S859" s="38" t="s">
        <v>482</v>
      </c>
      <c r="T859" s="28"/>
      <c r="U859" s="29"/>
      <c r="V859" s="174">
        <v>8321513.4812899511</v>
      </c>
      <c r="W859" s="174">
        <f t="shared" si="398"/>
        <v>4438754.9292035401</v>
      </c>
      <c r="X859" s="174">
        <f t="shared" si="399"/>
        <v>4440759.1212121211</v>
      </c>
      <c r="Y859" s="1"/>
      <c r="AG859" s="173"/>
      <c r="AH859" s="173"/>
      <c r="AI859" s="173"/>
      <c r="AJ859" s="173"/>
      <c r="AK859" s="173"/>
    </row>
    <row r="860" spans="2:37" ht="15" customHeight="1" x14ac:dyDescent="0.15">
      <c r="B860" s="38" t="s">
        <v>1133</v>
      </c>
      <c r="C860" s="28"/>
      <c r="D860" s="29"/>
      <c r="E860" s="174">
        <v>1339571.7091772787</v>
      </c>
      <c r="F860" s="174">
        <v>2680098.0201811325</v>
      </c>
      <c r="G860" s="403">
        <v>50127.132352941175</v>
      </c>
      <c r="H860" s="403">
        <v>0</v>
      </c>
      <c r="I860" s="403">
        <v>0</v>
      </c>
      <c r="J860" s="174">
        <v>2433912.3573977393</v>
      </c>
      <c r="K860" s="402"/>
      <c r="S860" s="38" t="s">
        <v>1133</v>
      </c>
      <c r="T860" s="28"/>
      <c r="U860" s="29"/>
      <c r="V860" s="174">
        <v>2433912.3573977393</v>
      </c>
      <c r="W860" s="47">
        <f t="shared" si="398"/>
        <v>50127.132352941175</v>
      </c>
      <c r="X860" s="47">
        <f t="shared" si="399"/>
        <v>0</v>
      </c>
      <c r="Y860" s="1"/>
      <c r="AG860" s="173"/>
      <c r="AH860" s="173"/>
      <c r="AI860" s="173"/>
      <c r="AJ860" s="173"/>
      <c r="AK860" s="173"/>
    </row>
    <row r="861" spans="2:37" ht="15" customHeight="1" x14ac:dyDescent="0.15">
      <c r="B861" s="38" t="s">
        <v>1134</v>
      </c>
      <c r="C861" s="28"/>
      <c r="D861" s="29"/>
      <c r="E861" s="174">
        <v>6274301.5095752189</v>
      </c>
      <c r="F861" s="174">
        <v>7139790.2257764842</v>
      </c>
      <c r="G861" s="403">
        <v>3195026.2815533979</v>
      </c>
      <c r="H861" s="403">
        <v>4377045.861111111</v>
      </c>
      <c r="I861" s="403">
        <v>3454098.4193548388</v>
      </c>
      <c r="J861" s="174">
        <v>7176388.8410305483</v>
      </c>
      <c r="K861" s="402"/>
      <c r="S861" s="38" t="s">
        <v>1134</v>
      </c>
      <c r="T861" s="28"/>
      <c r="U861" s="29"/>
      <c r="V861" s="174">
        <v>7176388.8410305483</v>
      </c>
      <c r="W861" s="47">
        <f t="shared" si="398"/>
        <v>3195026.2815533979</v>
      </c>
      <c r="X861" s="47">
        <f t="shared" si="399"/>
        <v>3454098.4193548388</v>
      </c>
      <c r="Y861" s="1"/>
      <c r="AG861" s="173"/>
      <c r="AH861" s="173"/>
      <c r="AI861" s="173"/>
      <c r="AJ861" s="173"/>
      <c r="AK861" s="173"/>
    </row>
    <row r="862" spans="2:37" ht="15" customHeight="1" x14ac:dyDescent="0.15">
      <c r="B862" s="38" t="s">
        <v>269</v>
      </c>
      <c r="C862" s="28"/>
      <c r="D862" s="29"/>
      <c r="E862" s="175">
        <v>73550000</v>
      </c>
      <c r="F862" s="175">
        <v>73550000</v>
      </c>
      <c r="G862" s="174">
        <v>50000000</v>
      </c>
      <c r="H862" s="174">
        <v>44700000</v>
      </c>
      <c r="I862" s="174">
        <v>39456000</v>
      </c>
      <c r="J862" s="175">
        <v>73550000</v>
      </c>
      <c r="S862" s="38" t="s">
        <v>269</v>
      </c>
      <c r="T862" s="28"/>
      <c r="U862" s="29"/>
      <c r="V862" s="175">
        <v>73550000</v>
      </c>
      <c r="W862" s="174">
        <f t="shared" si="398"/>
        <v>50000000</v>
      </c>
      <c r="X862" s="174">
        <f t="shared" si="399"/>
        <v>39456000</v>
      </c>
      <c r="Y862" s="1"/>
      <c r="AG862" s="173"/>
      <c r="AH862" s="173"/>
      <c r="AI862" s="173"/>
      <c r="AJ862" s="173"/>
      <c r="AK862" s="173"/>
    </row>
    <row r="863" spans="2:37" ht="15" customHeight="1" x14ac:dyDescent="0.15">
      <c r="B863" s="38" t="s">
        <v>270</v>
      </c>
      <c r="C863" s="28"/>
      <c r="D863" s="29"/>
      <c r="E863" s="174">
        <v>10000</v>
      </c>
      <c r="F863" s="174">
        <v>29700</v>
      </c>
      <c r="G863" s="174">
        <v>10000</v>
      </c>
      <c r="H863" s="174">
        <v>12000</v>
      </c>
      <c r="I863" s="174">
        <v>12000</v>
      </c>
      <c r="J863" s="174">
        <v>29700</v>
      </c>
      <c r="S863" s="38" t="s">
        <v>270</v>
      </c>
      <c r="T863" s="28"/>
      <c r="U863" s="29"/>
      <c r="V863" s="174">
        <v>29700</v>
      </c>
      <c r="W863" s="174">
        <f t="shared" si="398"/>
        <v>10000</v>
      </c>
      <c r="X863" s="174">
        <f t="shared" si="399"/>
        <v>12000</v>
      </c>
      <c r="Y863" s="1"/>
      <c r="AG863" s="173"/>
      <c r="AH863" s="173"/>
      <c r="AI863" s="173"/>
      <c r="AJ863" s="173"/>
      <c r="AK863" s="173"/>
    </row>
    <row r="864" spans="2:37" ht="12" customHeight="1" x14ac:dyDescent="0.15">
      <c r="B864" s="69" t="s">
        <v>82</v>
      </c>
      <c r="C864" s="45"/>
      <c r="D864" s="45"/>
      <c r="E864" s="90"/>
      <c r="F864" s="90"/>
      <c r="G864" s="90"/>
      <c r="H864" s="91"/>
      <c r="I864" s="90"/>
      <c r="J864" s="90"/>
      <c r="K864" s="90"/>
      <c r="L864" s="46"/>
      <c r="N864" s="90"/>
      <c r="S864" s="69" t="s">
        <v>82</v>
      </c>
      <c r="T864" s="45"/>
      <c r="U864" s="45"/>
      <c r="V864" s="90"/>
      <c r="W864" s="90"/>
      <c r="X864" s="90"/>
      <c r="Y864" s="90"/>
    </row>
    <row r="865" spans="1:37" ht="9.9" customHeight="1" x14ac:dyDescent="0.15">
      <c r="B865" s="62"/>
      <c r="C865" s="45"/>
      <c r="D865" s="45"/>
      <c r="E865" s="90"/>
      <c r="F865" s="90"/>
      <c r="G865" s="90"/>
      <c r="H865" s="91"/>
      <c r="I865" s="90"/>
      <c r="J865" s="90"/>
      <c r="K865" s="90"/>
      <c r="L865" s="46"/>
      <c r="N865" s="90"/>
      <c r="S865" s="62"/>
      <c r="T865" s="45"/>
      <c r="U865" s="45"/>
      <c r="V865" s="90"/>
      <c r="W865" s="90"/>
      <c r="X865" s="90"/>
      <c r="Y865" s="90"/>
    </row>
    <row r="866" spans="1:37" ht="15" customHeight="1" x14ac:dyDescent="0.15">
      <c r="A866" s="1" t="s">
        <v>651</v>
      </c>
      <c r="B866" s="22"/>
      <c r="H866" s="1"/>
      <c r="I866" s="7"/>
      <c r="J866" s="7"/>
      <c r="K866" s="7"/>
      <c r="N866" s="7"/>
      <c r="S866" s="22"/>
    </row>
    <row r="867" spans="1:37" ht="13.65" customHeight="1" x14ac:dyDescent="0.15">
      <c r="B867" s="64"/>
      <c r="C867" s="33"/>
      <c r="D867" s="33"/>
      <c r="E867" s="386"/>
      <c r="F867" s="387"/>
      <c r="G867" s="86" t="s">
        <v>2</v>
      </c>
      <c r="H867" s="86"/>
      <c r="I867" s="387"/>
      <c r="J867" s="387"/>
      <c r="K867" s="388"/>
      <c r="L867" s="387"/>
      <c r="M867" s="86" t="s">
        <v>3</v>
      </c>
      <c r="N867" s="86"/>
      <c r="O867" s="387"/>
      <c r="P867" s="389"/>
      <c r="S867" s="64"/>
      <c r="T867" s="33"/>
      <c r="U867" s="33"/>
      <c r="V867" s="79"/>
      <c r="W867" s="83" t="s">
        <v>2</v>
      </c>
      <c r="X867" s="86"/>
      <c r="Y867" s="104"/>
      <c r="Z867" s="83" t="s">
        <v>3</v>
      </c>
      <c r="AA867" s="84"/>
    </row>
    <row r="868" spans="1:37" ht="22.65" customHeight="1" x14ac:dyDescent="0.15">
      <c r="B868" s="34"/>
      <c r="D868" s="75"/>
      <c r="E868" s="94" t="s">
        <v>442</v>
      </c>
      <c r="F868" s="94" t="s">
        <v>194</v>
      </c>
      <c r="G868" s="94" t="s">
        <v>195</v>
      </c>
      <c r="H868" s="94" t="s">
        <v>443</v>
      </c>
      <c r="I868" s="100" t="s">
        <v>197</v>
      </c>
      <c r="J868" s="94" t="s">
        <v>1127</v>
      </c>
      <c r="K868" s="103" t="s">
        <v>442</v>
      </c>
      <c r="L868" s="94" t="s">
        <v>194</v>
      </c>
      <c r="M868" s="94" t="s">
        <v>195</v>
      </c>
      <c r="N868" s="94" t="s">
        <v>443</v>
      </c>
      <c r="O868" s="94" t="s">
        <v>197</v>
      </c>
      <c r="P868" s="94" t="s">
        <v>1127</v>
      </c>
      <c r="S868" s="34"/>
      <c r="U868" s="75"/>
      <c r="V868" s="94" t="s">
        <v>936</v>
      </c>
      <c r="W868" s="94" t="s">
        <v>195</v>
      </c>
      <c r="X868" s="100" t="s">
        <v>197</v>
      </c>
      <c r="Y868" s="103" t="s">
        <v>936</v>
      </c>
      <c r="Z868" s="94" t="s">
        <v>195</v>
      </c>
      <c r="AA868" s="94" t="s">
        <v>197</v>
      </c>
    </row>
    <row r="869" spans="1:37" ht="12" customHeight="1" x14ac:dyDescent="0.15">
      <c r="B869" s="35"/>
      <c r="C869" s="36"/>
      <c r="D869" s="76"/>
      <c r="E869" s="37"/>
      <c r="F869" s="37"/>
      <c r="G869" s="37"/>
      <c r="H869" s="37"/>
      <c r="I869" s="66"/>
      <c r="J869" s="37"/>
      <c r="K869" s="105">
        <f t="shared" ref="K869:P869" si="400">E879</f>
        <v>2146</v>
      </c>
      <c r="L869" s="2">
        <f t="shared" si="400"/>
        <v>1105</v>
      </c>
      <c r="M869" s="2">
        <f t="shared" si="400"/>
        <v>1041</v>
      </c>
      <c r="N869" s="2">
        <f t="shared" si="400"/>
        <v>1184</v>
      </c>
      <c r="O869" s="2">
        <f t="shared" si="400"/>
        <v>1077</v>
      </c>
      <c r="P869" s="2">
        <f t="shared" si="400"/>
        <v>1212</v>
      </c>
      <c r="S869" s="35"/>
      <c r="T869" s="36"/>
      <c r="U869" s="76"/>
      <c r="V869" s="37"/>
      <c r="W869" s="37"/>
      <c r="X869" s="66"/>
      <c r="Y869" s="105">
        <f>V879</f>
        <v>1212</v>
      </c>
      <c r="Z869" s="2">
        <f>W879</f>
        <v>1041</v>
      </c>
      <c r="AA869" s="2">
        <f>X879</f>
        <v>1077</v>
      </c>
    </row>
    <row r="870" spans="1:37" ht="15" customHeight="1" x14ac:dyDescent="0.15">
      <c r="B870" s="34" t="s">
        <v>318</v>
      </c>
      <c r="E870" s="18">
        <v>1221</v>
      </c>
      <c r="F870" s="18">
        <v>547</v>
      </c>
      <c r="G870" s="18">
        <v>674</v>
      </c>
      <c r="H870" s="18">
        <v>843</v>
      </c>
      <c r="I870" s="67">
        <v>766</v>
      </c>
      <c r="J870" s="18">
        <v>624</v>
      </c>
      <c r="K870" s="107">
        <f t="shared" ref="K870:K878" si="401">E870/K$869*100</f>
        <v>56.896551724137936</v>
      </c>
      <c r="L870" s="24">
        <f t="shared" ref="L870:L878" si="402">F870/L$869*100</f>
        <v>49.502262443438916</v>
      </c>
      <c r="M870" s="4">
        <f t="shared" ref="M870:M878" si="403">G870/M$869*100</f>
        <v>64.745437079731033</v>
      </c>
      <c r="N870" s="4">
        <f t="shared" ref="N870:N878" si="404">H870/N$869*100</f>
        <v>71.199324324324323</v>
      </c>
      <c r="O870" s="4">
        <f t="shared" ref="O870:O878" si="405">I870/O$869*100</f>
        <v>71.12349117920148</v>
      </c>
      <c r="P870" s="4">
        <f t="shared" ref="P870:P878" si="406">J870/P$869*100</f>
        <v>51.485148514851488</v>
      </c>
      <c r="S870" s="34" t="s">
        <v>318</v>
      </c>
      <c r="V870" s="18">
        <f t="shared" ref="V870:V878" si="407">SUM(F870,H870-I870)</f>
        <v>624</v>
      </c>
      <c r="W870" s="18">
        <f t="shared" ref="W870:W878" si="408">G870</f>
        <v>674</v>
      </c>
      <c r="X870" s="67">
        <f t="shared" ref="X870:X878" si="409">I870</f>
        <v>766</v>
      </c>
      <c r="Y870" s="107">
        <f t="shared" ref="Y870:Y878" si="410">V870/Y$869*100</f>
        <v>51.485148514851488</v>
      </c>
      <c r="Z870" s="4">
        <f t="shared" ref="Z870:Z878" si="411">W870/Z$869*100</f>
        <v>64.745437079731033</v>
      </c>
      <c r="AA870" s="4">
        <f t="shared" ref="AA870:AA878" si="412">X870/AA$869*100</f>
        <v>71.12349117920148</v>
      </c>
      <c r="AG870" s="173"/>
      <c r="AH870" s="173"/>
      <c r="AI870" s="173"/>
      <c r="AJ870" s="173"/>
      <c r="AK870" s="173"/>
    </row>
    <row r="871" spans="1:37" ht="15" customHeight="1" x14ac:dyDescent="0.15">
      <c r="B871" s="34" t="s">
        <v>319</v>
      </c>
      <c r="E871" s="18">
        <v>87</v>
      </c>
      <c r="F871" s="18">
        <v>78</v>
      </c>
      <c r="G871" s="18">
        <v>9</v>
      </c>
      <c r="H871" s="18">
        <v>5</v>
      </c>
      <c r="I871" s="67">
        <v>4</v>
      </c>
      <c r="J871" s="18">
        <v>79</v>
      </c>
      <c r="K871" s="107">
        <f t="shared" si="401"/>
        <v>4.0540540540540544</v>
      </c>
      <c r="L871" s="24">
        <f t="shared" si="402"/>
        <v>7.0588235294117645</v>
      </c>
      <c r="M871" s="4">
        <f t="shared" si="403"/>
        <v>0.86455331412103753</v>
      </c>
      <c r="N871" s="4">
        <f t="shared" si="404"/>
        <v>0.42229729729729731</v>
      </c>
      <c r="O871" s="4">
        <f t="shared" si="405"/>
        <v>0.37140204271123489</v>
      </c>
      <c r="P871" s="4">
        <f t="shared" si="406"/>
        <v>6.5181518151815183</v>
      </c>
      <c r="S871" s="34" t="s">
        <v>319</v>
      </c>
      <c r="V871" s="18">
        <f t="shared" si="407"/>
        <v>79</v>
      </c>
      <c r="W871" s="18">
        <f t="shared" si="408"/>
        <v>9</v>
      </c>
      <c r="X871" s="67">
        <f t="shared" si="409"/>
        <v>4</v>
      </c>
      <c r="Y871" s="107">
        <f t="shared" si="410"/>
        <v>6.5181518151815183</v>
      </c>
      <c r="Z871" s="4">
        <f t="shared" si="411"/>
        <v>0.86455331412103753</v>
      </c>
      <c r="AA871" s="4">
        <f t="shared" si="412"/>
        <v>0.37140204271123489</v>
      </c>
      <c r="AG871" s="173"/>
      <c r="AH871" s="173"/>
      <c r="AI871" s="173"/>
      <c r="AJ871" s="173"/>
      <c r="AK871" s="173"/>
    </row>
    <row r="872" spans="1:37" ht="15" customHeight="1" x14ac:dyDescent="0.15">
      <c r="B872" s="34" t="s">
        <v>320</v>
      </c>
      <c r="E872" s="18">
        <v>55</v>
      </c>
      <c r="F872" s="18">
        <v>49</v>
      </c>
      <c r="G872" s="18">
        <v>6</v>
      </c>
      <c r="H872" s="18">
        <v>0</v>
      </c>
      <c r="I872" s="67">
        <v>0</v>
      </c>
      <c r="J872" s="18">
        <v>49</v>
      </c>
      <c r="K872" s="107">
        <f t="shared" si="401"/>
        <v>2.5629077353215282</v>
      </c>
      <c r="L872" s="24">
        <f t="shared" si="402"/>
        <v>4.4343891402714934</v>
      </c>
      <c r="M872" s="4">
        <f t="shared" si="403"/>
        <v>0.57636887608069165</v>
      </c>
      <c r="N872" s="4">
        <f t="shared" si="404"/>
        <v>0</v>
      </c>
      <c r="O872" s="4">
        <f t="shared" si="405"/>
        <v>0</v>
      </c>
      <c r="P872" s="4">
        <f t="shared" si="406"/>
        <v>4.0429042904290426</v>
      </c>
      <c r="S872" s="34" t="s">
        <v>260</v>
      </c>
      <c r="V872" s="18">
        <f t="shared" si="407"/>
        <v>49</v>
      </c>
      <c r="W872" s="18">
        <f t="shared" si="408"/>
        <v>6</v>
      </c>
      <c r="X872" s="67">
        <f t="shared" si="409"/>
        <v>0</v>
      </c>
      <c r="Y872" s="107">
        <f t="shared" si="410"/>
        <v>4.0429042904290426</v>
      </c>
      <c r="Z872" s="4">
        <f t="shared" si="411"/>
        <v>0.57636887608069165</v>
      </c>
      <c r="AA872" s="4">
        <f t="shared" si="412"/>
        <v>0</v>
      </c>
      <c r="AG872" s="173"/>
      <c r="AH872" s="173"/>
      <c r="AI872" s="173"/>
      <c r="AJ872" s="173"/>
      <c r="AK872" s="173"/>
    </row>
    <row r="873" spans="1:37" ht="15" customHeight="1" x14ac:dyDescent="0.15">
      <c r="B873" s="34" t="s">
        <v>321</v>
      </c>
      <c r="E873" s="18">
        <v>44</v>
      </c>
      <c r="F873" s="18">
        <v>41</v>
      </c>
      <c r="G873" s="18">
        <v>3</v>
      </c>
      <c r="H873" s="18">
        <v>1</v>
      </c>
      <c r="I873" s="67">
        <v>0</v>
      </c>
      <c r="J873" s="18">
        <v>42</v>
      </c>
      <c r="K873" s="107">
        <f t="shared" si="401"/>
        <v>2.0503261882572228</v>
      </c>
      <c r="L873" s="24">
        <f t="shared" si="402"/>
        <v>3.7104072398190047</v>
      </c>
      <c r="M873" s="4">
        <f t="shared" si="403"/>
        <v>0.28818443804034583</v>
      </c>
      <c r="N873" s="4">
        <f t="shared" si="404"/>
        <v>8.4459459459459457E-2</v>
      </c>
      <c r="O873" s="4">
        <f t="shared" si="405"/>
        <v>0</v>
      </c>
      <c r="P873" s="4">
        <f t="shared" si="406"/>
        <v>3.4653465346534658</v>
      </c>
      <c r="S873" s="34" t="s">
        <v>255</v>
      </c>
      <c r="V873" s="18">
        <f t="shared" si="407"/>
        <v>42</v>
      </c>
      <c r="W873" s="18">
        <f t="shared" si="408"/>
        <v>3</v>
      </c>
      <c r="X873" s="67">
        <f t="shared" si="409"/>
        <v>0</v>
      </c>
      <c r="Y873" s="107">
        <f t="shared" si="410"/>
        <v>3.4653465346534658</v>
      </c>
      <c r="Z873" s="4">
        <f t="shared" si="411"/>
        <v>0.28818443804034583</v>
      </c>
      <c r="AA873" s="4">
        <f t="shared" si="412"/>
        <v>0</v>
      </c>
      <c r="AG873" s="173"/>
      <c r="AH873" s="173"/>
      <c r="AI873" s="173"/>
      <c r="AJ873" s="173"/>
      <c r="AK873" s="173"/>
    </row>
    <row r="874" spans="1:37" ht="15" customHeight="1" x14ac:dyDescent="0.15">
      <c r="B874" s="34" t="s">
        <v>322</v>
      </c>
      <c r="E874" s="18">
        <v>97</v>
      </c>
      <c r="F874" s="18">
        <v>85</v>
      </c>
      <c r="G874" s="18">
        <v>12</v>
      </c>
      <c r="H874" s="18">
        <v>2</v>
      </c>
      <c r="I874" s="67">
        <v>0</v>
      </c>
      <c r="J874" s="18">
        <v>87</v>
      </c>
      <c r="K874" s="107">
        <f t="shared" si="401"/>
        <v>4.520037278657969</v>
      </c>
      <c r="L874" s="24">
        <f t="shared" si="402"/>
        <v>7.6923076923076925</v>
      </c>
      <c r="M874" s="4">
        <f t="shared" si="403"/>
        <v>1.1527377521613833</v>
      </c>
      <c r="N874" s="4">
        <f t="shared" si="404"/>
        <v>0.16891891891891891</v>
      </c>
      <c r="O874" s="4">
        <f t="shared" si="405"/>
        <v>0</v>
      </c>
      <c r="P874" s="4">
        <f t="shared" si="406"/>
        <v>7.1782178217821775</v>
      </c>
      <c r="S874" s="34" t="s">
        <v>256</v>
      </c>
      <c r="V874" s="18">
        <f t="shared" si="407"/>
        <v>87</v>
      </c>
      <c r="W874" s="18">
        <f t="shared" si="408"/>
        <v>12</v>
      </c>
      <c r="X874" s="67">
        <f t="shared" si="409"/>
        <v>0</v>
      </c>
      <c r="Y874" s="107">
        <f t="shared" si="410"/>
        <v>7.1782178217821775</v>
      </c>
      <c r="Z874" s="4">
        <f t="shared" si="411"/>
        <v>1.1527377521613833</v>
      </c>
      <c r="AA874" s="4">
        <f t="shared" si="412"/>
        <v>0</v>
      </c>
      <c r="AG874" s="173"/>
      <c r="AH874" s="173"/>
      <c r="AI874" s="173"/>
      <c r="AJ874" s="173"/>
      <c r="AK874" s="173"/>
    </row>
    <row r="875" spans="1:37" ht="15" customHeight="1" x14ac:dyDescent="0.15">
      <c r="B875" s="34" t="s">
        <v>323</v>
      </c>
      <c r="E875" s="18">
        <v>51</v>
      </c>
      <c r="F875" s="18">
        <v>43</v>
      </c>
      <c r="G875" s="18">
        <v>8</v>
      </c>
      <c r="H875" s="18">
        <v>2</v>
      </c>
      <c r="I875" s="67">
        <v>1</v>
      </c>
      <c r="J875" s="18">
        <v>44</v>
      </c>
      <c r="K875" s="107">
        <f t="shared" si="401"/>
        <v>2.3765144454799625</v>
      </c>
      <c r="L875" s="24">
        <f t="shared" si="402"/>
        <v>3.8914027149321266</v>
      </c>
      <c r="M875" s="4">
        <f t="shared" si="403"/>
        <v>0.76849183477425553</v>
      </c>
      <c r="N875" s="4">
        <f t="shared" si="404"/>
        <v>0.16891891891891891</v>
      </c>
      <c r="O875" s="4">
        <f t="shared" si="405"/>
        <v>9.2850510677808723E-2</v>
      </c>
      <c r="P875" s="4">
        <f t="shared" si="406"/>
        <v>3.6303630363036308</v>
      </c>
      <c r="S875" s="34" t="s">
        <v>273</v>
      </c>
      <c r="V875" s="18">
        <f t="shared" si="407"/>
        <v>44</v>
      </c>
      <c r="W875" s="18">
        <f t="shared" si="408"/>
        <v>8</v>
      </c>
      <c r="X875" s="67">
        <f t="shared" si="409"/>
        <v>1</v>
      </c>
      <c r="Y875" s="107">
        <f t="shared" si="410"/>
        <v>3.6303630363036308</v>
      </c>
      <c r="Z875" s="4">
        <f t="shared" si="411"/>
        <v>0.76849183477425553</v>
      </c>
      <c r="AA875" s="4">
        <f t="shared" si="412"/>
        <v>9.2850510677808723E-2</v>
      </c>
      <c r="AG875" s="173"/>
      <c r="AH875" s="173"/>
      <c r="AI875" s="173"/>
      <c r="AJ875" s="173"/>
      <c r="AK875" s="173"/>
    </row>
    <row r="876" spans="1:37" ht="15" customHeight="1" x14ac:dyDescent="0.15">
      <c r="B876" s="34" t="s">
        <v>324</v>
      </c>
      <c r="E876" s="18">
        <v>40</v>
      </c>
      <c r="F876" s="18">
        <v>35</v>
      </c>
      <c r="G876" s="18">
        <v>5</v>
      </c>
      <c r="H876" s="18">
        <v>3</v>
      </c>
      <c r="I876" s="67">
        <v>3</v>
      </c>
      <c r="J876" s="18">
        <v>35</v>
      </c>
      <c r="K876" s="107">
        <f t="shared" si="401"/>
        <v>1.8639328984156569</v>
      </c>
      <c r="L876" s="24">
        <f t="shared" si="402"/>
        <v>3.1674208144796379</v>
      </c>
      <c r="M876" s="4">
        <f t="shared" si="403"/>
        <v>0.48030739673390976</v>
      </c>
      <c r="N876" s="4">
        <f t="shared" si="404"/>
        <v>0.2533783783783784</v>
      </c>
      <c r="O876" s="4">
        <f t="shared" si="405"/>
        <v>0.2785515320334262</v>
      </c>
      <c r="P876" s="4">
        <f t="shared" si="406"/>
        <v>2.8877887788778875</v>
      </c>
      <c r="S876" s="34" t="s">
        <v>291</v>
      </c>
      <c r="V876" s="18">
        <f t="shared" si="407"/>
        <v>35</v>
      </c>
      <c r="W876" s="18">
        <f t="shared" si="408"/>
        <v>5</v>
      </c>
      <c r="X876" s="67">
        <f t="shared" si="409"/>
        <v>3</v>
      </c>
      <c r="Y876" s="107">
        <f t="shared" si="410"/>
        <v>2.8877887788778875</v>
      </c>
      <c r="Z876" s="4">
        <f t="shared" si="411"/>
        <v>0.48030739673390976</v>
      </c>
      <c r="AA876" s="4">
        <f t="shared" si="412"/>
        <v>0.2785515320334262</v>
      </c>
      <c r="AG876" s="173"/>
      <c r="AH876" s="173"/>
      <c r="AI876" s="173"/>
      <c r="AJ876" s="173"/>
      <c r="AK876" s="173"/>
    </row>
    <row r="877" spans="1:37" ht="15" customHeight="1" x14ac:dyDescent="0.15">
      <c r="B877" s="34" t="s">
        <v>325</v>
      </c>
      <c r="E877" s="18">
        <v>36</v>
      </c>
      <c r="F877" s="18">
        <v>33</v>
      </c>
      <c r="G877" s="18">
        <v>3</v>
      </c>
      <c r="H877" s="18">
        <v>1</v>
      </c>
      <c r="I877" s="67">
        <v>0</v>
      </c>
      <c r="J877" s="18">
        <v>34</v>
      </c>
      <c r="K877" s="107">
        <f t="shared" si="401"/>
        <v>1.6775396085740912</v>
      </c>
      <c r="L877" s="24">
        <f t="shared" si="402"/>
        <v>2.9864253393665159</v>
      </c>
      <c r="M877" s="4">
        <f t="shared" si="403"/>
        <v>0.28818443804034583</v>
      </c>
      <c r="N877" s="4">
        <f t="shared" si="404"/>
        <v>8.4459459459459457E-2</v>
      </c>
      <c r="O877" s="4">
        <f t="shared" si="405"/>
        <v>0</v>
      </c>
      <c r="P877" s="4">
        <f t="shared" si="406"/>
        <v>2.8052805280528053</v>
      </c>
      <c r="S877" s="34" t="s">
        <v>287</v>
      </c>
      <c r="V877" s="18">
        <f t="shared" si="407"/>
        <v>34</v>
      </c>
      <c r="W877" s="18">
        <f t="shared" si="408"/>
        <v>3</v>
      </c>
      <c r="X877" s="67">
        <f t="shared" si="409"/>
        <v>0</v>
      </c>
      <c r="Y877" s="107">
        <f t="shared" si="410"/>
        <v>2.8052805280528053</v>
      </c>
      <c r="Z877" s="4">
        <f t="shared" si="411"/>
        <v>0.28818443804034583</v>
      </c>
      <c r="AA877" s="4">
        <f t="shared" si="412"/>
        <v>0</v>
      </c>
      <c r="AG877" s="173"/>
      <c r="AH877" s="173"/>
      <c r="AI877" s="173"/>
      <c r="AJ877" s="173"/>
      <c r="AK877" s="173"/>
    </row>
    <row r="878" spans="1:37" ht="15" customHeight="1" x14ac:dyDescent="0.15">
      <c r="B878" s="34" t="s">
        <v>150</v>
      </c>
      <c r="C878" s="36"/>
      <c r="D878" s="36"/>
      <c r="E878" s="19">
        <v>515</v>
      </c>
      <c r="F878" s="19">
        <v>194</v>
      </c>
      <c r="G878" s="19">
        <v>321</v>
      </c>
      <c r="H878" s="19">
        <v>327</v>
      </c>
      <c r="I878" s="72">
        <v>303</v>
      </c>
      <c r="J878" s="19">
        <v>218</v>
      </c>
      <c r="K878" s="111">
        <f t="shared" si="401"/>
        <v>23.998136067101584</v>
      </c>
      <c r="L878" s="26">
        <f t="shared" si="402"/>
        <v>17.556561085972849</v>
      </c>
      <c r="M878" s="5">
        <f t="shared" si="403"/>
        <v>30.835734870317005</v>
      </c>
      <c r="N878" s="5">
        <f t="shared" si="404"/>
        <v>27.618243243243246</v>
      </c>
      <c r="O878" s="5">
        <f t="shared" si="405"/>
        <v>28.133704735376046</v>
      </c>
      <c r="P878" s="5">
        <f t="shared" si="406"/>
        <v>17.986798679867988</v>
      </c>
      <c r="S878" s="34" t="s">
        <v>150</v>
      </c>
      <c r="T878" s="36"/>
      <c r="U878" s="36"/>
      <c r="V878" s="19">
        <f t="shared" si="407"/>
        <v>218</v>
      </c>
      <c r="W878" s="19">
        <f t="shared" si="408"/>
        <v>321</v>
      </c>
      <c r="X878" s="72">
        <f t="shared" si="409"/>
        <v>303</v>
      </c>
      <c r="Y878" s="111">
        <f t="shared" si="410"/>
        <v>17.986798679867988</v>
      </c>
      <c r="Z878" s="5">
        <f t="shared" si="411"/>
        <v>30.835734870317005</v>
      </c>
      <c r="AA878" s="5">
        <f t="shared" si="412"/>
        <v>28.133704735376046</v>
      </c>
      <c r="AG878" s="173"/>
      <c r="AH878" s="173"/>
      <c r="AI878" s="173"/>
      <c r="AJ878" s="173"/>
      <c r="AK878" s="173"/>
    </row>
    <row r="879" spans="1:37" ht="15" customHeight="1" x14ac:dyDescent="0.15">
      <c r="B879" s="38" t="s">
        <v>1</v>
      </c>
      <c r="C879" s="28"/>
      <c r="D879" s="29"/>
      <c r="E879" s="39">
        <f t="shared" ref="E879:I879" si="413">SUM(E870:E878)</f>
        <v>2146</v>
      </c>
      <c r="F879" s="39">
        <f t="shared" si="413"/>
        <v>1105</v>
      </c>
      <c r="G879" s="39">
        <f t="shared" si="413"/>
        <v>1041</v>
      </c>
      <c r="H879" s="39">
        <f t="shared" si="413"/>
        <v>1184</v>
      </c>
      <c r="I879" s="68">
        <f t="shared" si="413"/>
        <v>1077</v>
      </c>
      <c r="J879" s="39">
        <v>1212</v>
      </c>
      <c r="K879" s="108">
        <f t="shared" ref="K879:P879" si="414">SUM(K870:K878)</f>
        <v>100.00000000000001</v>
      </c>
      <c r="L879" s="25">
        <f t="shared" si="414"/>
        <v>100</v>
      </c>
      <c r="M879" s="6">
        <f t="shared" si="414"/>
        <v>100</v>
      </c>
      <c r="N879" s="6">
        <f t="shared" si="414"/>
        <v>99.999999999999972</v>
      </c>
      <c r="O879" s="6">
        <f t="shared" si="414"/>
        <v>100</v>
      </c>
      <c r="P879" s="6">
        <f t="shared" si="414"/>
        <v>100.00000000000001</v>
      </c>
      <c r="S879" s="38" t="s">
        <v>1</v>
      </c>
      <c r="T879" s="28"/>
      <c r="U879" s="29"/>
      <c r="V879" s="39">
        <f t="shared" ref="V879:AA879" si="415">SUM(V870:V878)</f>
        <v>1212</v>
      </c>
      <c r="W879" s="39">
        <f t="shared" si="415"/>
        <v>1041</v>
      </c>
      <c r="X879" s="68">
        <f t="shared" si="415"/>
        <v>1077</v>
      </c>
      <c r="Y879" s="108">
        <f t="shared" si="415"/>
        <v>100.00000000000001</v>
      </c>
      <c r="Z879" s="6">
        <f t="shared" si="415"/>
        <v>100</v>
      </c>
      <c r="AA879" s="6">
        <f t="shared" si="415"/>
        <v>100</v>
      </c>
    </row>
    <row r="880" spans="1:37" ht="15" customHeight="1" x14ac:dyDescent="0.15">
      <c r="B880" s="38" t="s">
        <v>268</v>
      </c>
      <c r="C880" s="28"/>
      <c r="D880" s="29"/>
      <c r="E880" s="47">
        <v>36777.3362764712</v>
      </c>
      <c r="F880" s="47">
        <v>58537.679888723331</v>
      </c>
      <c r="G880" s="47">
        <v>9244.4570670799603</v>
      </c>
      <c r="H880" s="47">
        <v>6547.2288538085413</v>
      </c>
      <c r="I880" s="47">
        <v>1512.1124031007753</v>
      </c>
      <c r="J880" s="47">
        <v>58117.129282033078</v>
      </c>
      <c r="S880" s="38" t="s">
        <v>268</v>
      </c>
      <c r="T880" s="28"/>
      <c r="U880" s="29"/>
      <c r="V880" s="47">
        <v>58117.129282033078</v>
      </c>
      <c r="W880" s="47">
        <f>G880</f>
        <v>9244.4570670799603</v>
      </c>
      <c r="X880" s="47">
        <f>I880</f>
        <v>1512.1124031007753</v>
      </c>
      <c r="Y880" s="1"/>
      <c r="AG880" s="173"/>
      <c r="AH880" s="173"/>
      <c r="AI880" s="173"/>
      <c r="AJ880" s="173"/>
      <c r="AK880" s="173"/>
    </row>
    <row r="881" spans="1:37" ht="15" customHeight="1" x14ac:dyDescent="0.15">
      <c r="B881" s="38" t="s">
        <v>355</v>
      </c>
      <c r="C881" s="28"/>
      <c r="D881" s="29"/>
      <c r="E881" s="47">
        <v>22307.349240415384</v>
      </c>
      <c r="F881" s="47">
        <v>42018.604852813995</v>
      </c>
      <c r="G881" s="47">
        <v>1342.9987262394668</v>
      </c>
      <c r="H881" s="47">
        <v>0</v>
      </c>
      <c r="I881" s="47">
        <v>0</v>
      </c>
      <c r="J881" s="47">
        <v>38347.574147334984</v>
      </c>
      <c r="S881" s="38" t="s">
        <v>355</v>
      </c>
      <c r="T881" s="28"/>
      <c r="U881" s="29"/>
      <c r="V881" s="47">
        <v>38347.574147334984</v>
      </c>
      <c r="W881" s="47">
        <f>G881</f>
        <v>1342.9987262394668</v>
      </c>
      <c r="X881" s="47">
        <f>I881</f>
        <v>0</v>
      </c>
      <c r="Y881" s="1"/>
      <c r="AG881" s="173"/>
      <c r="AH881" s="173"/>
      <c r="AI881" s="173"/>
      <c r="AJ881" s="173"/>
      <c r="AK881" s="173"/>
    </row>
    <row r="882" spans="1:37" ht="15" customHeight="1" x14ac:dyDescent="0.15">
      <c r="B882" s="38" t="s">
        <v>269</v>
      </c>
      <c r="C882" s="28"/>
      <c r="D882" s="29"/>
      <c r="E882" s="174">
        <v>1440000</v>
      </c>
      <c r="F882" s="174">
        <v>1440000</v>
      </c>
      <c r="G882" s="174">
        <v>435500</v>
      </c>
      <c r="H882" s="174">
        <v>3853448.2758620689</v>
      </c>
      <c r="I882" s="174">
        <v>274000</v>
      </c>
      <c r="J882" s="174">
        <v>3853448.2758620689</v>
      </c>
      <c r="S882" s="38" t="s">
        <v>269</v>
      </c>
      <c r="T882" s="28"/>
      <c r="U882" s="29"/>
      <c r="V882" s="174">
        <v>3853448.2758620689</v>
      </c>
      <c r="W882" s="174">
        <f>G882</f>
        <v>435500</v>
      </c>
      <c r="X882" s="174">
        <f>I882</f>
        <v>274000</v>
      </c>
      <c r="Y882" s="1"/>
      <c r="AG882" s="173"/>
      <c r="AH882" s="173"/>
      <c r="AI882" s="173"/>
      <c r="AJ882" s="173"/>
      <c r="AK882" s="173"/>
    </row>
    <row r="883" spans="1:37" ht="15" customHeight="1" x14ac:dyDescent="0.15">
      <c r="B883" s="38" t="s">
        <v>270</v>
      </c>
      <c r="C883" s="28"/>
      <c r="D883" s="29"/>
      <c r="E883" s="47">
        <v>1041.6666666666667</v>
      </c>
      <c r="F883" s="47">
        <v>1041.6666666666667</v>
      </c>
      <c r="G883" s="47">
        <v>1666.6666666666667</v>
      </c>
      <c r="H883" s="47">
        <v>14000</v>
      </c>
      <c r="I883" s="47">
        <v>14000</v>
      </c>
      <c r="J883" s="47">
        <v>1041.6666666666667</v>
      </c>
      <c r="S883" s="38" t="s">
        <v>270</v>
      </c>
      <c r="T883" s="28"/>
      <c r="U883" s="29"/>
      <c r="V883" s="47">
        <v>1041.6666666666667</v>
      </c>
      <c r="W883" s="47">
        <f>G883</f>
        <v>1666.6666666666667</v>
      </c>
      <c r="X883" s="47">
        <f>I883</f>
        <v>14000</v>
      </c>
      <c r="Y883" s="1"/>
      <c r="AG883" s="173"/>
      <c r="AH883" s="173"/>
      <c r="AI883" s="173"/>
      <c r="AJ883" s="173"/>
      <c r="AK883" s="173"/>
    </row>
    <row r="884" spans="1:37" ht="12" customHeight="1" x14ac:dyDescent="0.15">
      <c r="B884" s="69" t="s">
        <v>82</v>
      </c>
      <c r="C884" s="45"/>
      <c r="D884" s="45"/>
      <c r="E884" s="90"/>
      <c r="F884" s="90"/>
      <c r="G884" s="90"/>
      <c r="H884" s="91"/>
      <c r="I884" s="90"/>
      <c r="J884" s="90"/>
      <c r="K884" s="90"/>
      <c r="L884" s="46"/>
      <c r="N884" s="90"/>
      <c r="S884" s="69" t="s">
        <v>82</v>
      </c>
      <c r="T884" s="45"/>
      <c r="U884" s="45"/>
      <c r="V884" s="90"/>
      <c r="W884" s="90"/>
      <c r="X884" s="90"/>
      <c r="Y884" s="90"/>
    </row>
    <row r="885" spans="1:37" ht="9.9" customHeight="1" x14ac:dyDescent="0.15">
      <c r="B885" s="62"/>
      <c r="C885" s="45"/>
      <c r="D885" s="45"/>
      <c r="E885" s="90"/>
      <c r="F885" s="90"/>
      <c r="G885" s="90"/>
      <c r="H885" s="91"/>
      <c r="I885" s="90"/>
      <c r="J885" s="90"/>
      <c r="K885" s="90"/>
      <c r="L885" s="46"/>
      <c r="N885" s="90"/>
      <c r="S885" s="62"/>
      <c r="T885" s="45"/>
      <c r="U885" s="45"/>
      <c r="V885" s="90"/>
      <c r="W885" s="90"/>
      <c r="X885" s="90"/>
      <c r="Y885" s="90"/>
    </row>
    <row r="886" spans="1:37" ht="13.65" customHeight="1" x14ac:dyDescent="0.15">
      <c r="A886" s="73" t="s">
        <v>363</v>
      </c>
      <c r="B886" s="22"/>
      <c r="H886" s="1"/>
      <c r="I886" s="7"/>
      <c r="J886" s="7"/>
      <c r="K886" s="7"/>
      <c r="N886" s="7"/>
      <c r="S886" s="22"/>
    </row>
    <row r="887" spans="1:37" ht="15" customHeight="1" x14ac:dyDescent="0.15">
      <c r="A887" s="1" t="s">
        <v>652</v>
      </c>
      <c r="B887" s="22"/>
      <c r="H887" s="1"/>
      <c r="I887" s="7"/>
      <c r="J887" s="7"/>
      <c r="K887" s="7"/>
      <c r="N887" s="7"/>
      <c r="S887" s="22"/>
    </row>
    <row r="888" spans="1:37" ht="13.65" customHeight="1" x14ac:dyDescent="0.15">
      <c r="B888" s="64"/>
      <c r="C888" s="33"/>
      <c r="D888" s="33"/>
      <c r="E888" s="386"/>
      <c r="F888" s="387"/>
      <c r="G888" s="86" t="s">
        <v>2</v>
      </c>
      <c r="H888" s="86"/>
      <c r="I888" s="387"/>
      <c r="J888" s="387"/>
      <c r="K888" s="388"/>
      <c r="L888" s="387"/>
      <c r="M888" s="86" t="s">
        <v>3</v>
      </c>
      <c r="N888" s="86"/>
      <c r="O888" s="387"/>
      <c r="P888" s="389"/>
      <c r="S888" s="64"/>
      <c r="T888" s="33"/>
      <c r="U888" s="33"/>
      <c r="V888" s="79"/>
      <c r="W888" s="83" t="s">
        <v>2</v>
      </c>
      <c r="X888" s="86"/>
      <c r="Y888" s="104"/>
      <c r="Z888" s="83" t="s">
        <v>3</v>
      </c>
      <c r="AA888" s="84"/>
    </row>
    <row r="889" spans="1:37" ht="22.65" customHeight="1" x14ac:dyDescent="0.15">
      <c r="B889" s="34"/>
      <c r="D889" s="75"/>
      <c r="E889" s="94" t="s">
        <v>442</v>
      </c>
      <c r="F889" s="94" t="s">
        <v>194</v>
      </c>
      <c r="G889" s="94" t="s">
        <v>195</v>
      </c>
      <c r="H889" s="94" t="s">
        <v>443</v>
      </c>
      <c r="I889" s="100" t="s">
        <v>197</v>
      </c>
      <c r="J889" s="94" t="s">
        <v>1127</v>
      </c>
      <c r="K889" s="103" t="s">
        <v>442</v>
      </c>
      <c r="L889" s="94" t="s">
        <v>194</v>
      </c>
      <c r="M889" s="94" t="s">
        <v>195</v>
      </c>
      <c r="N889" s="94" t="s">
        <v>443</v>
      </c>
      <c r="O889" s="94" t="s">
        <v>197</v>
      </c>
      <c r="P889" s="94" t="s">
        <v>1127</v>
      </c>
      <c r="S889" s="34"/>
      <c r="U889" s="75"/>
      <c r="V889" s="94" t="s">
        <v>936</v>
      </c>
      <c r="W889" s="94" t="s">
        <v>195</v>
      </c>
      <c r="X889" s="100" t="s">
        <v>197</v>
      </c>
      <c r="Y889" s="103" t="s">
        <v>936</v>
      </c>
      <c r="Z889" s="94" t="s">
        <v>195</v>
      </c>
      <c r="AA889" s="94" t="s">
        <v>197</v>
      </c>
    </row>
    <row r="890" spans="1:37" ht="12" customHeight="1" x14ac:dyDescent="0.15">
      <c r="B890" s="35"/>
      <c r="C890" s="36"/>
      <c r="D890" s="76"/>
      <c r="E890" s="37"/>
      <c r="F890" s="37"/>
      <c r="G890" s="37"/>
      <c r="H890" s="37"/>
      <c r="I890" s="66"/>
      <c r="J890" s="37"/>
      <c r="K890" s="105">
        <f t="shared" ref="K890:P890" si="416">E$13-E$851</f>
        <v>1021</v>
      </c>
      <c r="L890" s="2">
        <f t="shared" si="416"/>
        <v>621</v>
      </c>
      <c r="M890" s="2">
        <f t="shared" si="416"/>
        <v>400</v>
      </c>
      <c r="N890" s="2">
        <f t="shared" si="416"/>
        <v>344</v>
      </c>
      <c r="O890" s="2">
        <f t="shared" si="416"/>
        <v>314</v>
      </c>
      <c r="P890" s="2">
        <f t="shared" si="416"/>
        <v>651</v>
      </c>
      <c r="S890" s="35"/>
      <c r="T890" s="36"/>
      <c r="U890" s="76"/>
      <c r="V890" s="37"/>
      <c r="W890" s="37"/>
      <c r="X890" s="66"/>
      <c r="Y890" s="105">
        <f>V$13-V$851</f>
        <v>651</v>
      </c>
      <c r="Z890" s="2">
        <f>W$13-W$851</f>
        <v>400</v>
      </c>
      <c r="AA890" s="2">
        <f>X$13-X$851</f>
        <v>314</v>
      </c>
    </row>
    <row r="891" spans="1:37" ht="15" customHeight="1" x14ac:dyDescent="0.15">
      <c r="B891" s="34" t="s">
        <v>83</v>
      </c>
      <c r="E891" s="18">
        <v>137</v>
      </c>
      <c r="F891" s="18">
        <v>126</v>
      </c>
      <c r="G891" s="18">
        <v>11</v>
      </c>
      <c r="H891" s="18">
        <v>12</v>
      </c>
      <c r="I891" s="67">
        <v>8</v>
      </c>
      <c r="J891" s="18">
        <v>130</v>
      </c>
      <c r="K891" s="107">
        <f t="shared" ref="K891:P897" si="417">E891/K$890*100</f>
        <v>13.418217433888344</v>
      </c>
      <c r="L891" s="24">
        <f t="shared" si="417"/>
        <v>20.289855072463769</v>
      </c>
      <c r="M891" s="4">
        <f t="shared" si="417"/>
        <v>2.75</v>
      </c>
      <c r="N891" s="4">
        <f t="shared" si="417"/>
        <v>3.4883720930232558</v>
      </c>
      <c r="O891" s="4">
        <f t="shared" si="417"/>
        <v>2.547770700636943</v>
      </c>
      <c r="P891" s="4">
        <f t="shared" si="417"/>
        <v>19.969278033794165</v>
      </c>
      <c r="S891" s="34" t="s">
        <v>83</v>
      </c>
      <c r="V891" s="18">
        <f t="shared" ref="V891:V897" si="418">SUM(F891,H891-I891)</f>
        <v>130</v>
      </c>
      <c r="W891" s="18">
        <f t="shared" ref="W891:W897" si="419">G891</f>
        <v>11</v>
      </c>
      <c r="X891" s="67">
        <f t="shared" ref="X891:X897" si="420">I891</f>
        <v>8</v>
      </c>
      <c r="Y891" s="107">
        <f t="shared" ref="Y891:AA897" si="421">V891/Y$890*100</f>
        <v>19.969278033794165</v>
      </c>
      <c r="Z891" s="4">
        <f t="shared" si="421"/>
        <v>2.75</v>
      </c>
      <c r="AA891" s="4">
        <f t="shared" si="421"/>
        <v>2.547770700636943</v>
      </c>
      <c r="AG891" s="173"/>
      <c r="AH891" s="173"/>
      <c r="AI891" s="173"/>
      <c r="AJ891" s="173"/>
      <c r="AK891" s="173"/>
    </row>
    <row r="892" spans="1:37" ht="15" customHeight="1" x14ac:dyDescent="0.15">
      <c r="B892" s="34" t="s">
        <v>84</v>
      </c>
      <c r="E892" s="18">
        <v>62</v>
      </c>
      <c r="F892" s="18">
        <v>53</v>
      </c>
      <c r="G892" s="18">
        <v>9</v>
      </c>
      <c r="H892" s="18">
        <v>6</v>
      </c>
      <c r="I892" s="67">
        <v>4</v>
      </c>
      <c r="J892" s="18">
        <v>55</v>
      </c>
      <c r="K892" s="107">
        <f t="shared" si="417"/>
        <v>6.072477962781587</v>
      </c>
      <c r="L892" s="24">
        <f t="shared" si="417"/>
        <v>8.5346215780998396</v>
      </c>
      <c r="M892" s="4">
        <f t="shared" si="417"/>
        <v>2.25</v>
      </c>
      <c r="N892" s="4">
        <f t="shared" si="417"/>
        <v>1.7441860465116279</v>
      </c>
      <c r="O892" s="4">
        <f t="shared" si="417"/>
        <v>1.2738853503184715</v>
      </c>
      <c r="P892" s="4">
        <f t="shared" si="417"/>
        <v>8.4485407066052236</v>
      </c>
      <c r="S892" s="34" t="s">
        <v>84</v>
      </c>
      <c r="V892" s="18">
        <f t="shared" si="418"/>
        <v>55</v>
      </c>
      <c r="W892" s="18">
        <f t="shared" si="419"/>
        <v>9</v>
      </c>
      <c r="X892" s="67">
        <f t="shared" si="420"/>
        <v>4</v>
      </c>
      <c r="Y892" s="107">
        <f t="shared" si="421"/>
        <v>8.4485407066052236</v>
      </c>
      <c r="Z892" s="4">
        <f t="shared" si="421"/>
        <v>2.25</v>
      </c>
      <c r="AA892" s="4">
        <f t="shared" si="421"/>
        <v>1.2738853503184715</v>
      </c>
      <c r="AG892" s="173"/>
      <c r="AH892" s="173"/>
      <c r="AI892" s="173"/>
      <c r="AJ892" s="173"/>
      <c r="AK892" s="173"/>
    </row>
    <row r="893" spans="1:37" ht="15" customHeight="1" x14ac:dyDescent="0.15">
      <c r="B893" s="34" t="s">
        <v>85</v>
      </c>
      <c r="E893" s="18">
        <v>107</v>
      </c>
      <c r="F893" s="18">
        <v>97</v>
      </c>
      <c r="G893" s="18">
        <v>10</v>
      </c>
      <c r="H893" s="18">
        <v>2</v>
      </c>
      <c r="I893" s="67">
        <v>1</v>
      </c>
      <c r="J893" s="18">
        <v>98</v>
      </c>
      <c r="K893" s="107">
        <f t="shared" si="417"/>
        <v>10.479921645445641</v>
      </c>
      <c r="L893" s="24">
        <f t="shared" si="417"/>
        <v>15.619967793880837</v>
      </c>
      <c r="M893" s="4">
        <f t="shared" si="417"/>
        <v>2.5</v>
      </c>
      <c r="N893" s="4">
        <f t="shared" si="417"/>
        <v>0.58139534883720934</v>
      </c>
      <c r="O893" s="4">
        <f t="shared" si="417"/>
        <v>0.31847133757961787</v>
      </c>
      <c r="P893" s="4">
        <f t="shared" si="417"/>
        <v>15.053763440860216</v>
      </c>
      <c r="S893" s="34" t="s">
        <v>85</v>
      </c>
      <c r="V893" s="18">
        <f t="shared" si="418"/>
        <v>98</v>
      </c>
      <c r="W893" s="18">
        <f t="shared" si="419"/>
        <v>10</v>
      </c>
      <c r="X893" s="67">
        <f t="shared" si="420"/>
        <v>1</v>
      </c>
      <c r="Y893" s="107">
        <f t="shared" si="421"/>
        <v>15.053763440860216</v>
      </c>
      <c r="Z893" s="4">
        <f t="shared" si="421"/>
        <v>2.5</v>
      </c>
      <c r="AA893" s="4">
        <f t="shared" si="421"/>
        <v>0.31847133757961787</v>
      </c>
      <c r="AG893" s="173"/>
      <c r="AH893" s="173"/>
      <c r="AI893" s="173"/>
      <c r="AJ893" s="173"/>
      <c r="AK893" s="173"/>
    </row>
    <row r="894" spans="1:37" ht="15" customHeight="1" x14ac:dyDescent="0.15">
      <c r="B894" s="34" t="s">
        <v>86</v>
      </c>
      <c r="E894" s="18">
        <v>212</v>
      </c>
      <c r="F894" s="18">
        <v>184</v>
      </c>
      <c r="G894" s="18">
        <v>28</v>
      </c>
      <c r="H894" s="18">
        <v>5</v>
      </c>
      <c r="I894" s="67">
        <v>4</v>
      </c>
      <c r="J894" s="18">
        <v>185</v>
      </c>
      <c r="K894" s="107">
        <f t="shared" si="417"/>
        <v>20.763956904995105</v>
      </c>
      <c r="L894" s="24">
        <f t="shared" si="417"/>
        <v>29.629629629629626</v>
      </c>
      <c r="M894" s="4">
        <f t="shared" si="417"/>
        <v>7.0000000000000009</v>
      </c>
      <c r="N894" s="4">
        <f t="shared" si="417"/>
        <v>1.4534883720930232</v>
      </c>
      <c r="O894" s="4">
        <f t="shared" si="417"/>
        <v>1.2738853503184715</v>
      </c>
      <c r="P894" s="4">
        <f t="shared" si="417"/>
        <v>28.417818740399387</v>
      </c>
      <c r="S894" s="34" t="s">
        <v>86</v>
      </c>
      <c r="V894" s="18">
        <f t="shared" si="418"/>
        <v>185</v>
      </c>
      <c r="W894" s="18">
        <f t="shared" si="419"/>
        <v>28</v>
      </c>
      <c r="X894" s="67">
        <f t="shared" si="420"/>
        <v>4</v>
      </c>
      <c r="Y894" s="107">
        <f t="shared" si="421"/>
        <v>28.417818740399387</v>
      </c>
      <c r="Z894" s="4">
        <f t="shared" si="421"/>
        <v>7.0000000000000009</v>
      </c>
      <c r="AA894" s="4">
        <f t="shared" si="421"/>
        <v>1.2738853503184715</v>
      </c>
      <c r="AG894" s="173"/>
      <c r="AH894" s="173"/>
      <c r="AI894" s="173"/>
      <c r="AJ894" s="173"/>
      <c r="AK894" s="173"/>
    </row>
    <row r="895" spans="1:37" ht="15" customHeight="1" x14ac:dyDescent="0.15">
      <c r="B895" s="34" t="s">
        <v>271</v>
      </c>
      <c r="E895" s="18">
        <v>5</v>
      </c>
      <c r="F895" s="18">
        <v>1</v>
      </c>
      <c r="G895" s="18">
        <v>4</v>
      </c>
      <c r="H895" s="18">
        <v>1</v>
      </c>
      <c r="I895" s="67">
        <v>1</v>
      </c>
      <c r="J895" s="18">
        <v>1</v>
      </c>
      <c r="K895" s="107">
        <f t="shared" si="417"/>
        <v>0.48971596474045059</v>
      </c>
      <c r="L895" s="24">
        <f t="shared" si="417"/>
        <v>0.1610305958132045</v>
      </c>
      <c r="M895" s="4">
        <f t="shared" si="417"/>
        <v>1</v>
      </c>
      <c r="N895" s="4">
        <f t="shared" si="417"/>
        <v>0.29069767441860467</v>
      </c>
      <c r="O895" s="4">
        <f t="shared" si="417"/>
        <v>0.31847133757961787</v>
      </c>
      <c r="P895" s="4">
        <f t="shared" si="417"/>
        <v>0.15360983102918588</v>
      </c>
      <c r="S895" s="34" t="s">
        <v>271</v>
      </c>
      <c r="V895" s="18">
        <f t="shared" si="418"/>
        <v>1</v>
      </c>
      <c r="W895" s="18">
        <f t="shared" si="419"/>
        <v>4</v>
      </c>
      <c r="X895" s="67">
        <f t="shared" si="420"/>
        <v>1</v>
      </c>
      <c r="Y895" s="107">
        <f t="shared" si="421"/>
        <v>0.15360983102918588</v>
      </c>
      <c r="Z895" s="4">
        <f t="shared" si="421"/>
        <v>1</v>
      </c>
      <c r="AA895" s="4">
        <f t="shared" si="421"/>
        <v>0.31847133757961787</v>
      </c>
      <c r="AG895" s="173"/>
      <c r="AH895" s="173"/>
      <c r="AI895" s="173"/>
      <c r="AJ895" s="173"/>
      <c r="AK895" s="173"/>
    </row>
    <row r="896" spans="1:37" ht="15" customHeight="1" x14ac:dyDescent="0.15">
      <c r="B896" s="34" t="s">
        <v>162</v>
      </c>
      <c r="E896" s="18">
        <v>18</v>
      </c>
      <c r="F896" s="18">
        <v>9</v>
      </c>
      <c r="G896" s="18">
        <v>9</v>
      </c>
      <c r="H896" s="18">
        <v>1</v>
      </c>
      <c r="I896" s="67">
        <v>1</v>
      </c>
      <c r="J896" s="18">
        <v>9</v>
      </c>
      <c r="K896" s="107">
        <f t="shared" si="417"/>
        <v>1.762977473065622</v>
      </c>
      <c r="L896" s="24">
        <f t="shared" si="417"/>
        <v>1.4492753623188406</v>
      </c>
      <c r="M896" s="4">
        <f t="shared" si="417"/>
        <v>2.25</v>
      </c>
      <c r="N896" s="4">
        <f t="shared" si="417"/>
        <v>0.29069767441860467</v>
      </c>
      <c r="O896" s="4">
        <f t="shared" si="417"/>
        <v>0.31847133757961787</v>
      </c>
      <c r="P896" s="4">
        <f t="shared" si="417"/>
        <v>1.3824884792626728</v>
      </c>
      <c r="S896" s="34" t="s">
        <v>162</v>
      </c>
      <c r="V896" s="18">
        <f t="shared" si="418"/>
        <v>9</v>
      </c>
      <c r="W896" s="18">
        <f t="shared" si="419"/>
        <v>9</v>
      </c>
      <c r="X896" s="67">
        <f t="shared" si="420"/>
        <v>1</v>
      </c>
      <c r="Y896" s="107">
        <f t="shared" si="421"/>
        <v>1.3824884792626728</v>
      </c>
      <c r="Z896" s="4">
        <f t="shared" si="421"/>
        <v>2.25</v>
      </c>
      <c r="AA896" s="4">
        <f t="shared" si="421"/>
        <v>0.31847133757961787</v>
      </c>
      <c r="AG896" s="173"/>
      <c r="AH896" s="173"/>
      <c r="AI896" s="173"/>
      <c r="AJ896" s="173"/>
      <c r="AK896" s="173"/>
    </row>
    <row r="897" spans="1:37" ht="15" customHeight="1" x14ac:dyDescent="0.15">
      <c r="B897" s="34" t="s">
        <v>150</v>
      </c>
      <c r="C897" s="36"/>
      <c r="D897" s="36"/>
      <c r="E897" s="19">
        <v>480</v>
      </c>
      <c r="F897" s="19">
        <v>151</v>
      </c>
      <c r="G897" s="19">
        <v>329</v>
      </c>
      <c r="H897" s="19">
        <v>317</v>
      </c>
      <c r="I897" s="72">
        <v>295</v>
      </c>
      <c r="J897" s="19">
        <v>173</v>
      </c>
      <c r="K897" s="111">
        <f t="shared" si="417"/>
        <v>47.012732615083252</v>
      </c>
      <c r="L897" s="26">
        <f t="shared" si="417"/>
        <v>24.315619967793882</v>
      </c>
      <c r="M897" s="5">
        <f t="shared" si="417"/>
        <v>82.25</v>
      </c>
      <c r="N897" s="5">
        <f t="shared" si="417"/>
        <v>92.151162790697668</v>
      </c>
      <c r="O897" s="5">
        <f t="shared" si="417"/>
        <v>93.949044585987266</v>
      </c>
      <c r="P897" s="5">
        <f t="shared" si="417"/>
        <v>26.574500768049152</v>
      </c>
      <c r="S897" s="34" t="s">
        <v>150</v>
      </c>
      <c r="T897" s="36"/>
      <c r="U897" s="36"/>
      <c r="V897" s="19">
        <f t="shared" si="418"/>
        <v>173</v>
      </c>
      <c r="W897" s="19">
        <f t="shared" si="419"/>
        <v>329</v>
      </c>
      <c r="X897" s="72">
        <f t="shared" si="420"/>
        <v>295</v>
      </c>
      <c r="Y897" s="111">
        <f t="shared" si="421"/>
        <v>26.574500768049152</v>
      </c>
      <c r="Z897" s="5">
        <f t="shared" si="421"/>
        <v>82.25</v>
      </c>
      <c r="AA897" s="5">
        <f t="shared" si="421"/>
        <v>93.949044585987266</v>
      </c>
      <c r="AG897" s="173"/>
      <c r="AH897" s="173"/>
      <c r="AI897" s="173"/>
      <c r="AJ897" s="173"/>
      <c r="AK897" s="173"/>
    </row>
    <row r="898" spans="1:37" ht="15" customHeight="1" x14ac:dyDescent="0.15">
      <c r="B898" s="38" t="s">
        <v>1</v>
      </c>
      <c r="C898" s="28"/>
      <c r="D898" s="29"/>
      <c r="E898" s="39">
        <f t="shared" ref="E898:I898" si="422">SUM(E891:E897)</f>
        <v>1021</v>
      </c>
      <c r="F898" s="39">
        <f t="shared" si="422"/>
        <v>621</v>
      </c>
      <c r="G898" s="39">
        <f t="shared" si="422"/>
        <v>400</v>
      </c>
      <c r="H898" s="39">
        <f t="shared" si="422"/>
        <v>344</v>
      </c>
      <c r="I898" s="68">
        <f t="shared" si="422"/>
        <v>314</v>
      </c>
      <c r="J898" s="39">
        <v>651</v>
      </c>
      <c r="K898" s="108">
        <f t="shared" ref="K898:P898" si="423">SUM(K891:K897)</f>
        <v>100</v>
      </c>
      <c r="L898" s="25">
        <f t="shared" si="423"/>
        <v>100</v>
      </c>
      <c r="M898" s="6">
        <f t="shared" si="423"/>
        <v>100</v>
      </c>
      <c r="N898" s="6">
        <f t="shared" si="423"/>
        <v>100</v>
      </c>
      <c r="O898" s="6">
        <f t="shared" si="423"/>
        <v>100</v>
      </c>
      <c r="P898" s="6">
        <f t="shared" si="423"/>
        <v>100</v>
      </c>
      <c r="S898" s="38" t="s">
        <v>1</v>
      </c>
      <c r="T898" s="28"/>
      <c r="U898" s="29"/>
      <c r="V898" s="39">
        <f t="shared" ref="V898:AA898" si="424">SUM(V891:V897)</f>
        <v>651</v>
      </c>
      <c r="W898" s="39">
        <f t="shared" si="424"/>
        <v>400</v>
      </c>
      <c r="X898" s="68">
        <f t="shared" si="424"/>
        <v>314</v>
      </c>
      <c r="Y898" s="108">
        <f t="shared" si="424"/>
        <v>100</v>
      </c>
      <c r="Z898" s="6">
        <f t="shared" si="424"/>
        <v>100</v>
      </c>
      <c r="AA898" s="6">
        <f t="shared" si="424"/>
        <v>100</v>
      </c>
    </row>
    <row r="899" spans="1:37" ht="15" customHeight="1" x14ac:dyDescent="0.15">
      <c r="B899" s="38" t="s">
        <v>87</v>
      </c>
      <c r="C899" s="28"/>
      <c r="D899" s="29"/>
      <c r="E899" s="40">
        <v>22.22093622920519</v>
      </c>
      <c r="F899" s="40">
        <v>20.563801063829807</v>
      </c>
      <c r="G899" s="40">
        <v>33.190704225352114</v>
      </c>
      <c r="H899" s="40">
        <v>16.027777777777779</v>
      </c>
      <c r="I899" s="40">
        <v>18.452631578947368</v>
      </c>
      <c r="J899" s="40">
        <v>20.39149895397491</v>
      </c>
      <c r="S899" s="38" t="s">
        <v>87</v>
      </c>
      <c r="T899" s="28"/>
      <c r="U899" s="29"/>
      <c r="V899" s="40">
        <v>20.39149895397491</v>
      </c>
      <c r="W899" s="40">
        <f>G899</f>
        <v>33.190704225352114</v>
      </c>
      <c r="X899" s="40">
        <f>I899</f>
        <v>18.452631578947368</v>
      </c>
      <c r="Y899" s="1"/>
      <c r="AG899" s="173"/>
      <c r="AH899" s="173"/>
      <c r="AI899" s="173"/>
      <c r="AJ899" s="173"/>
      <c r="AK899" s="173"/>
    </row>
    <row r="900" spans="1:37" ht="15" customHeight="1" x14ac:dyDescent="0.15">
      <c r="B900" s="38" t="s">
        <v>356</v>
      </c>
      <c r="C900" s="28"/>
      <c r="D900" s="29"/>
      <c r="E900" s="40">
        <v>20.033935318275169</v>
      </c>
      <c r="F900" s="40">
        <v>19.433930424528324</v>
      </c>
      <c r="G900" s="40">
        <v>31.639076923076921</v>
      </c>
      <c r="H900" s="40">
        <v>13.310000000000002</v>
      </c>
      <c r="I900" s="40">
        <v>18.452631578947368</v>
      </c>
      <c r="J900" s="40">
        <v>19.264204861111139</v>
      </c>
      <c r="S900" s="38" t="s">
        <v>356</v>
      </c>
      <c r="T900" s="28"/>
      <c r="U900" s="29"/>
      <c r="V900" s="40">
        <v>19.264204861111139</v>
      </c>
      <c r="W900" s="40">
        <f>G900</f>
        <v>31.639076923076921</v>
      </c>
      <c r="X900" s="40">
        <f>I900</f>
        <v>18.452631578947368</v>
      </c>
      <c r="Y900" s="1"/>
      <c r="AG900" s="173"/>
      <c r="AH900" s="173"/>
      <c r="AI900" s="173"/>
      <c r="AJ900" s="173"/>
      <c r="AK900" s="173"/>
    </row>
    <row r="901" spans="1:37" ht="15" customHeight="1" x14ac:dyDescent="0.15">
      <c r="B901" s="62"/>
      <c r="C901" s="45"/>
      <c r="D901" s="45"/>
      <c r="E901" s="90"/>
      <c r="F901" s="90"/>
      <c r="G901" s="90"/>
      <c r="H901" s="91"/>
      <c r="I901" s="90"/>
      <c r="J901" s="90"/>
      <c r="K901" s="90"/>
      <c r="L901" s="46"/>
      <c r="N901" s="90"/>
      <c r="S901" s="62"/>
      <c r="T901" s="45"/>
      <c r="U901" s="45"/>
      <c r="V901" s="90"/>
      <c r="W901" s="90"/>
      <c r="X901" s="90"/>
      <c r="Y901" s="90"/>
    </row>
    <row r="902" spans="1:37" ht="13.65" customHeight="1" x14ac:dyDescent="0.15">
      <c r="A902" s="73" t="s">
        <v>363</v>
      </c>
      <c r="B902" s="22"/>
      <c r="H902" s="1"/>
      <c r="I902" s="7"/>
      <c r="J902" s="7"/>
      <c r="K902" s="7"/>
      <c r="N902" s="7"/>
      <c r="S902" s="22"/>
    </row>
    <row r="903" spans="1:37" ht="15" customHeight="1" x14ac:dyDescent="0.15">
      <c r="A903" s="1" t="s">
        <v>653</v>
      </c>
      <c r="B903" s="22"/>
      <c r="H903" s="1"/>
      <c r="I903" s="7"/>
      <c r="J903" s="7"/>
      <c r="K903" s="7"/>
      <c r="N903" s="7"/>
      <c r="S903" s="22"/>
    </row>
    <row r="904" spans="1:37" ht="13.65" customHeight="1" x14ac:dyDescent="0.15">
      <c r="B904" s="64"/>
      <c r="C904" s="33"/>
      <c r="D904" s="33"/>
      <c r="E904" s="386"/>
      <c r="F904" s="387"/>
      <c r="G904" s="86" t="s">
        <v>2</v>
      </c>
      <c r="H904" s="86"/>
      <c r="I904" s="387"/>
      <c r="J904" s="387"/>
      <c r="K904" s="388"/>
      <c r="L904" s="387"/>
      <c r="M904" s="86" t="s">
        <v>3</v>
      </c>
      <c r="N904" s="86"/>
      <c r="O904" s="387"/>
      <c r="P904" s="389"/>
      <c r="S904" s="64"/>
      <c r="T904" s="33"/>
      <c r="U904" s="33"/>
      <c r="V904" s="79"/>
      <c r="W904" s="83" t="s">
        <v>2</v>
      </c>
      <c r="X904" s="86"/>
      <c r="Y904" s="104"/>
      <c r="Z904" s="83" t="s">
        <v>3</v>
      </c>
      <c r="AA904" s="84"/>
    </row>
    <row r="905" spans="1:37" ht="22.65" customHeight="1" x14ac:dyDescent="0.15">
      <c r="B905" s="34"/>
      <c r="D905" s="75"/>
      <c r="E905" s="94" t="s">
        <v>442</v>
      </c>
      <c r="F905" s="94" t="s">
        <v>194</v>
      </c>
      <c r="G905" s="94" t="s">
        <v>195</v>
      </c>
      <c r="H905" s="94" t="s">
        <v>443</v>
      </c>
      <c r="I905" s="100" t="s">
        <v>197</v>
      </c>
      <c r="J905" s="94" t="s">
        <v>1127</v>
      </c>
      <c r="K905" s="103" t="s">
        <v>442</v>
      </c>
      <c r="L905" s="94" t="s">
        <v>194</v>
      </c>
      <c r="M905" s="94" t="s">
        <v>195</v>
      </c>
      <c r="N905" s="94" t="s">
        <v>443</v>
      </c>
      <c r="O905" s="94" t="s">
        <v>197</v>
      </c>
      <c r="P905" s="94" t="s">
        <v>1127</v>
      </c>
      <c r="S905" s="34"/>
      <c r="U905" s="75"/>
      <c r="V905" s="94" t="s">
        <v>936</v>
      </c>
      <c r="W905" s="94" t="s">
        <v>195</v>
      </c>
      <c r="X905" s="100" t="s">
        <v>197</v>
      </c>
      <c r="Y905" s="103" t="s">
        <v>936</v>
      </c>
      <c r="Z905" s="94" t="s">
        <v>195</v>
      </c>
      <c r="AA905" s="94" t="s">
        <v>197</v>
      </c>
    </row>
    <row r="906" spans="1:37" ht="12" customHeight="1" x14ac:dyDescent="0.15">
      <c r="B906" s="35"/>
      <c r="C906" s="36"/>
      <c r="D906" s="76"/>
      <c r="E906" s="37"/>
      <c r="F906" s="37"/>
      <c r="G906" s="37"/>
      <c r="H906" s="37"/>
      <c r="I906" s="66"/>
      <c r="J906" s="37"/>
      <c r="K906" s="105">
        <f t="shared" ref="K906:P906" si="425">E$13-E$851</f>
        <v>1021</v>
      </c>
      <c r="L906" s="2">
        <f t="shared" si="425"/>
        <v>621</v>
      </c>
      <c r="M906" s="2">
        <f t="shared" si="425"/>
        <v>400</v>
      </c>
      <c r="N906" s="2">
        <f t="shared" si="425"/>
        <v>344</v>
      </c>
      <c r="O906" s="2">
        <f t="shared" si="425"/>
        <v>314</v>
      </c>
      <c r="P906" s="2">
        <f t="shared" si="425"/>
        <v>651</v>
      </c>
      <c r="S906" s="35"/>
      <c r="T906" s="36"/>
      <c r="U906" s="76"/>
      <c r="V906" s="37"/>
      <c r="W906" s="37"/>
      <c r="X906" s="66"/>
      <c r="Y906" s="105">
        <f>V$13-V$851</f>
        <v>651</v>
      </c>
      <c r="Z906" s="2">
        <f>W$13-W$851</f>
        <v>400</v>
      </c>
      <c r="AA906" s="2">
        <f>X$13-X$851</f>
        <v>314</v>
      </c>
    </row>
    <row r="907" spans="1:37" ht="15" customHeight="1" x14ac:dyDescent="0.15">
      <c r="B907" s="34" t="s">
        <v>378</v>
      </c>
      <c r="E907" s="18">
        <v>36</v>
      </c>
      <c r="F907" s="18">
        <v>17</v>
      </c>
      <c r="G907" s="18">
        <v>19</v>
      </c>
      <c r="H907" s="18">
        <v>3</v>
      </c>
      <c r="I907" s="67">
        <v>2</v>
      </c>
      <c r="J907" s="18">
        <v>18</v>
      </c>
      <c r="K907" s="107">
        <f t="shared" ref="K907:P914" si="426">E907/K$890*100</f>
        <v>3.525954946131244</v>
      </c>
      <c r="L907" s="24">
        <f t="shared" si="426"/>
        <v>2.7375201288244768</v>
      </c>
      <c r="M907" s="4">
        <f t="shared" si="426"/>
        <v>4.75</v>
      </c>
      <c r="N907" s="4">
        <f t="shared" si="426"/>
        <v>0.87209302325581395</v>
      </c>
      <c r="O907" s="4">
        <f t="shared" si="426"/>
        <v>0.63694267515923575</v>
      </c>
      <c r="P907" s="4">
        <f t="shared" si="426"/>
        <v>2.7649769585253456</v>
      </c>
      <c r="S907" s="34" t="s">
        <v>378</v>
      </c>
      <c r="V907" s="18">
        <f t="shared" ref="V907:V914" si="427">SUM(F907,H907-I907)</f>
        <v>18</v>
      </c>
      <c r="W907" s="18">
        <f t="shared" ref="W907:W914" si="428">G907</f>
        <v>19</v>
      </c>
      <c r="X907" s="67">
        <f t="shared" ref="X907:X914" si="429">I907</f>
        <v>2</v>
      </c>
      <c r="Y907" s="107">
        <f t="shared" ref="Y907:AA914" si="430">V907/Y$890*100</f>
        <v>2.7649769585253456</v>
      </c>
      <c r="Z907" s="4">
        <f t="shared" si="430"/>
        <v>4.75</v>
      </c>
      <c r="AA907" s="4">
        <f t="shared" si="430"/>
        <v>0.63694267515923575</v>
      </c>
      <c r="AG907" s="173"/>
      <c r="AH907" s="173"/>
      <c r="AI907" s="173"/>
      <c r="AJ907" s="173"/>
      <c r="AK907" s="173"/>
    </row>
    <row r="908" spans="1:37" ht="15" customHeight="1" x14ac:dyDescent="0.15">
      <c r="B908" s="34" t="s">
        <v>379</v>
      </c>
      <c r="E908" s="18">
        <v>18</v>
      </c>
      <c r="F908" s="18">
        <v>8</v>
      </c>
      <c r="G908" s="18">
        <v>10</v>
      </c>
      <c r="H908" s="18">
        <v>1</v>
      </c>
      <c r="I908" s="67">
        <v>1</v>
      </c>
      <c r="J908" s="18">
        <v>8</v>
      </c>
      <c r="K908" s="107">
        <f t="shared" si="426"/>
        <v>1.762977473065622</v>
      </c>
      <c r="L908" s="24">
        <f t="shared" si="426"/>
        <v>1.288244766505636</v>
      </c>
      <c r="M908" s="4">
        <f t="shared" si="426"/>
        <v>2.5</v>
      </c>
      <c r="N908" s="4">
        <f t="shared" si="426"/>
        <v>0.29069767441860467</v>
      </c>
      <c r="O908" s="4">
        <f t="shared" si="426"/>
        <v>0.31847133757961787</v>
      </c>
      <c r="P908" s="4">
        <f t="shared" si="426"/>
        <v>1.228878648233487</v>
      </c>
      <c r="S908" s="34" t="s">
        <v>379</v>
      </c>
      <c r="V908" s="18">
        <f t="shared" si="427"/>
        <v>8</v>
      </c>
      <c r="W908" s="18">
        <f t="shared" si="428"/>
        <v>10</v>
      </c>
      <c r="X908" s="67">
        <f t="shared" si="429"/>
        <v>1</v>
      </c>
      <c r="Y908" s="107">
        <f t="shared" si="430"/>
        <v>1.228878648233487</v>
      </c>
      <c r="Z908" s="4">
        <f t="shared" si="430"/>
        <v>2.5</v>
      </c>
      <c r="AA908" s="4">
        <f t="shared" si="430"/>
        <v>0.31847133757961787</v>
      </c>
      <c r="AG908" s="173"/>
      <c r="AH908" s="173"/>
      <c r="AI908" s="173"/>
      <c r="AJ908" s="173"/>
      <c r="AK908" s="173"/>
    </row>
    <row r="909" spans="1:37" ht="15" customHeight="1" x14ac:dyDescent="0.15">
      <c r="B909" s="34" t="s">
        <v>380</v>
      </c>
      <c r="E909" s="18">
        <v>26</v>
      </c>
      <c r="F909" s="18">
        <v>20</v>
      </c>
      <c r="G909" s="18">
        <v>6</v>
      </c>
      <c r="H909" s="18">
        <v>3</v>
      </c>
      <c r="I909" s="67">
        <v>3</v>
      </c>
      <c r="J909" s="18">
        <v>20</v>
      </c>
      <c r="K909" s="107">
        <f t="shared" si="426"/>
        <v>2.546523016650343</v>
      </c>
      <c r="L909" s="24">
        <f t="shared" si="426"/>
        <v>3.2206119162640898</v>
      </c>
      <c r="M909" s="4">
        <f t="shared" si="426"/>
        <v>1.5</v>
      </c>
      <c r="N909" s="4">
        <f t="shared" si="426"/>
        <v>0.87209302325581395</v>
      </c>
      <c r="O909" s="4">
        <f t="shared" si="426"/>
        <v>0.95541401273885351</v>
      </c>
      <c r="P909" s="4">
        <f t="shared" si="426"/>
        <v>3.0721966205837172</v>
      </c>
      <c r="S909" s="34" t="s">
        <v>380</v>
      </c>
      <c r="V909" s="18">
        <f t="shared" si="427"/>
        <v>20</v>
      </c>
      <c r="W909" s="18">
        <f t="shared" si="428"/>
        <v>6</v>
      </c>
      <c r="X909" s="67">
        <f t="shared" si="429"/>
        <v>3</v>
      </c>
      <c r="Y909" s="107">
        <f t="shared" si="430"/>
        <v>3.0721966205837172</v>
      </c>
      <c r="Z909" s="4">
        <f t="shared" si="430"/>
        <v>1.5</v>
      </c>
      <c r="AA909" s="4">
        <f t="shared" si="430"/>
        <v>0.95541401273885351</v>
      </c>
      <c r="AG909" s="173"/>
      <c r="AH909" s="173"/>
      <c r="AI909" s="173"/>
      <c r="AJ909" s="173"/>
      <c r="AK909" s="173"/>
    </row>
    <row r="910" spans="1:37" ht="15" customHeight="1" x14ac:dyDescent="0.15">
      <c r="B910" s="34" t="s">
        <v>381</v>
      </c>
      <c r="E910" s="18">
        <v>372</v>
      </c>
      <c r="F910" s="18">
        <v>336</v>
      </c>
      <c r="G910" s="18">
        <v>36</v>
      </c>
      <c r="H910" s="18">
        <v>9</v>
      </c>
      <c r="I910" s="67">
        <v>4</v>
      </c>
      <c r="J910" s="18">
        <v>341</v>
      </c>
      <c r="K910" s="107">
        <f t="shared" si="426"/>
        <v>36.434867776689522</v>
      </c>
      <c r="L910" s="24">
        <f t="shared" si="426"/>
        <v>54.106280193236714</v>
      </c>
      <c r="M910" s="4">
        <f t="shared" si="426"/>
        <v>9</v>
      </c>
      <c r="N910" s="4">
        <f t="shared" si="426"/>
        <v>2.6162790697674421</v>
      </c>
      <c r="O910" s="4">
        <f t="shared" si="426"/>
        <v>1.2738853503184715</v>
      </c>
      <c r="P910" s="4">
        <f t="shared" si="426"/>
        <v>52.380952380952387</v>
      </c>
      <c r="S910" s="34" t="s">
        <v>381</v>
      </c>
      <c r="V910" s="18">
        <f t="shared" si="427"/>
        <v>341</v>
      </c>
      <c r="W910" s="18">
        <f t="shared" si="428"/>
        <v>36</v>
      </c>
      <c r="X910" s="67">
        <f t="shared" si="429"/>
        <v>4</v>
      </c>
      <c r="Y910" s="107">
        <f t="shared" si="430"/>
        <v>52.380952380952387</v>
      </c>
      <c r="Z910" s="4">
        <f t="shared" si="430"/>
        <v>9</v>
      </c>
      <c r="AA910" s="4">
        <f t="shared" si="430"/>
        <v>1.2738853503184715</v>
      </c>
      <c r="AG910" s="173"/>
      <c r="AH910" s="173"/>
      <c r="AI910" s="173"/>
      <c r="AJ910" s="173"/>
      <c r="AK910" s="173"/>
    </row>
    <row r="911" spans="1:37" ht="15" customHeight="1" x14ac:dyDescent="0.15">
      <c r="B911" s="34" t="s">
        <v>382</v>
      </c>
      <c r="E911" s="18">
        <v>44</v>
      </c>
      <c r="F911" s="18">
        <v>42</v>
      </c>
      <c r="G911" s="18">
        <v>2</v>
      </c>
      <c r="H911" s="18">
        <v>0</v>
      </c>
      <c r="I911" s="67">
        <v>0</v>
      </c>
      <c r="J911" s="18">
        <v>42</v>
      </c>
      <c r="K911" s="107">
        <f t="shared" si="426"/>
        <v>4.3095004897159646</v>
      </c>
      <c r="L911" s="24">
        <f t="shared" si="426"/>
        <v>6.7632850241545892</v>
      </c>
      <c r="M911" s="4">
        <f t="shared" si="426"/>
        <v>0.5</v>
      </c>
      <c r="N911" s="4">
        <f t="shared" si="426"/>
        <v>0</v>
      </c>
      <c r="O911" s="4">
        <f t="shared" si="426"/>
        <v>0</v>
      </c>
      <c r="P911" s="4">
        <f t="shared" si="426"/>
        <v>6.4516129032258061</v>
      </c>
      <c r="S911" s="34" t="s">
        <v>382</v>
      </c>
      <c r="V911" s="18">
        <f t="shared" si="427"/>
        <v>42</v>
      </c>
      <c r="W911" s="18">
        <f t="shared" si="428"/>
        <v>2</v>
      </c>
      <c r="X911" s="67">
        <f t="shared" si="429"/>
        <v>0</v>
      </c>
      <c r="Y911" s="107">
        <f t="shared" si="430"/>
        <v>6.4516129032258061</v>
      </c>
      <c r="Z911" s="4">
        <f t="shared" si="430"/>
        <v>0.5</v>
      </c>
      <c r="AA911" s="4">
        <f t="shared" si="430"/>
        <v>0</v>
      </c>
      <c r="AG911" s="173"/>
      <c r="AH911" s="173"/>
      <c r="AI911" s="173"/>
      <c r="AJ911" s="173"/>
      <c r="AK911" s="173"/>
    </row>
    <row r="912" spans="1:37" ht="15" customHeight="1" x14ac:dyDescent="0.15">
      <c r="B912" s="34" t="s">
        <v>383</v>
      </c>
      <c r="E912" s="18">
        <v>36</v>
      </c>
      <c r="F912" s="18">
        <v>34</v>
      </c>
      <c r="G912" s="18">
        <v>2</v>
      </c>
      <c r="H912" s="18">
        <v>3</v>
      </c>
      <c r="I912" s="67">
        <v>0</v>
      </c>
      <c r="J912" s="18">
        <v>37</v>
      </c>
      <c r="K912" s="107">
        <f t="shared" si="426"/>
        <v>3.525954946131244</v>
      </c>
      <c r="L912" s="24">
        <f t="shared" si="426"/>
        <v>5.4750402576489536</v>
      </c>
      <c r="M912" s="4">
        <f t="shared" si="426"/>
        <v>0.5</v>
      </c>
      <c r="N912" s="4">
        <f t="shared" si="426"/>
        <v>0.87209302325581395</v>
      </c>
      <c r="O912" s="4">
        <f t="shared" si="426"/>
        <v>0</v>
      </c>
      <c r="P912" s="4">
        <f t="shared" si="426"/>
        <v>5.6835637480798766</v>
      </c>
      <c r="S912" s="34" t="s">
        <v>383</v>
      </c>
      <c r="V912" s="18">
        <f t="shared" si="427"/>
        <v>37</v>
      </c>
      <c r="W912" s="18">
        <f t="shared" si="428"/>
        <v>2</v>
      </c>
      <c r="X912" s="67">
        <f t="shared" si="429"/>
        <v>0</v>
      </c>
      <c r="Y912" s="107">
        <f t="shared" si="430"/>
        <v>5.6835637480798766</v>
      </c>
      <c r="Z912" s="4">
        <f t="shared" si="430"/>
        <v>0.5</v>
      </c>
      <c r="AA912" s="4">
        <f t="shared" si="430"/>
        <v>0</v>
      </c>
      <c r="AG912" s="173"/>
      <c r="AH912" s="173"/>
      <c r="AI912" s="173"/>
      <c r="AJ912" s="173"/>
      <c r="AK912" s="173"/>
    </row>
    <row r="913" spans="2:37" ht="15" customHeight="1" x14ac:dyDescent="0.15">
      <c r="B913" s="34" t="s">
        <v>384</v>
      </c>
      <c r="E913" s="18">
        <v>35</v>
      </c>
      <c r="F913" s="18">
        <v>25</v>
      </c>
      <c r="G913" s="18">
        <v>10</v>
      </c>
      <c r="H913" s="18">
        <v>6</v>
      </c>
      <c r="I913" s="67">
        <v>6</v>
      </c>
      <c r="J913" s="18">
        <v>25</v>
      </c>
      <c r="K913" s="107">
        <f t="shared" si="426"/>
        <v>3.4280117531831538</v>
      </c>
      <c r="L913" s="24">
        <f t="shared" si="426"/>
        <v>4.0257648953301128</v>
      </c>
      <c r="M913" s="4">
        <f t="shared" si="426"/>
        <v>2.5</v>
      </c>
      <c r="N913" s="4">
        <f t="shared" si="426"/>
        <v>1.7441860465116279</v>
      </c>
      <c r="O913" s="4">
        <f t="shared" si="426"/>
        <v>1.910828025477707</v>
      </c>
      <c r="P913" s="4">
        <f t="shared" si="426"/>
        <v>3.8402457757296471</v>
      </c>
      <c r="S913" s="34" t="s">
        <v>384</v>
      </c>
      <c r="V913" s="18">
        <f t="shared" si="427"/>
        <v>25</v>
      </c>
      <c r="W913" s="18">
        <f t="shared" si="428"/>
        <v>10</v>
      </c>
      <c r="X913" s="67">
        <f t="shared" si="429"/>
        <v>6</v>
      </c>
      <c r="Y913" s="107">
        <f t="shared" si="430"/>
        <v>3.8402457757296471</v>
      </c>
      <c r="Z913" s="4">
        <f t="shared" si="430"/>
        <v>2.5</v>
      </c>
      <c r="AA913" s="4">
        <f t="shared" si="430"/>
        <v>1.910828025477707</v>
      </c>
      <c r="AG913" s="173"/>
      <c r="AH913" s="173"/>
      <c r="AI913" s="173"/>
      <c r="AJ913" s="173"/>
      <c r="AK913" s="173"/>
    </row>
    <row r="914" spans="2:37" ht="15" customHeight="1" x14ac:dyDescent="0.15">
      <c r="B914" s="34" t="s">
        <v>150</v>
      </c>
      <c r="C914" s="36"/>
      <c r="D914" s="36"/>
      <c r="E914" s="19">
        <v>454</v>
      </c>
      <c r="F914" s="19">
        <v>139</v>
      </c>
      <c r="G914" s="19">
        <v>315</v>
      </c>
      <c r="H914" s="19">
        <v>319</v>
      </c>
      <c r="I914" s="72">
        <v>298</v>
      </c>
      <c r="J914" s="19">
        <v>160</v>
      </c>
      <c r="K914" s="111">
        <f t="shared" si="426"/>
        <v>44.466209598432911</v>
      </c>
      <c r="L914" s="26">
        <f t="shared" si="426"/>
        <v>22.383252818035427</v>
      </c>
      <c r="M914" s="5">
        <f t="shared" si="426"/>
        <v>78.75</v>
      </c>
      <c r="N914" s="5">
        <f t="shared" si="426"/>
        <v>92.732558139534888</v>
      </c>
      <c r="O914" s="5">
        <f t="shared" si="426"/>
        <v>94.904458598726109</v>
      </c>
      <c r="P914" s="5">
        <f t="shared" si="426"/>
        <v>24.577572964669738</v>
      </c>
      <c r="S914" s="34" t="s">
        <v>150</v>
      </c>
      <c r="T914" s="36"/>
      <c r="U914" s="36"/>
      <c r="V914" s="19">
        <f t="shared" si="427"/>
        <v>160</v>
      </c>
      <c r="W914" s="19">
        <f t="shared" si="428"/>
        <v>315</v>
      </c>
      <c r="X914" s="72">
        <f t="shared" si="429"/>
        <v>298</v>
      </c>
      <c r="Y914" s="111">
        <f t="shared" si="430"/>
        <v>24.577572964669738</v>
      </c>
      <c r="Z914" s="5">
        <f t="shared" si="430"/>
        <v>78.75</v>
      </c>
      <c r="AA914" s="5">
        <f t="shared" si="430"/>
        <v>94.904458598726109</v>
      </c>
      <c r="AG914" s="173"/>
      <c r="AH914" s="173"/>
      <c r="AI914" s="173"/>
      <c r="AJ914" s="173"/>
      <c r="AK914" s="173"/>
    </row>
    <row r="915" spans="2:37" ht="15" customHeight="1" x14ac:dyDescent="0.15">
      <c r="B915" s="38" t="s">
        <v>1</v>
      </c>
      <c r="C915" s="28"/>
      <c r="D915" s="29"/>
      <c r="E915" s="39">
        <f t="shared" ref="E915:I915" si="431">SUM(E907:E914)</f>
        <v>1021</v>
      </c>
      <c r="F915" s="39">
        <f t="shared" si="431"/>
        <v>621</v>
      </c>
      <c r="G915" s="39">
        <f t="shared" si="431"/>
        <v>400</v>
      </c>
      <c r="H915" s="39">
        <f t="shared" si="431"/>
        <v>344</v>
      </c>
      <c r="I915" s="68">
        <f t="shared" si="431"/>
        <v>314</v>
      </c>
      <c r="J915" s="39">
        <v>651</v>
      </c>
      <c r="K915" s="108">
        <f t="shared" ref="K915:P915" si="432">SUM(K907:K914)</f>
        <v>100</v>
      </c>
      <c r="L915" s="25">
        <f t="shared" si="432"/>
        <v>100</v>
      </c>
      <c r="M915" s="6">
        <f t="shared" si="432"/>
        <v>100</v>
      </c>
      <c r="N915" s="6">
        <f t="shared" si="432"/>
        <v>100</v>
      </c>
      <c r="O915" s="6">
        <f t="shared" si="432"/>
        <v>100</v>
      </c>
      <c r="P915" s="6">
        <f t="shared" si="432"/>
        <v>100</v>
      </c>
      <c r="S915" s="38" t="s">
        <v>1</v>
      </c>
      <c r="T915" s="28"/>
      <c r="U915" s="29"/>
      <c r="V915" s="39">
        <f t="shared" ref="V915:AA915" si="433">SUM(V907:V914)</f>
        <v>651</v>
      </c>
      <c r="W915" s="39">
        <f t="shared" si="433"/>
        <v>400</v>
      </c>
      <c r="X915" s="68">
        <f t="shared" si="433"/>
        <v>314</v>
      </c>
      <c r="Y915" s="108">
        <f t="shared" si="433"/>
        <v>100</v>
      </c>
      <c r="Z915" s="6">
        <f t="shared" si="433"/>
        <v>100</v>
      </c>
      <c r="AA915" s="6">
        <f t="shared" si="433"/>
        <v>100</v>
      </c>
    </row>
    <row r="916" spans="2:37" ht="15" customHeight="1" x14ac:dyDescent="0.15">
      <c r="B916" s="38" t="s">
        <v>385</v>
      </c>
      <c r="C916" s="28"/>
      <c r="D916" s="29"/>
      <c r="E916" s="40">
        <v>62.713403880070544</v>
      </c>
      <c r="F916" s="40">
        <v>64.589211618257266</v>
      </c>
      <c r="G916" s="40">
        <v>52.076470588235296</v>
      </c>
      <c r="H916" s="40">
        <v>73.143999999999991</v>
      </c>
      <c r="I916" s="40">
        <v>76.0625</v>
      </c>
      <c r="J916" s="40">
        <v>64.650916496945001</v>
      </c>
      <c r="S916" s="38" t="s">
        <v>385</v>
      </c>
      <c r="T916" s="28"/>
      <c r="U916" s="29"/>
      <c r="V916" s="40">
        <v>64.650916496945001</v>
      </c>
      <c r="W916" s="40">
        <f t="shared" ref="W916:W917" si="434">G916</f>
        <v>52.076470588235296</v>
      </c>
      <c r="X916" s="40">
        <f t="shared" ref="X916:X917" si="435">I916</f>
        <v>76.0625</v>
      </c>
      <c r="Y916" s="1"/>
      <c r="AG916" s="173"/>
      <c r="AH916" s="173"/>
      <c r="AI916" s="173"/>
      <c r="AJ916" s="173"/>
      <c r="AK916" s="173"/>
    </row>
    <row r="917" spans="2:37" ht="15" customHeight="1" x14ac:dyDescent="0.15">
      <c r="B917" s="38" t="s">
        <v>386</v>
      </c>
      <c r="C917" s="28"/>
      <c r="D917" s="29"/>
      <c r="E917" s="40">
        <v>60.855185909980428</v>
      </c>
      <c r="F917" s="40">
        <v>62.79032258064516</v>
      </c>
      <c r="G917" s="40">
        <v>48.136363636363633</v>
      </c>
      <c r="H917" s="40">
        <v>73.243478260869566</v>
      </c>
      <c r="I917" s="40">
        <v>76.0625</v>
      </c>
      <c r="J917" s="40">
        <v>62.936794582392778</v>
      </c>
      <c r="S917" s="38" t="s">
        <v>386</v>
      </c>
      <c r="T917" s="28"/>
      <c r="U917" s="29"/>
      <c r="V917" s="40">
        <v>62.936794582392778</v>
      </c>
      <c r="W917" s="40">
        <f t="shared" si="434"/>
        <v>48.136363636363633</v>
      </c>
      <c r="X917" s="40">
        <f t="shared" si="435"/>
        <v>76.0625</v>
      </c>
      <c r="Y917" s="1"/>
      <c r="AG917" s="173"/>
      <c r="AH917" s="173"/>
      <c r="AI917" s="173"/>
      <c r="AJ917" s="173"/>
      <c r="AK917" s="173"/>
    </row>
    <row r="918" spans="2:37" ht="15" customHeight="1" x14ac:dyDescent="0.15">
      <c r="B918" s="62"/>
      <c r="C918" s="45"/>
      <c r="D918" s="45"/>
      <c r="E918" s="90"/>
      <c r="F918" s="90"/>
      <c r="G918" s="90"/>
      <c r="H918" s="91"/>
      <c r="I918" s="90"/>
      <c r="J918" s="90"/>
      <c r="K918" s="46"/>
      <c r="M918" s="90"/>
      <c r="S918" s="62"/>
      <c r="T918" s="45"/>
      <c r="U918" s="45"/>
      <c r="V918" s="90"/>
      <c r="W918" s="90"/>
      <c r="X918" s="90"/>
      <c r="Y918" s="91"/>
      <c r="Z918" s="90"/>
      <c r="AA918" s="46"/>
      <c r="AC918" s="90"/>
    </row>
  </sheetData>
  <phoneticPr fontId="1"/>
  <pageMargins left="0.27559055118110237" right="0.27559055118110237" top="0.47244094488188981" bottom="0.31496062992125984" header="0.23622047244094491" footer="0.23622047244094491"/>
  <pageSetup paperSize="9" scale="68"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13" manualBreakCount="13">
    <brk id="38" max="15" man="1"/>
    <brk id="109" max="15" man="1"/>
    <brk id="161" max="16383" man="1"/>
    <brk id="224" max="16383" man="1"/>
    <brk id="303" max="16383" man="1"/>
    <brk id="384" max="16383" man="1"/>
    <brk id="464" max="16383" man="1"/>
    <brk id="544" max="16383" man="1"/>
    <brk id="596" max="16383" man="1"/>
    <brk id="662" max="16383" man="1"/>
    <brk id="724" max="16383" man="1"/>
    <brk id="802" max="16383" man="1"/>
    <brk id="885" max="16383" man="1"/>
  </rowBreaks>
  <ignoredErrors>
    <ignoredError sqref="F400:F411 F372:F383 F346:F35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46"/>
  <sheetViews>
    <sheetView showGridLines="0" topLeftCell="A2" zoomScaleNormal="100" zoomScaleSheetLayoutView="100" zoomScalePageLayoutView="55" workbookViewId="0">
      <selection activeCell="A2" sqref="A2"/>
    </sheetView>
  </sheetViews>
  <sheetFormatPr defaultColWidth="9.109375" defaultRowHeight="15" customHeight="1" x14ac:dyDescent="0.15"/>
  <cols>
    <col min="1" max="1" width="0.88671875" style="1" customWidth="1"/>
    <col min="2" max="2" width="6.5546875" style="1" customWidth="1"/>
    <col min="3" max="5" width="8.5546875" style="7" customWidth="1"/>
    <col min="6" max="7" width="8.44140625" style="7" customWidth="1"/>
    <col min="8" max="20" width="8.44140625" style="1" customWidth="1"/>
    <col min="21" max="21" width="4.44140625" style="1" customWidth="1"/>
    <col min="22" max="22" width="6.5546875" style="1" customWidth="1"/>
    <col min="23" max="27" width="8.5546875" style="7" customWidth="1"/>
    <col min="28" max="39" width="8.5546875" style="1" customWidth="1"/>
    <col min="40" max="42" width="9.44140625" style="1" customWidth="1"/>
    <col min="43" max="43" width="5.5546875" style="1" customWidth="1"/>
    <col min="44" max="16384" width="9.109375" style="1"/>
  </cols>
  <sheetData>
    <row r="1" spans="1:34" ht="15" customHeight="1" x14ac:dyDescent="0.15">
      <c r="A1" s="56" t="s">
        <v>485</v>
      </c>
    </row>
    <row r="2" spans="1:34" ht="15" customHeight="1" x14ac:dyDescent="0.15">
      <c r="A2" s="1" t="s">
        <v>552</v>
      </c>
      <c r="B2" s="22"/>
      <c r="H2" s="7"/>
      <c r="I2" s="7"/>
      <c r="L2" s="7"/>
      <c r="V2" s="22"/>
      <c r="AB2" s="7"/>
      <c r="AC2" s="7"/>
      <c r="AF2" s="7"/>
    </row>
    <row r="3" spans="1:34" ht="13.65" customHeight="1" x14ac:dyDescent="0.15">
      <c r="B3" s="64"/>
      <c r="C3" s="33"/>
      <c r="D3" s="33"/>
      <c r="E3" s="33"/>
      <c r="F3" s="386"/>
      <c r="G3" s="387"/>
      <c r="H3" s="86" t="s">
        <v>2</v>
      </c>
      <c r="I3" s="86"/>
      <c r="J3" s="387"/>
      <c r="K3" s="387"/>
      <c r="L3" s="388"/>
      <c r="M3" s="387"/>
      <c r="N3" s="86" t="s">
        <v>3</v>
      </c>
      <c r="O3" s="86"/>
      <c r="P3" s="387"/>
      <c r="Q3" s="389"/>
      <c r="V3" s="64"/>
      <c r="W3" s="33"/>
      <c r="X3" s="33"/>
      <c r="Y3" s="33"/>
      <c r="Z3" s="79"/>
      <c r="AA3" s="83" t="s">
        <v>2</v>
      </c>
      <c r="AB3" s="86"/>
      <c r="AC3" s="104"/>
      <c r="AD3" s="83" t="s">
        <v>3</v>
      </c>
      <c r="AE3" s="84"/>
    </row>
    <row r="4" spans="1:34" ht="22.65" customHeight="1" x14ac:dyDescent="0.15">
      <c r="B4" s="34"/>
      <c r="C4" s="209"/>
      <c r="E4" s="75"/>
      <c r="F4" s="94" t="s">
        <v>442</v>
      </c>
      <c r="G4" s="94" t="s">
        <v>194</v>
      </c>
      <c r="H4" s="94" t="s">
        <v>195</v>
      </c>
      <c r="I4" s="94" t="s">
        <v>443</v>
      </c>
      <c r="J4" s="100" t="s">
        <v>197</v>
      </c>
      <c r="K4" s="94" t="s">
        <v>1127</v>
      </c>
      <c r="L4" s="103" t="s">
        <v>442</v>
      </c>
      <c r="M4" s="94" t="s">
        <v>194</v>
      </c>
      <c r="N4" s="94" t="s">
        <v>195</v>
      </c>
      <c r="O4" s="94" t="s">
        <v>443</v>
      </c>
      <c r="P4" s="94" t="s">
        <v>197</v>
      </c>
      <c r="Q4" s="94" t="s">
        <v>1127</v>
      </c>
      <c r="V4" s="34"/>
      <c r="W4" s="209"/>
      <c r="Y4" s="75"/>
      <c r="Z4" s="94" t="s">
        <v>936</v>
      </c>
      <c r="AA4" s="94" t="s">
        <v>195</v>
      </c>
      <c r="AB4" s="100" t="s">
        <v>197</v>
      </c>
      <c r="AC4" s="103" t="s">
        <v>936</v>
      </c>
      <c r="AD4" s="94" t="s">
        <v>195</v>
      </c>
      <c r="AE4" s="94" t="s">
        <v>197</v>
      </c>
    </row>
    <row r="5" spans="1:34" ht="12" customHeight="1" x14ac:dyDescent="0.15">
      <c r="B5" s="35"/>
      <c r="C5" s="88"/>
      <c r="D5" s="36"/>
      <c r="E5" s="76"/>
      <c r="F5" s="37"/>
      <c r="G5" s="37"/>
      <c r="H5" s="37"/>
      <c r="I5" s="37"/>
      <c r="J5" s="66"/>
      <c r="K5" s="37"/>
      <c r="L5" s="105">
        <f t="shared" ref="L5:Q5" si="0">F$16</f>
        <v>2146</v>
      </c>
      <c r="M5" s="2">
        <f t="shared" si="0"/>
        <v>1105</v>
      </c>
      <c r="N5" s="2">
        <f t="shared" si="0"/>
        <v>1041</v>
      </c>
      <c r="O5" s="2">
        <f t="shared" si="0"/>
        <v>1184</v>
      </c>
      <c r="P5" s="2">
        <f t="shared" si="0"/>
        <v>1077</v>
      </c>
      <c r="Q5" s="2">
        <f t="shared" si="0"/>
        <v>1212</v>
      </c>
      <c r="V5" s="35"/>
      <c r="W5" s="88"/>
      <c r="X5" s="36"/>
      <c r="Y5" s="76"/>
      <c r="Z5" s="37"/>
      <c r="AA5" s="37"/>
      <c r="AB5" s="66"/>
      <c r="AC5" s="105">
        <f>Z$16</f>
        <v>1212</v>
      </c>
      <c r="AD5" s="2">
        <f>AA$16</f>
        <v>1041</v>
      </c>
      <c r="AE5" s="2">
        <f>AB$16</f>
        <v>1077</v>
      </c>
    </row>
    <row r="6" spans="1:34" ht="15" customHeight="1" x14ac:dyDescent="0.15">
      <c r="B6" s="34" t="s">
        <v>174</v>
      </c>
      <c r="C6" s="209"/>
      <c r="F6" s="18">
        <v>15</v>
      </c>
      <c r="G6" s="18">
        <v>0</v>
      </c>
      <c r="H6" s="18">
        <v>15</v>
      </c>
      <c r="I6" s="18">
        <v>0</v>
      </c>
      <c r="J6" s="67">
        <v>0</v>
      </c>
      <c r="K6" s="18">
        <v>0</v>
      </c>
      <c r="L6" s="107">
        <f t="shared" ref="L6:L15" si="1">F6/L$5*100</f>
        <v>0.69897483690587137</v>
      </c>
      <c r="M6" s="24">
        <f t="shared" ref="M6:M15" si="2">G6/M$5*100</f>
        <v>0</v>
      </c>
      <c r="N6" s="4">
        <f t="shared" ref="N6:N15" si="3">H6/N$5*100</f>
        <v>1.4409221902017291</v>
      </c>
      <c r="O6" s="4">
        <f t="shared" ref="O6:O15" si="4">I6/O$5*100</f>
        <v>0</v>
      </c>
      <c r="P6" s="4">
        <f t="shared" ref="P6:P15" si="5">J6/P$5*100</f>
        <v>0</v>
      </c>
      <c r="Q6" s="4">
        <f t="shared" ref="Q6:Q15" si="6">K6/Q$5*100</f>
        <v>0</v>
      </c>
      <c r="R6" s="173"/>
      <c r="V6" s="34" t="s">
        <v>174</v>
      </c>
      <c r="W6" s="209"/>
      <c r="Z6" s="18">
        <f t="shared" ref="Z6:Z15" si="7">SUM(G6,I6-J6)</f>
        <v>0</v>
      </c>
      <c r="AA6" s="18">
        <f t="shared" ref="AA6:AA15" si="8">H6</f>
        <v>15</v>
      </c>
      <c r="AB6" s="67">
        <f t="shared" ref="AB6:AB15" si="9">J6</f>
        <v>0</v>
      </c>
      <c r="AC6" s="107">
        <f t="shared" ref="AC6:AC15" si="10">Z6/AC$5*100</f>
        <v>0</v>
      </c>
      <c r="AD6" s="4">
        <f t="shared" ref="AD6:AD15" si="11">AA6/AD$5*100</f>
        <v>1.4409221902017291</v>
      </c>
      <c r="AE6" s="4">
        <f t="shared" ref="AE6:AE15" si="12">AB6/AE$5*100</f>
        <v>0</v>
      </c>
      <c r="AH6" s="173"/>
    </row>
    <row r="7" spans="1:34" ht="15" customHeight="1" x14ac:dyDescent="0.15">
      <c r="B7" s="34" t="s">
        <v>955</v>
      </c>
      <c r="C7" s="209"/>
      <c r="F7" s="18">
        <v>103</v>
      </c>
      <c r="G7" s="18">
        <v>6</v>
      </c>
      <c r="H7" s="18">
        <v>97</v>
      </c>
      <c r="I7" s="18">
        <v>130</v>
      </c>
      <c r="J7" s="67">
        <v>129</v>
      </c>
      <c r="K7" s="18">
        <v>7</v>
      </c>
      <c r="L7" s="107">
        <f t="shared" si="1"/>
        <v>4.7996272134203171</v>
      </c>
      <c r="M7" s="24">
        <f t="shared" si="2"/>
        <v>0.54298642533936647</v>
      </c>
      <c r="N7" s="4">
        <f t="shared" si="3"/>
        <v>9.317963496637848</v>
      </c>
      <c r="O7" s="4">
        <f t="shared" si="4"/>
        <v>10.97972972972973</v>
      </c>
      <c r="P7" s="4">
        <f t="shared" si="5"/>
        <v>11.977715877437326</v>
      </c>
      <c r="Q7" s="4">
        <f t="shared" si="6"/>
        <v>0.57755775577557755</v>
      </c>
      <c r="R7" s="173"/>
      <c r="V7" s="34" t="s">
        <v>955</v>
      </c>
      <c r="W7" s="209"/>
      <c r="Z7" s="18">
        <f t="shared" si="7"/>
        <v>7</v>
      </c>
      <c r="AA7" s="18">
        <f t="shared" si="8"/>
        <v>97</v>
      </c>
      <c r="AB7" s="67">
        <f t="shared" si="9"/>
        <v>129</v>
      </c>
      <c r="AC7" s="107">
        <f t="shared" si="10"/>
        <v>0.57755775577557755</v>
      </c>
      <c r="AD7" s="4">
        <f t="shared" si="11"/>
        <v>9.317963496637848</v>
      </c>
      <c r="AE7" s="4">
        <f t="shared" si="12"/>
        <v>11.977715877437326</v>
      </c>
      <c r="AH7" s="173"/>
    </row>
    <row r="8" spans="1:34" ht="15" customHeight="1" x14ac:dyDescent="0.15">
      <c r="B8" s="34" t="s">
        <v>961</v>
      </c>
      <c r="C8" s="209"/>
      <c r="F8" s="18">
        <v>241</v>
      </c>
      <c r="G8" s="18">
        <v>11</v>
      </c>
      <c r="H8" s="18">
        <v>230</v>
      </c>
      <c r="I8" s="18">
        <v>245</v>
      </c>
      <c r="J8" s="67">
        <v>240</v>
      </c>
      <c r="K8" s="18">
        <v>16</v>
      </c>
      <c r="L8" s="107">
        <f t="shared" si="1"/>
        <v>11.230195712954334</v>
      </c>
      <c r="M8" s="24">
        <f t="shared" si="2"/>
        <v>0.99547511312217185</v>
      </c>
      <c r="N8" s="4">
        <f t="shared" si="3"/>
        <v>22.094140249759846</v>
      </c>
      <c r="O8" s="4">
        <f t="shared" si="4"/>
        <v>20.692567567567568</v>
      </c>
      <c r="P8" s="4">
        <f t="shared" si="5"/>
        <v>22.284122562674096</v>
      </c>
      <c r="Q8" s="4">
        <f t="shared" si="6"/>
        <v>1.3201320132013201</v>
      </c>
      <c r="R8" s="173"/>
      <c r="V8" s="34" t="s">
        <v>961</v>
      </c>
      <c r="W8" s="209"/>
      <c r="Z8" s="18">
        <f t="shared" si="7"/>
        <v>16</v>
      </c>
      <c r="AA8" s="18">
        <f t="shared" si="8"/>
        <v>230</v>
      </c>
      <c r="AB8" s="67">
        <f t="shared" si="9"/>
        <v>240</v>
      </c>
      <c r="AC8" s="107">
        <f t="shared" si="10"/>
        <v>1.3201320132013201</v>
      </c>
      <c r="AD8" s="4">
        <f t="shared" si="11"/>
        <v>22.094140249759846</v>
      </c>
      <c r="AE8" s="4">
        <f t="shared" si="12"/>
        <v>22.284122562674096</v>
      </c>
      <c r="AH8" s="173"/>
    </row>
    <row r="9" spans="1:34" ht="15" customHeight="1" x14ac:dyDescent="0.15">
      <c r="B9" s="34" t="s">
        <v>962</v>
      </c>
      <c r="C9" s="209"/>
      <c r="F9" s="18">
        <v>235</v>
      </c>
      <c r="G9" s="18">
        <v>32</v>
      </c>
      <c r="H9" s="18">
        <v>203</v>
      </c>
      <c r="I9" s="18">
        <v>235</v>
      </c>
      <c r="J9" s="67">
        <v>228</v>
      </c>
      <c r="K9" s="18">
        <v>39</v>
      </c>
      <c r="L9" s="107">
        <f t="shared" si="1"/>
        <v>10.950605778191985</v>
      </c>
      <c r="M9" s="24">
        <f t="shared" si="2"/>
        <v>2.8959276018099547</v>
      </c>
      <c r="N9" s="4">
        <f t="shared" si="3"/>
        <v>19.500480307396735</v>
      </c>
      <c r="O9" s="4">
        <f t="shared" si="4"/>
        <v>19.847972972972975</v>
      </c>
      <c r="P9" s="4">
        <f t="shared" si="5"/>
        <v>21.16991643454039</v>
      </c>
      <c r="Q9" s="4">
        <f t="shared" si="6"/>
        <v>3.217821782178218</v>
      </c>
      <c r="R9" s="173"/>
      <c r="V9" s="34" t="s">
        <v>962</v>
      </c>
      <c r="W9" s="209"/>
      <c r="Z9" s="18">
        <f t="shared" si="7"/>
        <v>39</v>
      </c>
      <c r="AA9" s="18">
        <f t="shared" si="8"/>
        <v>203</v>
      </c>
      <c r="AB9" s="67">
        <f t="shared" si="9"/>
        <v>228</v>
      </c>
      <c r="AC9" s="107">
        <f t="shared" si="10"/>
        <v>3.217821782178218</v>
      </c>
      <c r="AD9" s="4">
        <f t="shared" si="11"/>
        <v>19.500480307396735</v>
      </c>
      <c r="AE9" s="4">
        <f t="shared" si="12"/>
        <v>21.16991643454039</v>
      </c>
      <c r="AH9" s="173"/>
    </row>
    <row r="10" spans="1:34" ht="15" customHeight="1" x14ac:dyDescent="0.15">
      <c r="B10" s="34" t="s">
        <v>963</v>
      </c>
      <c r="C10" s="209"/>
      <c r="F10" s="18">
        <v>234</v>
      </c>
      <c r="G10" s="18">
        <v>89</v>
      </c>
      <c r="H10" s="18">
        <v>145</v>
      </c>
      <c r="I10" s="18">
        <v>176</v>
      </c>
      <c r="J10" s="67">
        <v>164</v>
      </c>
      <c r="K10" s="18">
        <v>101</v>
      </c>
      <c r="L10" s="107">
        <f t="shared" si="1"/>
        <v>10.904007455731593</v>
      </c>
      <c r="M10" s="24">
        <f t="shared" si="2"/>
        <v>8.0542986425339365</v>
      </c>
      <c r="N10" s="4">
        <f t="shared" si="3"/>
        <v>13.928914505283382</v>
      </c>
      <c r="O10" s="4">
        <f t="shared" si="4"/>
        <v>14.864864864864865</v>
      </c>
      <c r="P10" s="4">
        <f t="shared" si="5"/>
        <v>15.22748375116063</v>
      </c>
      <c r="Q10" s="4">
        <f t="shared" si="6"/>
        <v>8.3333333333333321</v>
      </c>
      <c r="R10" s="173"/>
      <c r="V10" s="34" t="s">
        <v>963</v>
      </c>
      <c r="W10" s="209"/>
      <c r="Z10" s="18">
        <f t="shared" si="7"/>
        <v>101</v>
      </c>
      <c r="AA10" s="18">
        <f t="shared" si="8"/>
        <v>145</v>
      </c>
      <c r="AB10" s="67">
        <f t="shared" si="9"/>
        <v>164</v>
      </c>
      <c r="AC10" s="107">
        <f t="shared" si="10"/>
        <v>8.3333333333333321</v>
      </c>
      <c r="AD10" s="4">
        <f t="shared" si="11"/>
        <v>13.928914505283382</v>
      </c>
      <c r="AE10" s="4">
        <f t="shared" si="12"/>
        <v>15.22748375116063</v>
      </c>
      <c r="AH10" s="173"/>
    </row>
    <row r="11" spans="1:34" ht="15" customHeight="1" x14ac:dyDescent="0.15">
      <c r="B11" s="34" t="s">
        <v>73</v>
      </c>
      <c r="C11" s="209"/>
      <c r="F11" s="18">
        <v>226</v>
      </c>
      <c r="G11" s="18">
        <v>145</v>
      </c>
      <c r="H11" s="18">
        <v>81</v>
      </c>
      <c r="I11" s="18">
        <v>117</v>
      </c>
      <c r="J11" s="67">
        <v>100</v>
      </c>
      <c r="K11" s="18">
        <v>162</v>
      </c>
      <c r="L11" s="107">
        <f t="shared" si="1"/>
        <v>10.531220876048462</v>
      </c>
      <c r="M11" s="24">
        <f t="shared" si="2"/>
        <v>13.122171945701359</v>
      </c>
      <c r="N11" s="4">
        <f t="shared" si="3"/>
        <v>7.7809798270893378</v>
      </c>
      <c r="O11" s="4">
        <f t="shared" si="4"/>
        <v>9.8817567567567579</v>
      </c>
      <c r="P11" s="4">
        <f t="shared" si="5"/>
        <v>9.2850510677808717</v>
      </c>
      <c r="Q11" s="4">
        <f t="shared" si="6"/>
        <v>13.366336633663368</v>
      </c>
      <c r="R11" s="173"/>
      <c r="V11" s="34" t="s">
        <v>73</v>
      </c>
      <c r="W11" s="209"/>
      <c r="Z11" s="18">
        <f t="shared" si="7"/>
        <v>162</v>
      </c>
      <c r="AA11" s="18">
        <f t="shared" si="8"/>
        <v>81</v>
      </c>
      <c r="AB11" s="67">
        <f t="shared" si="9"/>
        <v>100</v>
      </c>
      <c r="AC11" s="107">
        <f t="shared" si="10"/>
        <v>13.366336633663368</v>
      </c>
      <c r="AD11" s="4">
        <f t="shared" si="11"/>
        <v>7.7809798270893378</v>
      </c>
      <c r="AE11" s="4">
        <f t="shared" si="12"/>
        <v>9.2850510677808717</v>
      </c>
      <c r="AH11" s="173"/>
    </row>
    <row r="12" spans="1:34" ht="15" customHeight="1" x14ac:dyDescent="0.15">
      <c r="B12" s="34" t="s">
        <v>76</v>
      </c>
      <c r="C12" s="209"/>
      <c r="F12" s="18">
        <v>467</v>
      </c>
      <c r="G12" s="18">
        <v>350</v>
      </c>
      <c r="H12" s="18">
        <v>117</v>
      </c>
      <c r="I12" s="18">
        <v>138</v>
      </c>
      <c r="J12" s="67">
        <v>108</v>
      </c>
      <c r="K12" s="18">
        <v>380</v>
      </c>
      <c r="L12" s="107">
        <f t="shared" si="1"/>
        <v>21.761416589002796</v>
      </c>
      <c r="M12" s="24">
        <f t="shared" si="2"/>
        <v>31.674208144796378</v>
      </c>
      <c r="N12" s="4">
        <f t="shared" si="3"/>
        <v>11.239193083573488</v>
      </c>
      <c r="O12" s="4">
        <f t="shared" si="4"/>
        <v>11.655405405405405</v>
      </c>
      <c r="P12" s="4">
        <f t="shared" si="5"/>
        <v>10.027855153203342</v>
      </c>
      <c r="Q12" s="4">
        <f t="shared" si="6"/>
        <v>31.353135313531354</v>
      </c>
      <c r="R12" s="173"/>
      <c r="V12" s="34" t="s">
        <v>76</v>
      </c>
      <c r="W12" s="209"/>
      <c r="Z12" s="18">
        <f t="shared" si="7"/>
        <v>380</v>
      </c>
      <c r="AA12" s="18">
        <f t="shared" si="8"/>
        <v>117</v>
      </c>
      <c r="AB12" s="67">
        <f t="shared" si="9"/>
        <v>108</v>
      </c>
      <c r="AC12" s="107">
        <f t="shared" si="10"/>
        <v>31.353135313531354</v>
      </c>
      <c r="AD12" s="4">
        <f t="shared" si="11"/>
        <v>11.239193083573488</v>
      </c>
      <c r="AE12" s="4">
        <f t="shared" si="12"/>
        <v>10.027855153203342</v>
      </c>
      <c r="AH12" s="173"/>
    </row>
    <row r="13" spans="1:34" ht="15" customHeight="1" x14ac:dyDescent="0.15">
      <c r="B13" s="34" t="s">
        <v>75</v>
      </c>
      <c r="C13" s="209"/>
      <c r="F13" s="18">
        <v>246</v>
      </c>
      <c r="G13" s="18">
        <v>210</v>
      </c>
      <c r="H13" s="18">
        <v>36</v>
      </c>
      <c r="I13" s="18">
        <v>36</v>
      </c>
      <c r="J13" s="67">
        <v>24</v>
      </c>
      <c r="K13" s="18">
        <v>222</v>
      </c>
      <c r="L13" s="107">
        <f t="shared" si="1"/>
        <v>11.463187325256291</v>
      </c>
      <c r="M13" s="24">
        <f t="shared" si="2"/>
        <v>19.004524886877828</v>
      </c>
      <c r="N13" s="4">
        <f t="shared" si="3"/>
        <v>3.4582132564841501</v>
      </c>
      <c r="O13" s="4">
        <f t="shared" si="4"/>
        <v>3.0405405405405408</v>
      </c>
      <c r="P13" s="4">
        <f t="shared" si="5"/>
        <v>2.2284122562674096</v>
      </c>
      <c r="Q13" s="4">
        <f t="shared" si="6"/>
        <v>18.316831683168317</v>
      </c>
      <c r="R13" s="173"/>
      <c r="V13" s="34" t="s">
        <v>75</v>
      </c>
      <c r="W13" s="209"/>
      <c r="Z13" s="18">
        <f t="shared" si="7"/>
        <v>222</v>
      </c>
      <c r="AA13" s="18">
        <f t="shared" si="8"/>
        <v>36</v>
      </c>
      <c r="AB13" s="67">
        <f t="shared" si="9"/>
        <v>24</v>
      </c>
      <c r="AC13" s="107">
        <f t="shared" si="10"/>
        <v>18.316831683168317</v>
      </c>
      <c r="AD13" s="4">
        <f t="shared" si="11"/>
        <v>3.4582132564841501</v>
      </c>
      <c r="AE13" s="4">
        <f t="shared" si="12"/>
        <v>2.2284122562674096</v>
      </c>
      <c r="AH13" s="173"/>
    </row>
    <row r="14" spans="1:34" ht="15" customHeight="1" x14ac:dyDescent="0.15">
      <c r="B14" s="34" t="s">
        <v>74</v>
      </c>
      <c r="C14" s="209"/>
      <c r="F14" s="18">
        <v>212</v>
      </c>
      <c r="G14" s="18">
        <v>179</v>
      </c>
      <c r="H14" s="18">
        <v>33</v>
      </c>
      <c r="I14" s="18">
        <v>36</v>
      </c>
      <c r="J14" s="67">
        <v>19</v>
      </c>
      <c r="K14" s="18">
        <v>196</v>
      </c>
      <c r="L14" s="107">
        <f t="shared" si="1"/>
        <v>9.8788443616029831</v>
      </c>
      <c r="M14" s="24">
        <f t="shared" si="2"/>
        <v>16.199095022624434</v>
      </c>
      <c r="N14" s="4">
        <f t="shared" si="3"/>
        <v>3.1700288184438041</v>
      </c>
      <c r="O14" s="4">
        <f t="shared" si="4"/>
        <v>3.0405405405405408</v>
      </c>
      <c r="P14" s="4">
        <f t="shared" si="5"/>
        <v>1.7641597028783658</v>
      </c>
      <c r="Q14" s="4">
        <f t="shared" si="6"/>
        <v>16.171617161716171</v>
      </c>
      <c r="R14" s="173"/>
      <c r="V14" s="34" t="s">
        <v>74</v>
      </c>
      <c r="W14" s="209"/>
      <c r="Z14" s="18">
        <f t="shared" si="7"/>
        <v>196</v>
      </c>
      <c r="AA14" s="18">
        <f t="shared" si="8"/>
        <v>33</v>
      </c>
      <c r="AB14" s="67">
        <f t="shared" si="9"/>
        <v>19</v>
      </c>
      <c r="AC14" s="107">
        <f t="shared" si="10"/>
        <v>16.171617161716171</v>
      </c>
      <c r="AD14" s="4">
        <f t="shared" si="11"/>
        <v>3.1700288184438041</v>
      </c>
      <c r="AE14" s="4">
        <f t="shared" si="12"/>
        <v>1.7641597028783658</v>
      </c>
      <c r="AH14" s="173"/>
    </row>
    <row r="15" spans="1:34" ht="15" customHeight="1" x14ac:dyDescent="0.15">
      <c r="B15" s="34" t="s">
        <v>150</v>
      </c>
      <c r="C15" s="209"/>
      <c r="D15" s="36"/>
      <c r="E15" s="36"/>
      <c r="F15" s="19">
        <v>167</v>
      </c>
      <c r="G15" s="19">
        <v>83</v>
      </c>
      <c r="H15" s="19">
        <v>84</v>
      </c>
      <c r="I15" s="19">
        <v>71</v>
      </c>
      <c r="J15" s="72">
        <v>65</v>
      </c>
      <c r="K15" s="19">
        <v>89</v>
      </c>
      <c r="L15" s="111">
        <f t="shared" si="1"/>
        <v>7.7819198508853686</v>
      </c>
      <c r="M15" s="26">
        <f t="shared" si="2"/>
        <v>7.5113122171945701</v>
      </c>
      <c r="N15" s="5">
        <f t="shared" si="3"/>
        <v>8.0691642651296824</v>
      </c>
      <c r="O15" s="5">
        <f t="shared" si="4"/>
        <v>5.996621621621621</v>
      </c>
      <c r="P15" s="5">
        <f t="shared" si="5"/>
        <v>6.035283194057568</v>
      </c>
      <c r="Q15" s="5">
        <f t="shared" si="6"/>
        <v>7.3432343234323429</v>
      </c>
      <c r="R15" s="173"/>
      <c r="V15" s="34" t="s">
        <v>150</v>
      </c>
      <c r="W15" s="209"/>
      <c r="X15" s="36"/>
      <c r="Y15" s="36"/>
      <c r="Z15" s="19">
        <f t="shared" si="7"/>
        <v>89</v>
      </c>
      <c r="AA15" s="19">
        <f t="shared" si="8"/>
        <v>84</v>
      </c>
      <c r="AB15" s="72">
        <f t="shared" si="9"/>
        <v>65</v>
      </c>
      <c r="AC15" s="111">
        <f t="shared" si="10"/>
        <v>7.3432343234323429</v>
      </c>
      <c r="AD15" s="5">
        <f t="shared" si="11"/>
        <v>8.0691642651296824</v>
      </c>
      <c r="AE15" s="5">
        <f t="shared" si="12"/>
        <v>6.035283194057568</v>
      </c>
      <c r="AH15" s="173"/>
    </row>
    <row r="16" spans="1:34" ht="15" customHeight="1" x14ac:dyDescent="0.15">
      <c r="B16" s="38" t="s">
        <v>1</v>
      </c>
      <c r="C16" s="78"/>
      <c r="D16" s="28"/>
      <c r="E16" s="29"/>
      <c r="F16" s="39">
        <f t="shared" ref="F16:I16" si="13">SUM(F6:F15)</f>
        <v>2146</v>
      </c>
      <c r="G16" s="39">
        <f t="shared" si="13"/>
        <v>1105</v>
      </c>
      <c r="H16" s="39">
        <f t="shared" si="13"/>
        <v>1041</v>
      </c>
      <c r="I16" s="39">
        <f t="shared" si="13"/>
        <v>1184</v>
      </c>
      <c r="J16" s="68">
        <f>SUM(J6:J15)</f>
        <v>1077</v>
      </c>
      <c r="K16" s="39">
        <v>1212</v>
      </c>
      <c r="L16" s="108">
        <f t="shared" ref="L16:Q16" si="14">SUM(L6:L15)</f>
        <v>100</v>
      </c>
      <c r="M16" s="25">
        <f t="shared" si="14"/>
        <v>100</v>
      </c>
      <c r="N16" s="6">
        <f t="shared" si="14"/>
        <v>100</v>
      </c>
      <c r="O16" s="6">
        <f t="shared" si="14"/>
        <v>100.00000000000003</v>
      </c>
      <c r="P16" s="6">
        <f t="shared" si="14"/>
        <v>99.999999999999986</v>
      </c>
      <c r="Q16" s="6">
        <f t="shared" si="14"/>
        <v>100</v>
      </c>
      <c r="V16" s="38" t="s">
        <v>1</v>
      </c>
      <c r="W16" s="78"/>
      <c r="X16" s="28"/>
      <c r="Y16" s="29"/>
      <c r="Z16" s="39">
        <f t="shared" ref="Z16:AE16" si="15">SUM(Z6:Z15)</f>
        <v>1212</v>
      </c>
      <c r="AA16" s="39">
        <f t="shared" si="15"/>
        <v>1041</v>
      </c>
      <c r="AB16" s="68">
        <f t="shared" si="15"/>
        <v>1077</v>
      </c>
      <c r="AC16" s="108">
        <f t="shared" si="15"/>
        <v>100</v>
      </c>
      <c r="AD16" s="6">
        <f t="shared" si="15"/>
        <v>100</v>
      </c>
      <c r="AE16" s="6">
        <f t="shared" si="15"/>
        <v>99.999999999999986</v>
      </c>
    </row>
    <row r="17" spans="1:35" ht="15" customHeight="1" x14ac:dyDescent="0.15">
      <c r="B17" s="38" t="s">
        <v>103</v>
      </c>
      <c r="C17" s="78"/>
      <c r="D17" s="28"/>
      <c r="E17" s="29"/>
      <c r="F17" s="40">
        <v>10.411824153612935</v>
      </c>
      <c r="G17" s="40">
        <v>14.292563600782779</v>
      </c>
      <c r="H17" s="40">
        <v>6.2675026123301985</v>
      </c>
      <c r="I17" s="40">
        <v>6.283018867924528</v>
      </c>
      <c r="J17" s="40">
        <v>5.6353754940711465</v>
      </c>
      <c r="K17" s="40">
        <v>14.155832591273375</v>
      </c>
      <c r="V17" s="38" t="s">
        <v>103</v>
      </c>
      <c r="W17" s="78"/>
      <c r="X17" s="28"/>
      <c r="Y17" s="29"/>
      <c r="Z17" s="40">
        <v>14.155832591273375</v>
      </c>
      <c r="AA17" s="40">
        <f>H17</f>
        <v>6.2675026123301985</v>
      </c>
      <c r="AB17" s="40">
        <f>J17</f>
        <v>5.6353754940711465</v>
      </c>
    </row>
    <row r="18" spans="1:35" ht="15" customHeight="1" x14ac:dyDescent="0.15">
      <c r="B18" s="38" t="s">
        <v>104</v>
      </c>
      <c r="C18" s="78"/>
      <c r="D18" s="28"/>
      <c r="E18" s="29"/>
      <c r="F18" s="47">
        <v>83</v>
      </c>
      <c r="G18" s="47">
        <v>83</v>
      </c>
      <c r="H18" s="47">
        <v>50</v>
      </c>
      <c r="I18" s="47">
        <v>53</v>
      </c>
      <c r="J18" s="47">
        <v>30</v>
      </c>
      <c r="K18" s="47">
        <v>83</v>
      </c>
      <c r="V18" s="38" t="s">
        <v>104</v>
      </c>
      <c r="W18" s="78"/>
      <c r="X18" s="28"/>
      <c r="Y18" s="29"/>
      <c r="Z18" s="47">
        <v>83</v>
      </c>
      <c r="AA18" s="47">
        <f>H18</f>
        <v>50</v>
      </c>
      <c r="AB18" s="47">
        <f>J18</f>
        <v>30</v>
      </c>
    </row>
    <row r="19" spans="1:35" ht="15" customHeight="1" x14ac:dyDescent="0.15">
      <c r="A19" s="31"/>
      <c r="B19" s="85" t="s">
        <v>143</v>
      </c>
      <c r="C19" s="85"/>
      <c r="D19" s="55"/>
      <c r="E19" s="53"/>
      <c r="F19" s="14"/>
      <c r="G19" s="14"/>
      <c r="H19" s="14"/>
      <c r="I19" s="14"/>
      <c r="J19" s="14"/>
      <c r="K19" s="14"/>
      <c r="L19" s="14"/>
      <c r="M19" s="14"/>
      <c r="N19" s="14"/>
      <c r="O19" s="14"/>
      <c r="P19" s="14"/>
      <c r="Q19" s="14"/>
      <c r="R19" s="14"/>
      <c r="S19" s="14"/>
      <c r="T19" s="14"/>
      <c r="V19" s="85" t="s">
        <v>143</v>
      </c>
      <c r="W19" s="85"/>
      <c r="X19" s="55"/>
      <c r="Y19" s="53"/>
      <c r="Z19" s="14"/>
      <c r="AA19" s="14"/>
      <c r="AB19" s="14"/>
      <c r="AC19" s="14"/>
      <c r="AD19" s="14"/>
      <c r="AE19" s="14"/>
      <c r="AF19" s="14"/>
      <c r="AG19" s="31"/>
      <c r="AH19" s="14"/>
      <c r="AI19" s="14"/>
    </row>
    <row r="20" spans="1:35" ht="13.65" customHeight="1" x14ac:dyDescent="0.15">
      <c r="B20" s="64"/>
      <c r="C20" s="33"/>
      <c r="D20" s="33"/>
      <c r="E20" s="33"/>
      <c r="F20" s="386"/>
      <c r="G20" s="387"/>
      <c r="H20" s="86" t="s">
        <v>2</v>
      </c>
      <c r="I20" s="86"/>
      <c r="J20" s="387"/>
      <c r="K20" s="387"/>
      <c r="L20" s="388"/>
      <c r="M20" s="387"/>
      <c r="N20" s="86" t="s">
        <v>3</v>
      </c>
      <c r="O20" s="86"/>
      <c r="P20" s="387"/>
      <c r="Q20" s="389"/>
      <c r="V20" s="64"/>
      <c r="W20" s="33"/>
      <c r="X20" s="33"/>
      <c r="Y20" s="33"/>
      <c r="Z20" s="79"/>
      <c r="AA20" s="83" t="s">
        <v>2</v>
      </c>
      <c r="AB20" s="86"/>
      <c r="AC20" s="104"/>
      <c r="AD20" s="83" t="s">
        <v>3</v>
      </c>
      <c r="AE20" s="84"/>
    </row>
    <row r="21" spans="1:35" ht="22.65" customHeight="1" x14ac:dyDescent="0.15">
      <c r="B21" s="34"/>
      <c r="C21" s="209"/>
      <c r="E21" s="75"/>
      <c r="F21" s="94" t="s">
        <v>442</v>
      </c>
      <c r="G21" s="94" t="s">
        <v>194</v>
      </c>
      <c r="H21" s="94" t="s">
        <v>195</v>
      </c>
      <c r="I21" s="94" t="s">
        <v>443</v>
      </c>
      <c r="J21" s="100" t="s">
        <v>197</v>
      </c>
      <c r="K21" s="94" t="s">
        <v>1127</v>
      </c>
      <c r="L21" s="103" t="s">
        <v>442</v>
      </c>
      <c r="M21" s="94" t="s">
        <v>194</v>
      </c>
      <c r="N21" s="94" t="s">
        <v>195</v>
      </c>
      <c r="O21" s="94" t="s">
        <v>443</v>
      </c>
      <c r="P21" s="94" t="s">
        <v>197</v>
      </c>
      <c r="Q21" s="94" t="s">
        <v>1127</v>
      </c>
      <c r="V21" s="34"/>
      <c r="W21" s="209"/>
      <c r="Y21" s="75"/>
      <c r="Z21" s="94" t="s">
        <v>936</v>
      </c>
      <c r="AA21" s="94" t="s">
        <v>195</v>
      </c>
      <c r="AB21" s="100" t="s">
        <v>197</v>
      </c>
      <c r="AC21" s="103" t="s">
        <v>936</v>
      </c>
      <c r="AD21" s="94" t="s">
        <v>195</v>
      </c>
      <c r="AE21" s="94" t="s">
        <v>197</v>
      </c>
    </row>
    <row r="22" spans="1:35" ht="12" customHeight="1" x14ac:dyDescent="0.15">
      <c r="B22" s="35"/>
      <c r="C22" s="88"/>
      <c r="D22" s="36"/>
      <c r="E22" s="76"/>
      <c r="F22" s="37"/>
      <c r="G22" s="37"/>
      <c r="H22" s="37"/>
      <c r="I22" s="37"/>
      <c r="J22" s="66"/>
      <c r="K22" s="37"/>
      <c r="L22" s="105">
        <f t="shared" ref="L22:Q22" si="16">F$16</f>
        <v>2146</v>
      </c>
      <c r="M22" s="2">
        <f t="shared" si="16"/>
        <v>1105</v>
      </c>
      <c r="N22" s="2">
        <f t="shared" si="16"/>
        <v>1041</v>
      </c>
      <c r="O22" s="2">
        <f t="shared" si="16"/>
        <v>1184</v>
      </c>
      <c r="P22" s="2">
        <f t="shared" si="16"/>
        <v>1077</v>
      </c>
      <c r="Q22" s="2">
        <f t="shared" si="16"/>
        <v>1212</v>
      </c>
      <c r="V22" s="35"/>
      <c r="W22" s="88"/>
      <c r="X22" s="36"/>
      <c r="Y22" s="76"/>
      <c r="Z22" s="37"/>
      <c r="AA22" s="37"/>
      <c r="AB22" s="66"/>
      <c r="AC22" s="105">
        <f>Z$16</f>
        <v>1212</v>
      </c>
      <c r="AD22" s="2">
        <f>AA$16</f>
        <v>1041</v>
      </c>
      <c r="AE22" s="2">
        <f>AB$16</f>
        <v>1077</v>
      </c>
    </row>
    <row r="23" spans="1:35" ht="15" customHeight="1" x14ac:dyDescent="0.15">
      <c r="B23" s="34" t="s">
        <v>174</v>
      </c>
      <c r="C23" s="209"/>
      <c r="F23" s="18">
        <v>15</v>
      </c>
      <c r="G23" s="18">
        <v>0</v>
      </c>
      <c r="H23" s="18">
        <v>15</v>
      </c>
      <c r="I23" s="18">
        <v>0</v>
      </c>
      <c r="J23" s="67">
        <v>0</v>
      </c>
      <c r="K23" s="18">
        <v>0</v>
      </c>
      <c r="L23" s="107">
        <f t="shared" ref="L23:L32" si="17">F23/L$5*100</f>
        <v>0.69897483690587137</v>
      </c>
      <c r="M23" s="24">
        <f t="shared" ref="M23:M32" si="18">G23/M$5*100</f>
        <v>0</v>
      </c>
      <c r="N23" s="4">
        <f t="shared" ref="N23:N32" si="19">H23/N$5*100</f>
        <v>1.4409221902017291</v>
      </c>
      <c r="O23" s="4">
        <f t="shared" ref="O23:O32" si="20">I23/O$5*100</f>
        <v>0</v>
      </c>
      <c r="P23" s="4">
        <f t="shared" ref="P23:P32" si="21">J23/P$5*100</f>
        <v>0</v>
      </c>
      <c r="Q23" s="4">
        <f t="shared" ref="Q23:Q32" si="22">K23/Q$5*100</f>
        <v>0</v>
      </c>
      <c r="R23" s="173"/>
      <c r="V23" s="34" t="s">
        <v>174</v>
      </c>
      <c r="W23" s="209"/>
      <c r="Z23" s="18">
        <f t="shared" ref="Z23:Z32" si="23">SUM(G23,I23-J23)</f>
        <v>0</v>
      </c>
      <c r="AA23" s="18">
        <f t="shared" ref="AA23:AA32" si="24">H23</f>
        <v>15</v>
      </c>
      <c r="AB23" s="67">
        <f t="shared" ref="AB23:AB32" si="25">J23</f>
        <v>0</v>
      </c>
      <c r="AC23" s="107">
        <f t="shared" ref="AC23:AC32" si="26">Z23/AC$5*100</f>
        <v>0</v>
      </c>
      <c r="AD23" s="4">
        <f t="shared" ref="AD23:AD32" si="27">AA23/AD$5*100</f>
        <v>1.4409221902017291</v>
      </c>
      <c r="AE23" s="4">
        <f t="shared" ref="AE23:AE32" si="28">AB23/AE$5*100</f>
        <v>0</v>
      </c>
      <c r="AH23" s="173"/>
    </row>
    <row r="24" spans="1:35" ht="15" customHeight="1" x14ac:dyDescent="0.15">
      <c r="B24" s="34" t="s">
        <v>955</v>
      </c>
      <c r="C24" s="209"/>
      <c r="F24" s="18">
        <v>38</v>
      </c>
      <c r="G24" s="18">
        <v>8</v>
      </c>
      <c r="H24" s="18">
        <v>30</v>
      </c>
      <c r="I24" s="18">
        <v>60</v>
      </c>
      <c r="J24" s="67">
        <v>60</v>
      </c>
      <c r="K24" s="18">
        <v>8</v>
      </c>
      <c r="L24" s="107">
        <f t="shared" si="17"/>
        <v>1.7707362534948743</v>
      </c>
      <c r="M24" s="24">
        <f t="shared" si="18"/>
        <v>0.72398190045248867</v>
      </c>
      <c r="N24" s="4">
        <f t="shared" si="19"/>
        <v>2.8818443804034581</v>
      </c>
      <c r="O24" s="4">
        <f t="shared" si="20"/>
        <v>5.0675675675675675</v>
      </c>
      <c r="P24" s="4">
        <f t="shared" si="21"/>
        <v>5.5710306406685239</v>
      </c>
      <c r="Q24" s="4">
        <f t="shared" si="22"/>
        <v>0.66006600660066006</v>
      </c>
      <c r="R24" s="173"/>
      <c r="V24" s="34" t="s">
        <v>955</v>
      </c>
      <c r="W24" s="209"/>
      <c r="Z24" s="18">
        <f t="shared" si="23"/>
        <v>8</v>
      </c>
      <c r="AA24" s="18">
        <f t="shared" si="24"/>
        <v>30</v>
      </c>
      <c r="AB24" s="67">
        <f t="shared" si="25"/>
        <v>60</v>
      </c>
      <c r="AC24" s="107">
        <f t="shared" si="26"/>
        <v>0.66006600660066006</v>
      </c>
      <c r="AD24" s="4">
        <f t="shared" si="27"/>
        <v>2.8818443804034581</v>
      </c>
      <c r="AE24" s="4">
        <f t="shared" si="28"/>
        <v>5.5710306406685239</v>
      </c>
      <c r="AH24" s="173"/>
    </row>
    <row r="25" spans="1:35" ht="15" customHeight="1" x14ac:dyDescent="0.15">
      <c r="B25" s="34" t="s">
        <v>961</v>
      </c>
      <c r="C25" s="209"/>
      <c r="F25" s="18">
        <v>94</v>
      </c>
      <c r="G25" s="18">
        <v>19</v>
      </c>
      <c r="H25" s="18">
        <v>75</v>
      </c>
      <c r="I25" s="18">
        <v>156</v>
      </c>
      <c r="J25" s="67">
        <v>152</v>
      </c>
      <c r="K25" s="18">
        <v>23</v>
      </c>
      <c r="L25" s="107">
        <f t="shared" si="17"/>
        <v>4.3802423112767936</v>
      </c>
      <c r="M25" s="24">
        <f t="shared" si="18"/>
        <v>1.7194570135746607</v>
      </c>
      <c r="N25" s="4">
        <f t="shared" si="19"/>
        <v>7.2046109510086458</v>
      </c>
      <c r="O25" s="4">
        <f t="shared" si="20"/>
        <v>13.175675675675674</v>
      </c>
      <c r="P25" s="4">
        <f t="shared" si="21"/>
        <v>14.113277623026926</v>
      </c>
      <c r="Q25" s="4">
        <f t="shared" si="22"/>
        <v>1.8976897689768977</v>
      </c>
      <c r="R25" s="173"/>
      <c r="V25" s="34" t="s">
        <v>961</v>
      </c>
      <c r="W25" s="209"/>
      <c r="Z25" s="18">
        <f t="shared" si="23"/>
        <v>23</v>
      </c>
      <c r="AA25" s="18">
        <f t="shared" si="24"/>
        <v>75</v>
      </c>
      <c r="AB25" s="67">
        <f t="shared" si="25"/>
        <v>152</v>
      </c>
      <c r="AC25" s="107">
        <f t="shared" si="26"/>
        <v>1.8976897689768977</v>
      </c>
      <c r="AD25" s="4">
        <f t="shared" si="27"/>
        <v>7.2046109510086458</v>
      </c>
      <c r="AE25" s="4">
        <f t="shared" si="28"/>
        <v>14.113277623026926</v>
      </c>
      <c r="AH25" s="173"/>
    </row>
    <row r="26" spans="1:35" ht="15" customHeight="1" x14ac:dyDescent="0.15">
      <c r="B26" s="34" t="s">
        <v>962</v>
      </c>
      <c r="C26" s="209"/>
      <c r="F26" s="18">
        <v>138</v>
      </c>
      <c r="G26" s="18">
        <v>26</v>
      </c>
      <c r="H26" s="18">
        <v>112</v>
      </c>
      <c r="I26" s="18">
        <v>179</v>
      </c>
      <c r="J26" s="67">
        <v>176</v>
      </c>
      <c r="K26" s="18">
        <v>29</v>
      </c>
      <c r="L26" s="107">
        <f t="shared" si="17"/>
        <v>6.4305684995340169</v>
      </c>
      <c r="M26" s="24">
        <f t="shared" si="18"/>
        <v>2.3529411764705883</v>
      </c>
      <c r="N26" s="4">
        <f t="shared" si="19"/>
        <v>10.758885686839577</v>
      </c>
      <c r="O26" s="4">
        <f t="shared" si="20"/>
        <v>15.118243243243242</v>
      </c>
      <c r="P26" s="4">
        <f t="shared" si="21"/>
        <v>16.341689879294336</v>
      </c>
      <c r="Q26" s="4">
        <f t="shared" si="22"/>
        <v>2.3927392739273929</v>
      </c>
      <c r="R26" s="173"/>
      <c r="V26" s="34" t="s">
        <v>962</v>
      </c>
      <c r="W26" s="209"/>
      <c r="Z26" s="18">
        <f t="shared" si="23"/>
        <v>29</v>
      </c>
      <c r="AA26" s="18">
        <f t="shared" si="24"/>
        <v>112</v>
      </c>
      <c r="AB26" s="67">
        <f t="shared" si="25"/>
        <v>176</v>
      </c>
      <c r="AC26" s="107">
        <f t="shared" si="26"/>
        <v>2.3927392739273929</v>
      </c>
      <c r="AD26" s="4">
        <f t="shared" si="27"/>
        <v>10.758885686839577</v>
      </c>
      <c r="AE26" s="4">
        <f t="shared" si="28"/>
        <v>16.341689879294336</v>
      </c>
      <c r="AH26" s="173"/>
    </row>
    <row r="27" spans="1:35" ht="15" customHeight="1" x14ac:dyDescent="0.15">
      <c r="B27" s="34" t="s">
        <v>963</v>
      </c>
      <c r="C27" s="209"/>
      <c r="F27" s="18">
        <v>183</v>
      </c>
      <c r="G27" s="18">
        <v>61</v>
      </c>
      <c r="H27" s="18">
        <v>122</v>
      </c>
      <c r="I27" s="18">
        <v>178</v>
      </c>
      <c r="J27" s="67">
        <v>164</v>
      </c>
      <c r="K27" s="18">
        <v>75</v>
      </c>
      <c r="L27" s="107">
        <f t="shared" si="17"/>
        <v>8.5274930102516322</v>
      </c>
      <c r="M27" s="24">
        <f t="shared" si="18"/>
        <v>5.5203619909502262</v>
      </c>
      <c r="N27" s="4">
        <f t="shared" si="19"/>
        <v>11.719500480307397</v>
      </c>
      <c r="O27" s="4">
        <f t="shared" si="20"/>
        <v>15.033783783783782</v>
      </c>
      <c r="P27" s="4">
        <f t="shared" si="21"/>
        <v>15.22748375116063</v>
      </c>
      <c r="Q27" s="4">
        <f t="shared" si="22"/>
        <v>6.1881188118811883</v>
      </c>
      <c r="R27" s="173"/>
      <c r="V27" s="34" t="s">
        <v>963</v>
      </c>
      <c r="W27" s="209"/>
      <c r="Z27" s="18">
        <f t="shared" si="23"/>
        <v>75</v>
      </c>
      <c r="AA27" s="18">
        <f t="shared" si="24"/>
        <v>122</v>
      </c>
      <c r="AB27" s="67">
        <f t="shared" si="25"/>
        <v>164</v>
      </c>
      <c r="AC27" s="107">
        <f t="shared" si="26"/>
        <v>6.1881188118811883</v>
      </c>
      <c r="AD27" s="4">
        <f t="shared" si="27"/>
        <v>11.719500480307397</v>
      </c>
      <c r="AE27" s="4">
        <f t="shared" si="28"/>
        <v>15.22748375116063</v>
      </c>
      <c r="AH27" s="173"/>
    </row>
    <row r="28" spans="1:35" ht="15" customHeight="1" x14ac:dyDescent="0.15">
      <c r="B28" s="34" t="s">
        <v>73</v>
      </c>
      <c r="C28" s="209"/>
      <c r="F28" s="18">
        <v>205</v>
      </c>
      <c r="G28" s="18">
        <v>115</v>
      </c>
      <c r="H28" s="18">
        <v>90</v>
      </c>
      <c r="I28" s="18">
        <v>122</v>
      </c>
      <c r="J28" s="67">
        <v>110</v>
      </c>
      <c r="K28" s="18">
        <v>127</v>
      </c>
      <c r="L28" s="107">
        <f t="shared" si="17"/>
        <v>9.5526561043802438</v>
      </c>
      <c r="M28" s="24">
        <f t="shared" si="18"/>
        <v>10.407239819004525</v>
      </c>
      <c r="N28" s="4">
        <f t="shared" si="19"/>
        <v>8.6455331412103753</v>
      </c>
      <c r="O28" s="4">
        <f t="shared" si="20"/>
        <v>10.304054054054054</v>
      </c>
      <c r="P28" s="4">
        <f t="shared" si="21"/>
        <v>10.21355617455896</v>
      </c>
      <c r="Q28" s="4">
        <f t="shared" si="22"/>
        <v>10.478547854785479</v>
      </c>
      <c r="R28" s="173"/>
      <c r="V28" s="34" t="s">
        <v>73</v>
      </c>
      <c r="W28" s="209"/>
      <c r="Z28" s="18">
        <f t="shared" si="23"/>
        <v>127</v>
      </c>
      <c r="AA28" s="18">
        <f t="shared" si="24"/>
        <v>90</v>
      </c>
      <c r="AB28" s="67">
        <f t="shared" si="25"/>
        <v>110</v>
      </c>
      <c r="AC28" s="107">
        <f t="shared" si="26"/>
        <v>10.478547854785479</v>
      </c>
      <c r="AD28" s="4">
        <f t="shared" si="27"/>
        <v>8.6455331412103753</v>
      </c>
      <c r="AE28" s="4">
        <f t="shared" si="28"/>
        <v>10.21355617455896</v>
      </c>
      <c r="AH28" s="173"/>
    </row>
    <row r="29" spans="1:35" ht="15" customHeight="1" x14ac:dyDescent="0.15">
      <c r="B29" s="34" t="s">
        <v>76</v>
      </c>
      <c r="C29" s="209"/>
      <c r="F29" s="18">
        <v>728</v>
      </c>
      <c r="G29" s="18">
        <v>496</v>
      </c>
      <c r="H29" s="18">
        <v>232</v>
      </c>
      <c r="I29" s="18">
        <v>206</v>
      </c>
      <c r="J29" s="67">
        <v>164</v>
      </c>
      <c r="K29" s="18">
        <v>538</v>
      </c>
      <c r="L29" s="107">
        <f t="shared" si="17"/>
        <v>33.923578751164953</v>
      </c>
      <c r="M29" s="24">
        <f t="shared" si="18"/>
        <v>44.886877828054303</v>
      </c>
      <c r="N29" s="4">
        <f t="shared" si="19"/>
        <v>22.286263208453409</v>
      </c>
      <c r="O29" s="4">
        <f t="shared" si="20"/>
        <v>17.398648648648649</v>
      </c>
      <c r="P29" s="4">
        <f t="shared" si="21"/>
        <v>15.22748375116063</v>
      </c>
      <c r="Q29" s="4">
        <f t="shared" si="22"/>
        <v>44.38943894389439</v>
      </c>
      <c r="R29" s="173"/>
      <c r="V29" s="34" t="s">
        <v>76</v>
      </c>
      <c r="W29" s="209"/>
      <c r="Z29" s="18">
        <f t="shared" si="23"/>
        <v>538</v>
      </c>
      <c r="AA29" s="18">
        <f t="shared" si="24"/>
        <v>232</v>
      </c>
      <c r="AB29" s="67">
        <f t="shared" si="25"/>
        <v>164</v>
      </c>
      <c r="AC29" s="107">
        <f t="shared" si="26"/>
        <v>44.38943894389439</v>
      </c>
      <c r="AD29" s="4">
        <f t="shared" si="27"/>
        <v>22.286263208453409</v>
      </c>
      <c r="AE29" s="4">
        <f t="shared" si="28"/>
        <v>15.22748375116063</v>
      </c>
      <c r="AH29" s="173"/>
    </row>
    <row r="30" spans="1:35" ht="15" customHeight="1" x14ac:dyDescent="0.15">
      <c r="B30" s="34" t="s">
        <v>75</v>
      </c>
      <c r="C30" s="209"/>
      <c r="F30" s="18">
        <v>325</v>
      </c>
      <c r="G30" s="18">
        <v>213</v>
      </c>
      <c r="H30" s="18">
        <v>112</v>
      </c>
      <c r="I30" s="18">
        <v>80</v>
      </c>
      <c r="J30" s="67">
        <v>68</v>
      </c>
      <c r="K30" s="18">
        <v>225</v>
      </c>
      <c r="L30" s="107">
        <f t="shared" si="17"/>
        <v>15.144454799627214</v>
      </c>
      <c r="M30" s="24">
        <f t="shared" si="18"/>
        <v>19.276018099547514</v>
      </c>
      <c r="N30" s="4">
        <f t="shared" si="19"/>
        <v>10.758885686839577</v>
      </c>
      <c r="O30" s="4">
        <f t="shared" si="20"/>
        <v>6.756756756756757</v>
      </c>
      <c r="P30" s="4">
        <f t="shared" si="21"/>
        <v>6.3138347260909926</v>
      </c>
      <c r="Q30" s="4">
        <f t="shared" si="22"/>
        <v>18.564356435643564</v>
      </c>
      <c r="R30" s="173"/>
      <c r="V30" s="34" t="s">
        <v>75</v>
      </c>
      <c r="W30" s="209"/>
      <c r="Z30" s="18">
        <f t="shared" si="23"/>
        <v>225</v>
      </c>
      <c r="AA30" s="18">
        <f t="shared" si="24"/>
        <v>112</v>
      </c>
      <c r="AB30" s="67">
        <f t="shared" si="25"/>
        <v>68</v>
      </c>
      <c r="AC30" s="107">
        <f t="shared" si="26"/>
        <v>18.564356435643564</v>
      </c>
      <c r="AD30" s="4">
        <f t="shared" si="27"/>
        <v>10.758885686839577</v>
      </c>
      <c r="AE30" s="4">
        <f t="shared" si="28"/>
        <v>6.3138347260909926</v>
      </c>
      <c r="AH30" s="173"/>
    </row>
    <row r="31" spans="1:35" ht="15" customHeight="1" x14ac:dyDescent="0.15">
      <c r="B31" s="34" t="s">
        <v>74</v>
      </c>
      <c r="C31" s="209"/>
      <c r="F31" s="18">
        <v>229</v>
      </c>
      <c r="G31" s="18">
        <v>78</v>
      </c>
      <c r="H31" s="18">
        <v>151</v>
      </c>
      <c r="I31" s="18">
        <v>94</v>
      </c>
      <c r="J31" s="67">
        <v>82</v>
      </c>
      <c r="K31" s="18">
        <v>90</v>
      </c>
      <c r="L31" s="107">
        <f t="shared" si="17"/>
        <v>10.671015843429636</v>
      </c>
      <c r="M31" s="24">
        <f t="shared" si="18"/>
        <v>7.0588235294117645</v>
      </c>
      <c r="N31" s="4">
        <f t="shared" si="19"/>
        <v>14.505283381364073</v>
      </c>
      <c r="O31" s="4">
        <f t="shared" si="20"/>
        <v>7.9391891891891886</v>
      </c>
      <c r="P31" s="4">
        <f t="shared" si="21"/>
        <v>7.613741875580315</v>
      </c>
      <c r="Q31" s="4">
        <f t="shared" si="22"/>
        <v>7.4257425742574252</v>
      </c>
      <c r="R31" s="173"/>
      <c r="V31" s="34" t="s">
        <v>74</v>
      </c>
      <c r="W31" s="209"/>
      <c r="Z31" s="18">
        <f t="shared" si="23"/>
        <v>90</v>
      </c>
      <c r="AA31" s="18">
        <f t="shared" si="24"/>
        <v>151</v>
      </c>
      <c r="AB31" s="67">
        <f t="shared" si="25"/>
        <v>82</v>
      </c>
      <c r="AC31" s="107">
        <f t="shared" si="26"/>
        <v>7.4257425742574252</v>
      </c>
      <c r="AD31" s="4">
        <f t="shared" si="27"/>
        <v>14.505283381364073</v>
      </c>
      <c r="AE31" s="4">
        <f t="shared" si="28"/>
        <v>7.613741875580315</v>
      </c>
      <c r="AH31" s="173"/>
    </row>
    <row r="32" spans="1:35" ht="15" customHeight="1" x14ac:dyDescent="0.15">
      <c r="B32" s="34" t="s">
        <v>150</v>
      </c>
      <c r="C32" s="209"/>
      <c r="D32" s="36"/>
      <c r="E32" s="36"/>
      <c r="F32" s="19">
        <v>191</v>
      </c>
      <c r="G32" s="19">
        <v>89</v>
      </c>
      <c r="H32" s="19">
        <v>102</v>
      </c>
      <c r="I32" s="19">
        <v>109</v>
      </c>
      <c r="J32" s="72">
        <v>101</v>
      </c>
      <c r="K32" s="19">
        <v>97</v>
      </c>
      <c r="L32" s="111">
        <f t="shared" si="17"/>
        <v>8.9002795899347618</v>
      </c>
      <c r="M32" s="26">
        <f t="shared" si="18"/>
        <v>8.0542986425339365</v>
      </c>
      <c r="N32" s="5">
        <f t="shared" si="19"/>
        <v>9.7982708933717575</v>
      </c>
      <c r="O32" s="5">
        <f t="shared" si="20"/>
        <v>9.2060810810810807</v>
      </c>
      <c r="P32" s="5">
        <f t="shared" si="21"/>
        <v>9.3779015784586814</v>
      </c>
      <c r="Q32" s="5">
        <f t="shared" si="22"/>
        <v>8.003300330033003</v>
      </c>
      <c r="R32" s="173"/>
      <c r="V32" s="34" t="s">
        <v>150</v>
      </c>
      <c r="W32" s="209"/>
      <c r="X32" s="36"/>
      <c r="Y32" s="36"/>
      <c r="Z32" s="19">
        <f t="shared" si="23"/>
        <v>97</v>
      </c>
      <c r="AA32" s="19">
        <f t="shared" si="24"/>
        <v>102</v>
      </c>
      <c r="AB32" s="72">
        <f t="shared" si="25"/>
        <v>101</v>
      </c>
      <c r="AC32" s="111">
        <f t="shared" si="26"/>
        <v>8.003300330033003</v>
      </c>
      <c r="AD32" s="5">
        <f t="shared" si="27"/>
        <v>9.7982708933717575</v>
      </c>
      <c r="AE32" s="5">
        <f t="shared" si="28"/>
        <v>9.3779015784586814</v>
      </c>
      <c r="AH32" s="173"/>
    </row>
    <row r="33" spans="1:34" ht="15" customHeight="1" x14ac:dyDescent="0.15">
      <c r="B33" s="38" t="s">
        <v>1</v>
      </c>
      <c r="C33" s="78"/>
      <c r="D33" s="28"/>
      <c r="E33" s="29"/>
      <c r="F33" s="39">
        <f t="shared" ref="F33:I33" si="29">SUM(F23:F32)</f>
        <v>2146</v>
      </c>
      <c r="G33" s="39">
        <f t="shared" si="29"/>
        <v>1105</v>
      </c>
      <c r="H33" s="39">
        <f t="shared" si="29"/>
        <v>1041</v>
      </c>
      <c r="I33" s="39">
        <f t="shared" si="29"/>
        <v>1184</v>
      </c>
      <c r="J33" s="68">
        <f>SUM(J23:J32)</f>
        <v>1077</v>
      </c>
      <c r="K33" s="39">
        <v>1212</v>
      </c>
      <c r="L33" s="108">
        <f t="shared" ref="L33:Q33" si="30">SUM(L23:L32)</f>
        <v>100</v>
      </c>
      <c r="M33" s="25">
        <f t="shared" si="30"/>
        <v>100.00000000000001</v>
      </c>
      <c r="N33" s="6">
        <f t="shared" si="30"/>
        <v>100</v>
      </c>
      <c r="O33" s="6">
        <f t="shared" si="30"/>
        <v>100</v>
      </c>
      <c r="P33" s="6">
        <f t="shared" si="30"/>
        <v>99.999999999999986</v>
      </c>
      <c r="Q33" s="6">
        <f t="shared" si="30"/>
        <v>100</v>
      </c>
      <c r="V33" s="38" t="s">
        <v>1</v>
      </c>
      <c r="W33" s="78"/>
      <c r="X33" s="28"/>
      <c r="Y33" s="29"/>
      <c r="Z33" s="39">
        <f t="shared" ref="Z33:AE33" si="31">SUM(Z23:Z32)</f>
        <v>1212</v>
      </c>
      <c r="AA33" s="39">
        <f t="shared" si="31"/>
        <v>1041</v>
      </c>
      <c r="AB33" s="68">
        <f t="shared" si="31"/>
        <v>1077</v>
      </c>
      <c r="AC33" s="108">
        <f t="shared" si="31"/>
        <v>100</v>
      </c>
      <c r="AD33" s="6">
        <f t="shared" si="31"/>
        <v>100</v>
      </c>
      <c r="AE33" s="6">
        <f t="shared" si="31"/>
        <v>99.999999999999986</v>
      </c>
    </row>
    <row r="34" spans="1:34" ht="15" customHeight="1" x14ac:dyDescent="0.15">
      <c r="B34" s="38" t="s">
        <v>103</v>
      </c>
      <c r="C34" s="78"/>
      <c r="D34" s="28"/>
      <c r="E34" s="29"/>
      <c r="F34" s="40">
        <v>12.930788897188869</v>
      </c>
      <c r="G34" s="40">
        <v>13.248126325125369</v>
      </c>
      <c r="H34" s="40">
        <v>12.587429124256538</v>
      </c>
      <c r="I34" s="40">
        <v>9.6583243640676493</v>
      </c>
      <c r="J34" s="40">
        <v>9.2746201332338405</v>
      </c>
      <c r="K34" s="40">
        <v>13.26526079611109</v>
      </c>
      <c r="V34" s="38" t="s">
        <v>103</v>
      </c>
      <c r="W34" s="78"/>
      <c r="X34" s="28"/>
      <c r="Y34" s="29"/>
      <c r="Z34" s="40">
        <v>13.26526079611109</v>
      </c>
      <c r="AA34" s="40">
        <f>H34</f>
        <v>12.587429124256538</v>
      </c>
      <c r="AB34" s="40">
        <f>J34</f>
        <v>9.2746201332338405</v>
      </c>
    </row>
    <row r="35" spans="1:34" ht="15" customHeight="1" x14ac:dyDescent="0.15">
      <c r="B35" s="38" t="s">
        <v>104</v>
      </c>
      <c r="C35" s="78"/>
      <c r="D35" s="28"/>
      <c r="E35" s="29"/>
      <c r="F35" s="47">
        <v>95</v>
      </c>
      <c r="G35" s="47">
        <v>56.666666666666664</v>
      </c>
      <c r="H35" s="47">
        <v>95</v>
      </c>
      <c r="I35" s="47">
        <v>90</v>
      </c>
      <c r="J35" s="47">
        <v>90</v>
      </c>
      <c r="K35" s="47">
        <v>66.666666666666657</v>
      </c>
      <c r="V35" s="38" t="s">
        <v>104</v>
      </c>
      <c r="W35" s="78"/>
      <c r="X35" s="28"/>
      <c r="Y35" s="29"/>
      <c r="Z35" s="47">
        <v>66.666666666666657</v>
      </c>
      <c r="AA35" s="47">
        <f>H35</f>
        <v>95</v>
      </c>
      <c r="AB35" s="47">
        <f>J35</f>
        <v>90</v>
      </c>
    </row>
    <row r="36" spans="1:34" ht="15" customHeight="1" x14ac:dyDescent="0.15">
      <c r="B36" s="62"/>
      <c r="C36" s="62"/>
      <c r="D36" s="45"/>
      <c r="E36" s="45"/>
      <c r="F36" s="109"/>
      <c r="G36" s="109"/>
      <c r="H36" s="109"/>
      <c r="I36" s="109"/>
      <c r="J36" s="109"/>
      <c r="K36" s="109"/>
      <c r="V36" s="62"/>
      <c r="W36" s="62"/>
      <c r="X36" s="45"/>
      <c r="Y36" s="45"/>
      <c r="Z36" s="109"/>
      <c r="AA36" s="109"/>
      <c r="AB36" s="109"/>
    </row>
    <row r="37" spans="1:34" ht="13.65" customHeight="1" x14ac:dyDescent="0.15">
      <c r="A37" s="73" t="s">
        <v>486</v>
      </c>
      <c r="B37" s="22"/>
      <c r="C37" s="22"/>
      <c r="H37" s="7"/>
      <c r="K37" s="7"/>
      <c r="V37" s="22"/>
      <c r="W37" s="22"/>
    </row>
    <row r="38" spans="1:34" ht="15" customHeight="1" x14ac:dyDescent="0.15">
      <c r="A38" s="1" t="s">
        <v>487</v>
      </c>
      <c r="B38" s="22"/>
      <c r="C38" s="22"/>
      <c r="H38" s="7"/>
      <c r="I38" s="7"/>
      <c r="K38" s="7"/>
      <c r="M38" s="7"/>
      <c r="V38" s="22"/>
      <c r="W38" s="22"/>
    </row>
    <row r="39" spans="1:34" ht="13.65" customHeight="1" x14ac:dyDescent="0.15">
      <c r="B39" s="64"/>
      <c r="C39" s="33"/>
      <c r="D39" s="33"/>
      <c r="E39" s="33"/>
      <c r="F39" s="386"/>
      <c r="G39" s="387"/>
      <c r="H39" s="86" t="s">
        <v>2</v>
      </c>
      <c r="I39" s="86"/>
      <c r="J39" s="387"/>
      <c r="K39" s="387"/>
      <c r="L39" s="388"/>
      <c r="M39" s="387"/>
      <c r="N39" s="86" t="s">
        <v>3</v>
      </c>
      <c r="O39" s="86"/>
      <c r="P39" s="387"/>
      <c r="Q39" s="389"/>
      <c r="V39" s="64"/>
      <c r="W39" s="33"/>
      <c r="X39" s="33"/>
      <c r="Y39" s="33"/>
      <c r="Z39" s="79"/>
      <c r="AA39" s="83" t="s">
        <v>2</v>
      </c>
      <c r="AB39" s="86"/>
      <c r="AC39" s="104"/>
      <c r="AD39" s="83" t="s">
        <v>3</v>
      </c>
      <c r="AE39" s="84"/>
    </row>
    <row r="40" spans="1:34" ht="22.65" customHeight="1" x14ac:dyDescent="0.15">
      <c r="B40" s="34"/>
      <c r="C40" s="209"/>
      <c r="E40" s="75"/>
      <c r="F40" s="94" t="s">
        <v>442</v>
      </c>
      <c r="G40" s="94" t="s">
        <v>194</v>
      </c>
      <c r="H40" s="94" t="s">
        <v>195</v>
      </c>
      <c r="I40" s="94" t="s">
        <v>443</v>
      </c>
      <c r="J40" s="100" t="s">
        <v>197</v>
      </c>
      <c r="K40" s="94" t="s">
        <v>1127</v>
      </c>
      <c r="L40" s="103" t="s">
        <v>442</v>
      </c>
      <c r="M40" s="94" t="s">
        <v>194</v>
      </c>
      <c r="N40" s="94" t="s">
        <v>195</v>
      </c>
      <c r="O40" s="94" t="s">
        <v>443</v>
      </c>
      <c r="P40" s="94" t="s">
        <v>197</v>
      </c>
      <c r="Q40" s="94" t="s">
        <v>1127</v>
      </c>
      <c r="V40" s="34"/>
      <c r="W40" s="209"/>
      <c r="Y40" s="75"/>
      <c r="Z40" s="94" t="s">
        <v>936</v>
      </c>
      <c r="AA40" s="94" t="s">
        <v>195</v>
      </c>
      <c r="AB40" s="100" t="s">
        <v>197</v>
      </c>
      <c r="AC40" s="103" t="s">
        <v>936</v>
      </c>
      <c r="AD40" s="94" t="s">
        <v>195</v>
      </c>
      <c r="AE40" s="94" t="s">
        <v>197</v>
      </c>
    </row>
    <row r="41" spans="1:34" ht="12" customHeight="1" x14ac:dyDescent="0.15">
      <c r="B41" s="35"/>
      <c r="C41" s="88"/>
      <c r="D41" s="36"/>
      <c r="E41" s="76"/>
      <c r="F41" s="37"/>
      <c r="G41" s="37"/>
      <c r="H41" s="37"/>
      <c r="I41" s="37"/>
      <c r="J41" s="66"/>
      <c r="K41" s="37"/>
      <c r="L41" s="105">
        <f t="shared" ref="L41:Q41" si="32">F$16-F6</f>
        <v>2131</v>
      </c>
      <c r="M41" s="2">
        <f t="shared" si="32"/>
        <v>1105</v>
      </c>
      <c r="N41" s="2">
        <f t="shared" si="32"/>
        <v>1026</v>
      </c>
      <c r="O41" s="2">
        <f t="shared" si="32"/>
        <v>1184</v>
      </c>
      <c r="P41" s="2">
        <f t="shared" si="32"/>
        <v>1077</v>
      </c>
      <c r="Q41" s="2">
        <f t="shared" si="32"/>
        <v>1212</v>
      </c>
      <c r="V41" s="35"/>
      <c r="W41" s="88"/>
      <c r="X41" s="36"/>
      <c r="Y41" s="76"/>
      <c r="Z41" s="37"/>
      <c r="AA41" s="37"/>
      <c r="AB41" s="66"/>
      <c r="AC41" s="105">
        <f>Z$16-Z6</f>
        <v>1212</v>
      </c>
      <c r="AD41" s="2">
        <f>AA$16-AA6</f>
        <v>1026</v>
      </c>
      <c r="AE41" s="2">
        <f>AB$16-AB6</f>
        <v>1077</v>
      </c>
    </row>
    <row r="42" spans="1:34" ht="15" customHeight="1" x14ac:dyDescent="0.15">
      <c r="B42" s="34" t="s">
        <v>176</v>
      </c>
      <c r="C42" s="209"/>
      <c r="F42" s="18">
        <v>1069</v>
      </c>
      <c r="G42" s="18">
        <v>828</v>
      </c>
      <c r="H42" s="18">
        <v>241</v>
      </c>
      <c r="I42" s="18">
        <v>462</v>
      </c>
      <c r="J42" s="67">
        <v>388</v>
      </c>
      <c r="K42" s="18">
        <v>902</v>
      </c>
      <c r="L42" s="107">
        <f t="shared" ref="L42:L53" si="33">F42/L$41*100</f>
        <v>50.164242139840454</v>
      </c>
      <c r="M42" s="24">
        <f t="shared" ref="M42:M53" si="34">G42/M$41*100</f>
        <v>74.932126696832583</v>
      </c>
      <c r="N42" s="4">
        <f t="shared" ref="N42:N53" si="35">H42/N$41*100</f>
        <v>23.489278752436647</v>
      </c>
      <c r="O42" s="4">
        <f t="shared" ref="O42:O53" si="36">I42/O$41*100</f>
        <v>39.020270270270267</v>
      </c>
      <c r="P42" s="4">
        <f t="shared" ref="P42:P53" si="37">J42/P$41*100</f>
        <v>36.025998142989785</v>
      </c>
      <c r="Q42" s="4">
        <f t="shared" ref="Q42:Q53" si="38">K42/Q$41*100</f>
        <v>74.422442244224413</v>
      </c>
      <c r="R42" s="173"/>
      <c r="V42" s="34" t="s">
        <v>176</v>
      </c>
      <c r="W42" s="209"/>
      <c r="Z42" s="18">
        <f t="shared" ref="Z42:Z53" si="39">SUM(G42,I42-J42)</f>
        <v>902</v>
      </c>
      <c r="AA42" s="18">
        <f t="shared" ref="AA42:AA53" si="40">H42</f>
        <v>241</v>
      </c>
      <c r="AB42" s="67">
        <f t="shared" ref="AB42:AB53" si="41">J42</f>
        <v>388</v>
      </c>
      <c r="AC42" s="107">
        <f t="shared" ref="AC42:AC53" si="42">Z42/AC$41*100</f>
        <v>74.422442244224413</v>
      </c>
      <c r="AD42" s="4">
        <f t="shared" ref="AD42:AD53" si="43">AA42/AD$41*100</f>
        <v>23.489278752436647</v>
      </c>
      <c r="AE42" s="4">
        <f t="shared" ref="AE42:AE53" si="44">AB42/AE$41*100</f>
        <v>36.025998142989785</v>
      </c>
      <c r="AH42" s="173"/>
    </row>
    <row r="43" spans="1:34" ht="15" customHeight="1" x14ac:dyDescent="0.15">
      <c r="B43" s="34" t="s">
        <v>83</v>
      </c>
      <c r="C43" s="209"/>
      <c r="F43" s="18">
        <v>38</v>
      </c>
      <c r="G43" s="18">
        <v>33</v>
      </c>
      <c r="H43" s="18">
        <v>5</v>
      </c>
      <c r="I43" s="18">
        <v>12</v>
      </c>
      <c r="J43" s="67">
        <v>7</v>
      </c>
      <c r="K43" s="18">
        <v>38</v>
      </c>
      <c r="L43" s="107">
        <f t="shared" si="33"/>
        <v>1.7832003754106054</v>
      </c>
      <c r="M43" s="24">
        <f t="shared" si="34"/>
        <v>2.9864253393665159</v>
      </c>
      <c r="N43" s="4">
        <f t="shared" si="35"/>
        <v>0.48732943469785572</v>
      </c>
      <c r="O43" s="4">
        <f t="shared" si="36"/>
        <v>1.0135135135135136</v>
      </c>
      <c r="P43" s="4">
        <f t="shared" si="37"/>
        <v>0.64995357474466109</v>
      </c>
      <c r="Q43" s="4">
        <f t="shared" si="38"/>
        <v>3.1353135313531353</v>
      </c>
      <c r="R43" s="173"/>
      <c r="V43" s="34" t="s">
        <v>83</v>
      </c>
      <c r="W43" s="209"/>
      <c r="Z43" s="18">
        <f t="shared" si="39"/>
        <v>38</v>
      </c>
      <c r="AA43" s="18">
        <f t="shared" si="40"/>
        <v>5</v>
      </c>
      <c r="AB43" s="67">
        <f t="shared" si="41"/>
        <v>7</v>
      </c>
      <c r="AC43" s="107">
        <f t="shared" si="42"/>
        <v>3.1353135313531353</v>
      </c>
      <c r="AD43" s="4">
        <f t="shared" si="43"/>
        <v>0.48732943469785572</v>
      </c>
      <c r="AE43" s="4">
        <f t="shared" si="44"/>
        <v>0.64995357474466109</v>
      </c>
      <c r="AH43" s="173"/>
    </row>
    <row r="44" spans="1:34" ht="15" customHeight="1" x14ac:dyDescent="0.15">
      <c r="B44" s="34" t="s">
        <v>84</v>
      </c>
      <c r="C44" s="209"/>
      <c r="F44" s="18">
        <v>65</v>
      </c>
      <c r="G44" s="18">
        <v>35</v>
      </c>
      <c r="H44" s="18">
        <v>30</v>
      </c>
      <c r="I44" s="18">
        <v>25</v>
      </c>
      <c r="J44" s="67">
        <v>23</v>
      </c>
      <c r="K44" s="18">
        <v>37</v>
      </c>
      <c r="L44" s="107">
        <f t="shared" si="33"/>
        <v>3.0502111684655091</v>
      </c>
      <c r="M44" s="24">
        <f t="shared" si="34"/>
        <v>3.1674208144796379</v>
      </c>
      <c r="N44" s="4">
        <f t="shared" si="35"/>
        <v>2.9239766081871341</v>
      </c>
      <c r="O44" s="4">
        <f t="shared" si="36"/>
        <v>2.1114864864864864</v>
      </c>
      <c r="P44" s="4">
        <f t="shared" si="37"/>
        <v>2.1355617455896008</v>
      </c>
      <c r="Q44" s="4">
        <f t="shared" si="38"/>
        <v>3.052805280528053</v>
      </c>
      <c r="R44" s="173"/>
      <c r="V44" s="34" t="s">
        <v>84</v>
      </c>
      <c r="W44" s="209"/>
      <c r="Z44" s="18">
        <f t="shared" si="39"/>
        <v>37</v>
      </c>
      <c r="AA44" s="18">
        <f t="shared" si="40"/>
        <v>30</v>
      </c>
      <c r="AB44" s="67">
        <f t="shared" si="41"/>
        <v>23</v>
      </c>
      <c r="AC44" s="107">
        <f t="shared" si="42"/>
        <v>3.052805280528053</v>
      </c>
      <c r="AD44" s="4">
        <f t="shared" si="43"/>
        <v>2.9239766081871341</v>
      </c>
      <c r="AE44" s="4">
        <f t="shared" si="44"/>
        <v>2.1355617455896008</v>
      </c>
      <c r="AH44" s="173"/>
    </row>
    <row r="45" spans="1:34" ht="15" customHeight="1" x14ac:dyDescent="0.15">
      <c r="B45" s="34" t="s">
        <v>85</v>
      </c>
      <c r="C45" s="209"/>
      <c r="F45" s="18">
        <v>52</v>
      </c>
      <c r="G45" s="18">
        <v>11</v>
      </c>
      <c r="H45" s="18">
        <v>41</v>
      </c>
      <c r="I45" s="18">
        <v>36</v>
      </c>
      <c r="J45" s="67">
        <v>35</v>
      </c>
      <c r="K45" s="18">
        <v>12</v>
      </c>
      <c r="L45" s="107">
        <f t="shared" si="33"/>
        <v>2.4401689347724074</v>
      </c>
      <c r="M45" s="24">
        <f t="shared" si="34"/>
        <v>0.99547511312217185</v>
      </c>
      <c r="N45" s="4">
        <f t="shared" si="35"/>
        <v>3.996101364522417</v>
      </c>
      <c r="O45" s="4">
        <f t="shared" si="36"/>
        <v>3.0405405405405408</v>
      </c>
      <c r="P45" s="4">
        <f t="shared" si="37"/>
        <v>3.2497678737233056</v>
      </c>
      <c r="Q45" s="4">
        <f t="shared" si="38"/>
        <v>0.99009900990099009</v>
      </c>
      <c r="R45" s="173"/>
      <c r="V45" s="34" t="s">
        <v>85</v>
      </c>
      <c r="W45" s="209"/>
      <c r="Z45" s="18">
        <f t="shared" si="39"/>
        <v>12</v>
      </c>
      <c r="AA45" s="18">
        <f t="shared" si="40"/>
        <v>41</v>
      </c>
      <c r="AB45" s="67">
        <f t="shared" si="41"/>
        <v>35</v>
      </c>
      <c r="AC45" s="107">
        <f t="shared" si="42"/>
        <v>0.99009900990099009</v>
      </c>
      <c r="AD45" s="4">
        <f t="shared" si="43"/>
        <v>3.996101364522417</v>
      </c>
      <c r="AE45" s="4">
        <f t="shared" si="44"/>
        <v>3.2497678737233056</v>
      </c>
      <c r="AH45" s="173"/>
    </row>
    <row r="46" spans="1:34" ht="15" customHeight="1" x14ac:dyDescent="0.15">
      <c r="B46" s="34" t="s">
        <v>86</v>
      </c>
      <c r="C46" s="209"/>
      <c r="F46" s="18">
        <v>44</v>
      </c>
      <c r="G46" s="18">
        <v>5</v>
      </c>
      <c r="H46" s="18">
        <v>39</v>
      </c>
      <c r="I46" s="18">
        <v>35</v>
      </c>
      <c r="J46" s="67">
        <v>35</v>
      </c>
      <c r="K46" s="18">
        <v>5</v>
      </c>
      <c r="L46" s="107">
        <f t="shared" si="33"/>
        <v>2.0647583294228062</v>
      </c>
      <c r="M46" s="24">
        <f t="shared" si="34"/>
        <v>0.45248868778280549</v>
      </c>
      <c r="N46" s="4">
        <f t="shared" si="35"/>
        <v>3.8011695906432745</v>
      </c>
      <c r="O46" s="4">
        <f t="shared" si="36"/>
        <v>2.9560810810810811</v>
      </c>
      <c r="P46" s="4">
        <f t="shared" si="37"/>
        <v>3.2497678737233056</v>
      </c>
      <c r="Q46" s="4">
        <f t="shared" si="38"/>
        <v>0.41254125412541248</v>
      </c>
      <c r="R46" s="173"/>
      <c r="V46" s="34" t="s">
        <v>86</v>
      </c>
      <c r="W46" s="209"/>
      <c r="Z46" s="18">
        <f t="shared" si="39"/>
        <v>5</v>
      </c>
      <c r="AA46" s="18">
        <f t="shared" si="40"/>
        <v>39</v>
      </c>
      <c r="AB46" s="67">
        <f t="shared" si="41"/>
        <v>35</v>
      </c>
      <c r="AC46" s="107">
        <f t="shared" si="42"/>
        <v>0.41254125412541248</v>
      </c>
      <c r="AD46" s="4">
        <f t="shared" si="43"/>
        <v>3.8011695906432745</v>
      </c>
      <c r="AE46" s="4">
        <f t="shared" si="44"/>
        <v>3.2497678737233056</v>
      </c>
      <c r="AH46" s="173"/>
    </row>
    <row r="47" spans="1:34" ht="15" customHeight="1" x14ac:dyDescent="0.15">
      <c r="B47" s="34" t="s">
        <v>145</v>
      </c>
      <c r="C47" s="209"/>
      <c r="F47" s="18">
        <v>17</v>
      </c>
      <c r="G47" s="18">
        <v>0</v>
      </c>
      <c r="H47" s="18">
        <v>17</v>
      </c>
      <c r="I47" s="18">
        <v>20</v>
      </c>
      <c r="J47" s="67">
        <v>20</v>
      </c>
      <c r="K47" s="18">
        <v>0</v>
      </c>
      <c r="L47" s="107">
        <f t="shared" si="33"/>
        <v>0.79774753636790241</v>
      </c>
      <c r="M47" s="24">
        <f t="shared" si="34"/>
        <v>0</v>
      </c>
      <c r="N47" s="4">
        <f t="shared" si="35"/>
        <v>1.6569200779727096</v>
      </c>
      <c r="O47" s="4">
        <f t="shared" si="36"/>
        <v>1.6891891891891893</v>
      </c>
      <c r="P47" s="4">
        <f t="shared" si="37"/>
        <v>1.8570102135561743</v>
      </c>
      <c r="Q47" s="4">
        <f t="shared" si="38"/>
        <v>0</v>
      </c>
      <c r="R47" s="173"/>
      <c r="V47" s="34" t="s">
        <v>145</v>
      </c>
      <c r="W47" s="209"/>
      <c r="Z47" s="18">
        <f t="shared" si="39"/>
        <v>0</v>
      </c>
      <c r="AA47" s="18">
        <f t="shared" si="40"/>
        <v>17</v>
      </c>
      <c r="AB47" s="67">
        <f t="shared" si="41"/>
        <v>20</v>
      </c>
      <c r="AC47" s="107">
        <f t="shared" si="42"/>
        <v>0</v>
      </c>
      <c r="AD47" s="4">
        <f t="shared" si="43"/>
        <v>1.6569200779727096</v>
      </c>
      <c r="AE47" s="4">
        <f t="shared" si="44"/>
        <v>1.8570102135561743</v>
      </c>
      <c r="AH47" s="173"/>
    </row>
    <row r="48" spans="1:34" ht="15" customHeight="1" x14ac:dyDescent="0.15">
      <c r="B48" s="34" t="s">
        <v>146</v>
      </c>
      <c r="C48" s="209"/>
      <c r="F48" s="18">
        <v>68</v>
      </c>
      <c r="G48" s="18">
        <v>1</v>
      </c>
      <c r="H48" s="18">
        <v>67</v>
      </c>
      <c r="I48" s="18">
        <v>66</v>
      </c>
      <c r="J48" s="67">
        <v>66</v>
      </c>
      <c r="K48" s="18">
        <v>1</v>
      </c>
      <c r="L48" s="107">
        <f t="shared" si="33"/>
        <v>3.1909901454716096</v>
      </c>
      <c r="M48" s="24">
        <f t="shared" si="34"/>
        <v>9.0497737556561084E-2</v>
      </c>
      <c r="N48" s="4">
        <f t="shared" si="35"/>
        <v>6.530214424951267</v>
      </c>
      <c r="O48" s="4">
        <f t="shared" si="36"/>
        <v>5.5743243243243246</v>
      </c>
      <c r="P48" s="4">
        <f t="shared" si="37"/>
        <v>6.1281337047353759</v>
      </c>
      <c r="Q48" s="4">
        <f t="shared" si="38"/>
        <v>8.2508250825082508E-2</v>
      </c>
      <c r="R48" s="173"/>
      <c r="V48" s="34" t="s">
        <v>146</v>
      </c>
      <c r="W48" s="209"/>
      <c r="Z48" s="18">
        <f t="shared" si="39"/>
        <v>1</v>
      </c>
      <c r="AA48" s="18">
        <f t="shared" si="40"/>
        <v>67</v>
      </c>
      <c r="AB48" s="67">
        <f t="shared" si="41"/>
        <v>66</v>
      </c>
      <c r="AC48" s="107">
        <f t="shared" si="42"/>
        <v>8.2508250825082508E-2</v>
      </c>
      <c r="AD48" s="4">
        <f t="shared" si="43"/>
        <v>6.530214424951267</v>
      </c>
      <c r="AE48" s="4">
        <f t="shared" si="44"/>
        <v>6.1281337047353759</v>
      </c>
      <c r="AH48" s="173"/>
    </row>
    <row r="49" spans="1:34" ht="15" customHeight="1" x14ac:dyDescent="0.15">
      <c r="B49" s="34" t="s">
        <v>147</v>
      </c>
      <c r="C49" s="209"/>
      <c r="F49" s="18">
        <v>57</v>
      </c>
      <c r="G49" s="18">
        <v>1</v>
      </c>
      <c r="H49" s="18">
        <v>56</v>
      </c>
      <c r="I49" s="18">
        <v>44</v>
      </c>
      <c r="J49" s="67">
        <v>44</v>
      </c>
      <c r="K49" s="18">
        <v>1</v>
      </c>
      <c r="L49" s="107">
        <f t="shared" si="33"/>
        <v>2.674800563115908</v>
      </c>
      <c r="M49" s="24">
        <f t="shared" si="34"/>
        <v>9.0497737556561084E-2</v>
      </c>
      <c r="N49" s="4">
        <f t="shared" si="35"/>
        <v>5.4580896686159841</v>
      </c>
      <c r="O49" s="4">
        <f t="shared" si="36"/>
        <v>3.7162162162162162</v>
      </c>
      <c r="P49" s="4">
        <f t="shared" si="37"/>
        <v>4.0854224698235839</v>
      </c>
      <c r="Q49" s="4">
        <f t="shared" si="38"/>
        <v>8.2508250825082508E-2</v>
      </c>
      <c r="R49" s="173"/>
      <c r="V49" s="34" t="s">
        <v>147</v>
      </c>
      <c r="W49" s="209"/>
      <c r="Z49" s="18">
        <f t="shared" si="39"/>
        <v>1</v>
      </c>
      <c r="AA49" s="18">
        <f t="shared" si="40"/>
        <v>56</v>
      </c>
      <c r="AB49" s="67">
        <f t="shared" si="41"/>
        <v>44</v>
      </c>
      <c r="AC49" s="107">
        <f t="shared" si="42"/>
        <v>8.2508250825082508E-2</v>
      </c>
      <c r="AD49" s="4">
        <f t="shared" si="43"/>
        <v>5.4580896686159841</v>
      </c>
      <c r="AE49" s="4">
        <f t="shared" si="44"/>
        <v>4.0854224698235839</v>
      </c>
      <c r="AH49" s="173"/>
    </row>
    <row r="50" spans="1:34" ht="15" customHeight="1" x14ac:dyDescent="0.15">
      <c r="B50" s="34" t="s">
        <v>151</v>
      </c>
      <c r="C50" s="209"/>
      <c r="F50" s="18">
        <v>35</v>
      </c>
      <c r="G50" s="18">
        <v>0</v>
      </c>
      <c r="H50" s="18">
        <v>35</v>
      </c>
      <c r="I50" s="18">
        <v>44</v>
      </c>
      <c r="J50" s="67">
        <v>43</v>
      </c>
      <c r="K50" s="18">
        <v>1</v>
      </c>
      <c r="L50" s="107">
        <f t="shared" si="33"/>
        <v>1.6424213984045051</v>
      </c>
      <c r="M50" s="24">
        <f t="shared" si="34"/>
        <v>0</v>
      </c>
      <c r="N50" s="4">
        <f t="shared" si="35"/>
        <v>3.41130604288499</v>
      </c>
      <c r="O50" s="4">
        <f t="shared" si="36"/>
        <v>3.7162162162162162</v>
      </c>
      <c r="P50" s="4">
        <f t="shared" si="37"/>
        <v>3.9925719591457756</v>
      </c>
      <c r="Q50" s="4">
        <f t="shared" si="38"/>
        <v>8.2508250825082508E-2</v>
      </c>
      <c r="R50" s="173"/>
      <c r="V50" s="34" t="s">
        <v>151</v>
      </c>
      <c r="W50" s="209"/>
      <c r="Z50" s="18">
        <f t="shared" si="39"/>
        <v>1</v>
      </c>
      <c r="AA50" s="18">
        <f t="shared" si="40"/>
        <v>35</v>
      </c>
      <c r="AB50" s="67">
        <f t="shared" si="41"/>
        <v>43</v>
      </c>
      <c r="AC50" s="107">
        <f t="shared" si="42"/>
        <v>8.2508250825082508E-2</v>
      </c>
      <c r="AD50" s="4">
        <f t="shared" si="43"/>
        <v>3.41130604288499</v>
      </c>
      <c r="AE50" s="4">
        <f t="shared" si="44"/>
        <v>3.9925719591457756</v>
      </c>
      <c r="AH50" s="173"/>
    </row>
    <row r="51" spans="1:34" ht="15" customHeight="1" x14ac:dyDescent="0.15">
      <c r="B51" s="34" t="s">
        <v>170</v>
      </c>
      <c r="C51" s="209"/>
      <c r="F51" s="18">
        <v>74</v>
      </c>
      <c r="G51" s="18">
        <v>1</v>
      </c>
      <c r="H51" s="18">
        <v>73</v>
      </c>
      <c r="I51" s="18">
        <v>66</v>
      </c>
      <c r="J51" s="67">
        <v>66</v>
      </c>
      <c r="K51" s="18">
        <v>1</v>
      </c>
      <c r="L51" s="107">
        <f t="shared" si="33"/>
        <v>3.4725480994838103</v>
      </c>
      <c r="M51" s="24">
        <f t="shared" si="34"/>
        <v>9.0497737556561084E-2</v>
      </c>
      <c r="N51" s="4">
        <f t="shared" si="35"/>
        <v>7.1150097465886937</v>
      </c>
      <c r="O51" s="4">
        <f t="shared" si="36"/>
        <v>5.5743243243243246</v>
      </c>
      <c r="P51" s="4">
        <f t="shared" si="37"/>
        <v>6.1281337047353759</v>
      </c>
      <c r="Q51" s="4">
        <f t="shared" si="38"/>
        <v>8.2508250825082508E-2</v>
      </c>
      <c r="R51" s="173"/>
      <c r="V51" s="34" t="s">
        <v>170</v>
      </c>
      <c r="W51" s="209"/>
      <c r="Z51" s="18">
        <f t="shared" si="39"/>
        <v>1</v>
      </c>
      <c r="AA51" s="18">
        <f t="shared" si="40"/>
        <v>73</v>
      </c>
      <c r="AB51" s="67">
        <f t="shared" si="41"/>
        <v>66</v>
      </c>
      <c r="AC51" s="107">
        <f t="shared" si="42"/>
        <v>8.2508250825082508E-2</v>
      </c>
      <c r="AD51" s="4">
        <f t="shared" si="43"/>
        <v>7.1150097465886937</v>
      </c>
      <c r="AE51" s="4">
        <f t="shared" si="44"/>
        <v>6.1281337047353759</v>
      </c>
      <c r="AH51" s="173"/>
    </row>
    <row r="52" spans="1:34" ht="15" customHeight="1" x14ac:dyDescent="0.15">
      <c r="B52" s="34" t="s">
        <v>162</v>
      </c>
      <c r="C52" s="209"/>
      <c r="F52" s="18">
        <v>165</v>
      </c>
      <c r="G52" s="18">
        <v>1</v>
      </c>
      <c r="H52" s="18">
        <v>164</v>
      </c>
      <c r="I52" s="18">
        <v>144</v>
      </c>
      <c r="J52" s="67">
        <v>141</v>
      </c>
      <c r="K52" s="18">
        <v>4</v>
      </c>
      <c r="L52" s="107">
        <f t="shared" si="33"/>
        <v>7.7428437353355237</v>
      </c>
      <c r="M52" s="24">
        <f t="shared" si="34"/>
        <v>9.0497737556561084E-2</v>
      </c>
      <c r="N52" s="4">
        <f t="shared" si="35"/>
        <v>15.984405458089668</v>
      </c>
      <c r="O52" s="4">
        <f t="shared" si="36"/>
        <v>12.162162162162163</v>
      </c>
      <c r="P52" s="4">
        <f t="shared" si="37"/>
        <v>13.09192200557103</v>
      </c>
      <c r="Q52" s="4">
        <f t="shared" si="38"/>
        <v>0.33003300330033003</v>
      </c>
      <c r="R52" s="173"/>
      <c r="V52" s="34" t="s">
        <v>162</v>
      </c>
      <c r="W52" s="209"/>
      <c r="Z52" s="18">
        <f t="shared" si="39"/>
        <v>4</v>
      </c>
      <c r="AA52" s="18">
        <f t="shared" si="40"/>
        <v>164</v>
      </c>
      <c r="AB52" s="67">
        <f t="shared" si="41"/>
        <v>141</v>
      </c>
      <c r="AC52" s="107">
        <f t="shared" si="42"/>
        <v>0.33003300330033003</v>
      </c>
      <c r="AD52" s="4">
        <f t="shared" si="43"/>
        <v>15.984405458089668</v>
      </c>
      <c r="AE52" s="4">
        <f t="shared" si="44"/>
        <v>13.09192200557103</v>
      </c>
      <c r="AH52" s="173"/>
    </row>
    <row r="53" spans="1:34" ht="15" customHeight="1" x14ac:dyDescent="0.15">
      <c r="B53" s="34" t="s">
        <v>150</v>
      </c>
      <c r="C53" s="209"/>
      <c r="D53" s="36"/>
      <c r="E53" s="36"/>
      <c r="F53" s="19">
        <v>447</v>
      </c>
      <c r="G53" s="19">
        <v>189</v>
      </c>
      <c r="H53" s="19">
        <v>258</v>
      </c>
      <c r="I53" s="19">
        <v>230</v>
      </c>
      <c r="J53" s="72">
        <v>209</v>
      </c>
      <c r="K53" s="19">
        <v>210</v>
      </c>
      <c r="L53" s="111">
        <f t="shared" si="33"/>
        <v>20.976067573908963</v>
      </c>
      <c r="M53" s="26">
        <f t="shared" si="34"/>
        <v>17.104072398190045</v>
      </c>
      <c r="N53" s="5">
        <f t="shared" si="35"/>
        <v>25.146198830409354</v>
      </c>
      <c r="O53" s="5">
        <f t="shared" si="36"/>
        <v>19.425675675675674</v>
      </c>
      <c r="P53" s="5">
        <f t="shared" si="37"/>
        <v>19.405756731662024</v>
      </c>
      <c r="Q53" s="5">
        <f t="shared" si="38"/>
        <v>17.326732673267326</v>
      </c>
      <c r="R53" s="173"/>
      <c r="V53" s="34" t="s">
        <v>150</v>
      </c>
      <c r="W53" s="209"/>
      <c r="X53" s="36"/>
      <c r="Y53" s="36"/>
      <c r="Z53" s="19">
        <f t="shared" si="39"/>
        <v>210</v>
      </c>
      <c r="AA53" s="19">
        <f t="shared" si="40"/>
        <v>258</v>
      </c>
      <c r="AB53" s="72">
        <f t="shared" si="41"/>
        <v>209</v>
      </c>
      <c r="AC53" s="111">
        <f t="shared" si="42"/>
        <v>17.326732673267326</v>
      </c>
      <c r="AD53" s="5">
        <f t="shared" si="43"/>
        <v>25.146198830409354</v>
      </c>
      <c r="AE53" s="5">
        <f t="shared" si="44"/>
        <v>19.405756731662024</v>
      </c>
      <c r="AH53" s="173"/>
    </row>
    <row r="54" spans="1:34" ht="15" customHeight="1" x14ac:dyDescent="0.15">
      <c r="B54" s="38" t="s">
        <v>1</v>
      </c>
      <c r="C54" s="78"/>
      <c r="D54" s="28"/>
      <c r="E54" s="29"/>
      <c r="F54" s="39">
        <f t="shared" ref="F54:I54" si="45">SUM(F42:F53)</f>
        <v>2131</v>
      </c>
      <c r="G54" s="39">
        <f t="shared" si="45"/>
        <v>1105</v>
      </c>
      <c r="H54" s="39">
        <f t="shared" si="45"/>
        <v>1026</v>
      </c>
      <c r="I54" s="39">
        <f t="shared" si="45"/>
        <v>1184</v>
      </c>
      <c r="J54" s="68">
        <f>SUM(J42:J53)</f>
        <v>1077</v>
      </c>
      <c r="K54" s="39">
        <v>1212</v>
      </c>
      <c r="L54" s="108">
        <f t="shared" ref="L54:Q54" si="46">SUM(L42:L53)</f>
        <v>100.00000000000001</v>
      </c>
      <c r="M54" s="25">
        <f t="shared" si="46"/>
        <v>100</v>
      </c>
      <c r="N54" s="6">
        <f t="shared" si="46"/>
        <v>100</v>
      </c>
      <c r="O54" s="6">
        <f t="shared" si="46"/>
        <v>100</v>
      </c>
      <c r="P54" s="6">
        <f t="shared" si="46"/>
        <v>100</v>
      </c>
      <c r="Q54" s="6">
        <f t="shared" si="46"/>
        <v>100</v>
      </c>
      <c r="V54" s="38" t="s">
        <v>1</v>
      </c>
      <c r="W54" s="78"/>
      <c r="X54" s="28"/>
      <c r="Y54" s="29"/>
      <c r="Z54" s="39">
        <f t="shared" ref="Z54:AE54" si="47">SUM(Z42:Z53)</f>
        <v>1212</v>
      </c>
      <c r="AA54" s="39">
        <f t="shared" si="47"/>
        <v>1026</v>
      </c>
      <c r="AB54" s="68">
        <f t="shared" si="47"/>
        <v>1077</v>
      </c>
      <c r="AC54" s="108">
        <f t="shared" si="47"/>
        <v>100</v>
      </c>
      <c r="AD54" s="6">
        <f t="shared" si="47"/>
        <v>100</v>
      </c>
      <c r="AE54" s="6">
        <f t="shared" si="47"/>
        <v>100</v>
      </c>
    </row>
    <row r="55" spans="1:34" ht="15" customHeight="1" x14ac:dyDescent="0.15">
      <c r="B55" s="38" t="s">
        <v>87</v>
      </c>
      <c r="C55" s="78"/>
      <c r="D55" s="28"/>
      <c r="E55" s="29"/>
      <c r="F55" s="40">
        <v>21.999145698846622</v>
      </c>
      <c r="G55" s="40">
        <v>1.5312315769215419</v>
      </c>
      <c r="H55" s="40">
        <v>46.411397438017701</v>
      </c>
      <c r="I55" s="40">
        <v>34.319621813950512</v>
      </c>
      <c r="J55" s="40">
        <v>37.202439135954826</v>
      </c>
      <c r="K55" s="40">
        <v>1.8481139370859547</v>
      </c>
      <c r="V55" s="38" t="s">
        <v>87</v>
      </c>
      <c r="W55" s="78"/>
      <c r="X55" s="28"/>
      <c r="Y55" s="29"/>
      <c r="Z55" s="40">
        <v>1.8481139370859547</v>
      </c>
      <c r="AA55" s="40">
        <f>H55</f>
        <v>46.411397438017701</v>
      </c>
      <c r="AB55" s="40">
        <f>J55</f>
        <v>37.202439135954826</v>
      </c>
    </row>
    <row r="56" spans="1:34" ht="15" customHeight="1" x14ac:dyDescent="0.15">
      <c r="B56" s="62"/>
      <c r="C56" s="62"/>
      <c r="D56" s="45"/>
      <c r="E56" s="45"/>
      <c r="F56" s="109"/>
      <c r="G56" s="109"/>
      <c r="H56" s="109"/>
      <c r="I56" s="109"/>
      <c r="J56" s="109"/>
      <c r="K56" s="109"/>
      <c r="V56" s="62"/>
      <c r="W56" s="62"/>
      <c r="X56" s="45"/>
      <c r="Y56" s="45"/>
      <c r="Z56" s="109"/>
      <c r="AA56" s="109"/>
      <c r="AB56" s="109"/>
    </row>
    <row r="57" spans="1:34" ht="15" customHeight="1" x14ac:dyDescent="0.15">
      <c r="A57" s="1" t="s">
        <v>488</v>
      </c>
      <c r="B57" s="22"/>
      <c r="C57" s="22"/>
      <c r="H57" s="7"/>
      <c r="I57" s="7"/>
      <c r="K57" s="7"/>
      <c r="M57" s="7"/>
      <c r="V57" s="22"/>
      <c r="W57" s="22"/>
    </row>
    <row r="58" spans="1:34" ht="13.65" customHeight="1" x14ac:dyDescent="0.15">
      <c r="B58" s="64"/>
      <c r="C58" s="33"/>
      <c r="D58" s="33"/>
      <c r="E58" s="33"/>
      <c r="F58" s="386"/>
      <c r="G58" s="387"/>
      <c r="H58" s="86" t="s">
        <v>2</v>
      </c>
      <c r="I58" s="86"/>
      <c r="J58" s="387"/>
      <c r="K58" s="387"/>
      <c r="L58" s="388"/>
      <c r="M58" s="387"/>
      <c r="N58" s="86" t="s">
        <v>3</v>
      </c>
      <c r="O58" s="86"/>
      <c r="P58" s="387"/>
      <c r="Q58" s="389"/>
      <c r="V58" s="64"/>
      <c r="W58" s="33"/>
      <c r="X58" s="33"/>
      <c r="Y58" s="33"/>
      <c r="Z58" s="79"/>
      <c r="AA58" s="83" t="s">
        <v>2</v>
      </c>
      <c r="AB58" s="86"/>
      <c r="AC58" s="104"/>
      <c r="AD58" s="83" t="s">
        <v>3</v>
      </c>
      <c r="AE58" s="84"/>
    </row>
    <row r="59" spans="1:34" ht="22.65" customHeight="1" x14ac:dyDescent="0.15">
      <c r="B59" s="34"/>
      <c r="C59" s="209"/>
      <c r="E59" s="75"/>
      <c r="F59" s="94" t="s">
        <v>442</v>
      </c>
      <c r="G59" s="94" t="s">
        <v>194</v>
      </c>
      <c r="H59" s="94" t="s">
        <v>195</v>
      </c>
      <c r="I59" s="94" t="s">
        <v>443</v>
      </c>
      <c r="J59" s="100" t="s">
        <v>197</v>
      </c>
      <c r="K59" s="94" t="s">
        <v>1127</v>
      </c>
      <c r="L59" s="103" t="s">
        <v>442</v>
      </c>
      <c r="M59" s="94" t="s">
        <v>194</v>
      </c>
      <c r="N59" s="94" t="s">
        <v>195</v>
      </c>
      <c r="O59" s="94" t="s">
        <v>443</v>
      </c>
      <c r="P59" s="94" t="s">
        <v>197</v>
      </c>
      <c r="Q59" s="94" t="s">
        <v>1127</v>
      </c>
      <c r="V59" s="34"/>
      <c r="W59" s="209"/>
      <c r="Y59" s="75"/>
      <c r="Z59" s="94" t="s">
        <v>936</v>
      </c>
      <c r="AA59" s="94" t="s">
        <v>195</v>
      </c>
      <c r="AB59" s="100" t="s">
        <v>197</v>
      </c>
      <c r="AC59" s="103" t="s">
        <v>936</v>
      </c>
      <c r="AD59" s="94" t="s">
        <v>195</v>
      </c>
      <c r="AE59" s="94" t="s">
        <v>197</v>
      </c>
    </row>
    <row r="60" spans="1:34" ht="12" customHeight="1" x14ac:dyDescent="0.15">
      <c r="B60" s="35"/>
      <c r="C60" s="88"/>
      <c r="D60" s="36"/>
      <c r="E60" s="76"/>
      <c r="F60" s="37"/>
      <c r="G60" s="37"/>
      <c r="H60" s="37"/>
      <c r="I60" s="37"/>
      <c r="J60" s="66"/>
      <c r="K60" s="37"/>
      <c r="L60" s="105">
        <f t="shared" ref="L60:Q60" si="48">F$16</f>
        <v>2146</v>
      </c>
      <c r="M60" s="2">
        <f t="shared" si="48"/>
        <v>1105</v>
      </c>
      <c r="N60" s="2">
        <f t="shared" si="48"/>
        <v>1041</v>
      </c>
      <c r="O60" s="2">
        <f t="shared" si="48"/>
        <v>1184</v>
      </c>
      <c r="P60" s="2">
        <f t="shared" si="48"/>
        <v>1077</v>
      </c>
      <c r="Q60" s="2">
        <f t="shared" si="48"/>
        <v>1212</v>
      </c>
      <c r="V60" s="35"/>
      <c r="W60" s="88"/>
      <c r="X60" s="36"/>
      <c r="Y60" s="76"/>
      <c r="Z60" s="37"/>
      <c r="AA60" s="37"/>
      <c r="AB60" s="66"/>
      <c r="AC60" s="105">
        <f>Z$16</f>
        <v>1212</v>
      </c>
      <c r="AD60" s="2">
        <f>AA$16</f>
        <v>1041</v>
      </c>
      <c r="AE60" s="2">
        <f>AB$16</f>
        <v>1077</v>
      </c>
    </row>
    <row r="61" spans="1:34" ht="15" customHeight="1" x14ac:dyDescent="0.15">
      <c r="B61" s="34" t="s">
        <v>174</v>
      </c>
      <c r="C61" s="209"/>
      <c r="F61" s="18">
        <v>36</v>
      </c>
      <c r="G61" s="18">
        <v>2</v>
      </c>
      <c r="H61" s="18">
        <v>34</v>
      </c>
      <c r="I61" s="18">
        <v>108</v>
      </c>
      <c r="J61" s="67">
        <v>106</v>
      </c>
      <c r="K61" s="18">
        <v>4</v>
      </c>
      <c r="L61" s="107">
        <f t="shared" ref="L61:L69" si="49">F61/L$60*100</f>
        <v>1.6775396085740912</v>
      </c>
      <c r="M61" s="24">
        <f t="shared" ref="M61:M69" si="50">G61/M$60*100</f>
        <v>0.18099547511312217</v>
      </c>
      <c r="N61" s="4">
        <f t="shared" ref="N61:N69" si="51">H61/N$60*100</f>
        <v>3.2660902977905861</v>
      </c>
      <c r="O61" s="4">
        <f t="shared" ref="O61:O69" si="52">I61/O$60*100</f>
        <v>9.121621621621621</v>
      </c>
      <c r="P61" s="4">
        <f t="shared" ref="P61:P69" si="53">J61/P$60*100</f>
        <v>9.8421541318477246</v>
      </c>
      <c r="Q61" s="4">
        <f t="shared" ref="Q61:Q69" si="54">K61/Q$60*100</f>
        <v>0.33003300330033003</v>
      </c>
      <c r="R61" s="173"/>
      <c r="V61" s="34" t="s">
        <v>174</v>
      </c>
      <c r="W61" s="209"/>
      <c r="Z61" s="18">
        <f t="shared" ref="Z61:Z69" si="55">SUM(G61,I61-J61)</f>
        <v>4</v>
      </c>
      <c r="AA61" s="18">
        <f t="shared" ref="AA61:AA69" si="56">H61</f>
        <v>34</v>
      </c>
      <c r="AB61" s="67">
        <f t="shared" ref="AB61:AB69" si="57">J61</f>
        <v>106</v>
      </c>
      <c r="AC61" s="107">
        <f t="shared" ref="AC61:AC69" si="58">Z61/AC$60*100</f>
        <v>0.33003300330033003</v>
      </c>
      <c r="AD61" s="4">
        <f t="shared" ref="AD61:AD69" si="59">AA61/AD$60*100</f>
        <v>3.2660902977905861</v>
      </c>
      <c r="AE61" s="4">
        <f t="shared" ref="AE61:AE69" si="60">AB61/AE$60*100</f>
        <v>9.8421541318477246</v>
      </c>
      <c r="AH61" s="173"/>
    </row>
    <row r="62" spans="1:34" ht="15" customHeight="1" x14ac:dyDescent="0.15">
      <c r="B62" s="34" t="s">
        <v>944</v>
      </c>
      <c r="C62" s="209"/>
      <c r="F62" s="18">
        <v>499</v>
      </c>
      <c r="G62" s="18">
        <v>77</v>
      </c>
      <c r="H62" s="18">
        <v>422</v>
      </c>
      <c r="I62" s="18">
        <v>554</v>
      </c>
      <c r="J62" s="67">
        <v>535</v>
      </c>
      <c r="K62" s="18">
        <v>96</v>
      </c>
      <c r="L62" s="107">
        <f t="shared" si="49"/>
        <v>23.252562907735321</v>
      </c>
      <c r="M62" s="24">
        <f t="shared" si="50"/>
        <v>6.9683257918552037</v>
      </c>
      <c r="N62" s="4">
        <f t="shared" si="51"/>
        <v>40.537944284341982</v>
      </c>
      <c r="O62" s="4">
        <f t="shared" si="52"/>
        <v>46.79054054054054</v>
      </c>
      <c r="P62" s="4">
        <f t="shared" si="53"/>
        <v>49.675023212627664</v>
      </c>
      <c r="Q62" s="4">
        <f t="shared" si="54"/>
        <v>7.9207920792079207</v>
      </c>
      <c r="R62" s="173"/>
      <c r="V62" s="34" t="s">
        <v>944</v>
      </c>
      <c r="W62" s="209"/>
      <c r="Z62" s="18">
        <f t="shared" si="55"/>
        <v>96</v>
      </c>
      <c r="AA62" s="18">
        <f t="shared" si="56"/>
        <v>422</v>
      </c>
      <c r="AB62" s="67">
        <f t="shared" si="57"/>
        <v>535</v>
      </c>
      <c r="AC62" s="107">
        <f t="shared" si="58"/>
        <v>7.9207920792079207</v>
      </c>
      <c r="AD62" s="4">
        <f t="shared" si="59"/>
        <v>40.537944284341982</v>
      </c>
      <c r="AE62" s="4">
        <f t="shared" si="60"/>
        <v>49.675023212627664</v>
      </c>
      <c r="AH62" s="173"/>
    </row>
    <row r="63" spans="1:34" ht="15" customHeight="1" x14ac:dyDescent="0.15">
      <c r="B63" s="34" t="s">
        <v>945</v>
      </c>
      <c r="C63" s="209"/>
      <c r="F63" s="18">
        <v>723</v>
      </c>
      <c r="G63" s="18">
        <v>459</v>
      </c>
      <c r="H63" s="18">
        <v>264</v>
      </c>
      <c r="I63" s="18">
        <v>228</v>
      </c>
      <c r="J63" s="67">
        <v>176</v>
      </c>
      <c r="K63" s="18">
        <v>511</v>
      </c>
      <c r="L63" s="107">
        <f t="shared" si="49"/>
        <v>33.690587138863002</v>
      </c>
      <c r="M63" s="24">
        <f t="shared" si="50"/>
        <v>41.53846153846154</v>
      </c>
      <c r="N63" s="4">
        <f t="shared" si="51"/>
        <v>25.360230547550433</v>
      </c>
      <c r="O63" s="4">
        <f t="shared" si="52"/>
        <v>19.256756756756758</v>
      </c>
      <c r="P63" s="4">
        <f t="shared" si="53"/>
        <v>16.341689879294336</v>
      </c>
      <c r="Q63" s="4">
        <f t="shared" si="54"/>
        <v>42.161716171617165</v>
      </c>
      <c r="R63" s="173"/>
      <c r="V63" s="34" t="s">
        <v>945</v>
      </c>
      <c r="W63" s="209"/>
      <c r="Z63" s="18">
        <f t="shared" si="55"/>
        <v>511</v>
      </c>
      <c r="AA63" s="18">
        <f t="shared" si="56"/>
        <v>264</v>
      </c>
      <c r="AB63" s="67">
        <f t="shared" si="57"/>
        <v>176</v>
      </c>
      <c r="AC63" s="107">
        <f t="shared" si="58"/>
        <v>42.161716171617165</v>
      </c>
      <c r="AD63" s="4">
        <f t="shared" si="59"/>
        <v>25.360230547550433</v>
      </c>
      <c r="AE63" s="4">
        <f t="shared" si="60"/>
        <v>16.341689879294336</v>
      </c>
      <c r="AH63" s="173"/>
    </row>
    <row r="64" spans="1:34" ht="15" customHeight="1" x14ac:dyDescent="0.15">
      <c r="B64" s="34" t="s">
        <v>946</v>
      </c>
      <c r="C64" s="209"/>
      <c r="F64" s="18">
        <v>330</v>
      </c>
      <c r="G64" s="18">
        <v>284</v>
      </c>
      <c r="H64" s="18">
        <v>46</v>
      </c>
      <c r="I64" s="18">
        <v>35</v>
      </c>
      <c r="J64" s="67">
        <v>21</v>
      </c>
      <c r="K64" s="18">
        <v>298</v>
      </c>
      <c r="L64" s="107">
        <f t="shared" si="49"/>
        <v>15.377446411929171</v>
      </c>
      <c r="M64" s="24">
        <f t="shared" si="50"/>
        <v>25.701357466063346</v>
      </c>
      <c r="N64" s="4">
        <f t="shared" si="51"/>
        <v>4.4188280499519692</v>
      </c>
      <c r="O64" s="4">
        <f t="shared" si="52"/>
        <v>2.9560810810810811</v>
      </c>
      <c r="P64" s="4">
        <f t="shared" si="53"/>
        <v>1.9498607242339834</v>
      </c>
      <c r="Q64" s="4">
        <f t="shared" si="54"/>
        <v>24.587458745874589</v>
      </c>
      <c r="R64" s="173"/>
      <c r="V64" s="34" t="s">
        <v>946</v>
      </c>
      <c r="W64" s="209"/>
      <c r="Z64" s="18">
        <f t="shared" si="55"/>
        <v>298</v>
      </c>
      <c r="AA64" s="18">
        <f t="shared" si="56"/>
        <v>46</v>
      </c>
      <c r="AB64" s="67">
        <f t="shared" si="57"/>
        <v>21</v>
      </c>
      <c r="AC64" s="107">
        <f t="shared" si="58"/>
        <v>24.587458745874589</v>
      </c>
      <c r="AD64" s="4">
        <f t="shared" si="59"/>
        <v>4.4188280499519692</v>
      </c>
      <c r="AE64" s="4">
        <f t="shared" si="60"/>
        <v>1.9498607242339834</v>
      </c>
      <c r="AH64" s="173"/>
    </row>
    <row r="65" spans="2:34" ht="15" customHeight="1" x14ac:dyDescent="0.15">
      <c r="B65" s="34" t="s">
        <v>947</v>
      </c>
      <c r="C65" s="209"/>
      <c r="F65" s="18">
        <v>104</v>
      </c>
      <c r="G65" s="18">
        <v>91</v>
      </c>
      <c r="H65" s="18">
        <v>13</v>
      </c>
      <c r="I65" s="18">
        <v>19</v>
      </c>
      <c r="J65" s="67">
        <v>13</v>
      </c>
      <c r="K65" s="18">
        <v>97</v>
      </c>
      <c r="L65" s="107">
        <f t="shared" si="49"/>
        <v>4.8462255358807083</v>
      </c>
      <c r="M65" s="24">
        <f t="shared" si="50"/>
        <v>8.235294117647058</v>
      </c>
      <c r="N65" s="4">
        <f t="shared" si="51"/>
        <v>1.2487992315081651</v>
      </c>
      <c r="O65" s="4">
        <f t="shared" si="52"/>
        <v>1.6047297297297296</v>
      </c>
      <c r="P65" s="4">
        <f t="shared" si="53"/>
        <v>1.2070566388115136</v>
      </c>
      <c r="Q65" s="4">
        <f t="shared" si="54"/>
        <v>8.003300330033003</v>
      </c>
      <c r="R65" s="173"/>
      <c r="V65" s="34" t="s">
        <v>947</v>
      </c>
      <c r="W65" s="209"/>
      <c r="Z65" s="18">
        <f t="shared" si="55"/>
        <v>97</v>
      </c>
      <c r="AA65" s="18">
        <f t="shared" si="56"/>
        <v>13</v>
      </c>
      <c r="AB65" s="67">
        <f t="shared" si="57"/>
        <v>13</v>
      </c>
      <c r="AC65" s="107">
        <f t="shared" si="58"/>
        <v>8.003300330033003</v>
      </c>
      <c r="AD65" s="4">
        <f t="shared" si="59"/>
        <v>1.2487992315081651</v>
      </c>
      <c r="AE65" s="4">
        <f t="shared" si="60"/>
        <v>1.2070566388115136</v>
      </c>
      <c r="AH65" s="173"/>
    </row>
    <row r="66" spans="2:34" ht="15" customHeight="1" x14ac:dyDescent="0.15">
      <c r="B66" s="34" t="s">
        <v>948</v>
      </c>
      <c r="C66" s="209"/>
      <c r="F66" s="18">
        <v>34</v>
      </c>
      <c r="G66" s="18">
        <v>27</v>
      </c>
      <c r="H66" s="18">
        <v>7</v>
      </c>
      <c r="I66" s="18">
        <v>7</v>
      </c>
      <c r="J66" s="67">
        <v>6</v>
      </c>
      <c r="K66" s="18">
        <v>28</v>
      </c>
      <c r="L66" s="107">
        <f t="shared" si="49"/>
        <v>1.5843429636533086</v>
      </c>
      <c r="M66" s="24">
        <f t="shared" si="50"/>
        <v>2.4434389140271495</v>
      </c>
      <c r="N66" s="4">
        <f t="shared" si="51"/>
        <v>0.67243035542747354</v>
      </c>
      <c r="O66" s="4">
        <f t="shared" si="52"/>
        <v>0.59121621621621623</v>
      </c>
      <c r="P66" s="4">
        <f t="shared" si="53"/>
        <v>0.55710306406685239</v>
      </c>
      <c r="Q66" s="4">
        <f t="shared" si="54"/>
        <v>2.3102310231023102</v>
      </c>
      <c r="R66" s="173"/>
      <c r="V66" s="34" t="s">
        <v>948</v>
      </c>
      <c r="W66" s="209"/>
      <c r="Z66" s="18">
        <f t="shared" si="55"/>
        <v>28</v>
      </c>
      <c r="AA66" s="18">
        <f t="shared" si="56"/>
        <v>7</v>
      </c>
      <c r="AB66" s="67">
        <f t="shared" si="57"/>
        <v>6</v>
      </c>
      <c r="AC66" s="107">
        <f t="shared" si="58"/>
        <v>2.3102310231023102</v>
      </c>
      <c r="AD66" s="4">
        <f t="shared" si="59"/>
        <v>0.67243035542747354</v>
      </c>
      <c r="AE66" s="4">
        <f t="shared" si="60"/>
        <v>0.55710306406685239</v>
      </c>
      <c r="AH66" s="173"/>
    </row>
    <row r="67" spans="2:34" ht="15" customHeight="1" x14ac:dyDescent="0.15">
      <c r="B67" s="34" t="s">
        <v>950</v>
      </c>
      <c r="C67" s="209"/>
      <c r="F67" s="18">
        <v>41</v>
      </c>
      <c r="G67" s="18">
        <v>31</v>
      </c>
      <c r="H67" s="18">
        <v>10</v>
      </c>
      <c r="I67" s="18">
        <v>11</v>
      </c>
      <c r="J67" s="67">
        <v>10</v>
      </c>
      <c r="K67" s="18">
        <v>32</v>
      </c>
      <c r="L67" s="107">
        <f t="shared" si="49"/>
        <v>1.9105312208760483</v>
      </c>
      <c r="M67" s="24">
        <f t="shared" si="50"/>
        <v>2.8054298642533939</v>
      </c>
      <c r="N67" s="4">
        <f t="shared" si="51"/>
        <v>0.96061479346781953</v>
      </c>
      <c r="O67" s="4">
        <f t="shared" si="52"/>
        <v>0.92905405405405406</v>
      </c>
      <c r="P67" s="4">
        <f t="shared" si="53"/>
        <v>0.92850510677808717</v>
      </c>
      <c r="Q67" s="4">
        <f t="shared" si="54"/>
        <v>2.6402640264026402</v>
      </c>
      <c r="R67" s="173"/>
      <c r="V67" s="34" t="s">
        <v>950</v>
      </c>
      <c r="W67" s="209"/>
      <c r="Z67" s="18">
        <f t="shared" si="55"/>
        <v>32</v>
      </c>
      <c r="AA67" s="18">
        <f t="shared" si="56"/>
        <v>10</v>
      </c>
      <c r="AB67" s="67">
        <f t="shared" si="57"/>
        <v>10</v>
      </c>
      <c r="AC67" s="107">
        <f t="shared" si="58"/>
        <v>2.6402640264026402</v>
      </c>
      <c r="AD67" s="4">
        <f t="shared" si="59"/>
        <v>0.96061479346781953</v>
      </c>
      <c r="AE67" s="4">
        <f t="shared" si="60"/>
        <v>0.92850510677808717</v>
      </c>
      <c r="AH67" s="173"/>
    </row>
    <row r="68" spans="2:34" ht="15" customHeight="1" x14ac:dyDescent="0.15">
      <c r="B68" s="34" t="s">
        <v>81</v>
      </c>
      <c r="C68" s="209"/>
      <c r="F68" s="18">
        <v>10</v>
      </c>
      <c r="G68" s="18">
        <v>7</v>
      </c>
      <c r="H68" s="18">
        <v>3</v>
      </c>
      <c r="I68" s="18">
        <v>1</v>
      </c>
      <c r="J68" s="67">
        <v>1</v>
      </c>
      <c r="K68" s="18">
        <v>7</v>
      </c>
      <c r="L68" s="107">
        <f t="shared" si="49"/>
        <v>0.46598322460391423</v>
      </c>
      <c r="M68" s="24">
        <f t="shared" si="50"/>
        <v>0.63348416289592757</v>
      </c>
      <c r="N68" s="4">
        <f t="shared" si="51"/>
        <v>0.28818443804034583</v>
      </c>
      <c r="O68" s="4">
        <f t="shared" si="52"/>
        <v>8.4459459459459457E-2</v>
      </c>
      <c r="P68" s="4">
        <f t="shared" si="53"/>
        <v>9.2850510677808723E-2</v>
      </c>
      <c r="Q68" s="4">
        <f t="shared" si="54"/>
        <v>0.57755775577557755</v>
      </c>
      <c r="R68" s="173"/>
      <c r="V68" s="34" t="s">
        <v>81</v>
      </c>
      <c r="W68" s="209"/>
      <c r="Z68" s="18">
        <f t="shared" si="55"/>
        <v>7</v>
      </c>
      <c r="AA68" s="18">
        <f t="shared" si="56"/>
        <v>3</v>
      </c>
      <c r="AB68" s="67">
        <f t="shared" si="57"/>
        <v>1</v>
      </c>
      <c r="AC68" s="107">
        <f t="shared" si="58"/>
        <v>0.57755775577557755</v>
      </c>
      <c r="AD68" s="4">
        <f t="shared" si="59"/>
        <v>0.28818443804034583</v>
      </c>
      <c r="AE68" s="4">
        <f t="shared" si="60"/>
        <v>9.2850510677808723E-2</v>
      </c>
      <c r="AH68" s="173"/>
    </row>
    <row r="69" spans="2:34" ht="15" customHeight="1" x14ac:dyDescent="0.15">
      <c r="B69" s="34" t="s">
        <v>150</v>
      </c>
      <c r="C69" s="209"/>
      <c r="D69" s="36"/>
      <c r="E69" s="36"/>
      <c r="F69" s="19">
        <v>369</v>
      </c>
      <c r="G69" s="19">
        <v>127</v>
      </c>
      <c r="H69" s="19">
        <v>242</v>
      </c>
      <c r="I69" s="19">
        <v>221</v>
      </c>
      <c r="J69" s="72">
        <v>209</v>
      </c>
      <c r="K69" s="19">
        <v>139</v>
      </c>
      <c r="L69" s="111">
        <f t="shared" si="49"/>
        <v>17.194780987884435</v>
      </c>
      <c r="M69" s="26">
        <f t="shared" si="50"/>
        <v>11.493212669683258</v>
      </c>
      <c r="N69" s="5">
        <f t="shared" si="51"/>
        <v>23.246878001921228</v>
      </c>
      <c r="O69" s="5">
        <f t="shared" si="52"/>
        <v>18.66554054054054</v>
      </c>
      <c r="P69" s="5">
        <f t="shared" si="53"/>
        <v>19.405756731662024</v>
      </c>
      <c r="Q69" s="5">
        <f t="shared" si="54"/>
        <v>11.468646864686468</v>
      </c>
      <c r="R69" s="173"/>
      <c r="V69" s="34" t="s">
        <v>150</v>
      </c>
      <c r="W69" s="209"/>
      <c r="X69" s="36"/>
      <c r="Y69" s="36"/>
      <c r="Z69" s="19">
        <f t="shared" si="55"/>
        <v>139</v>
      </c>
      <c r="AA69" s="19">
        <f t="shared" si="56"/>
        <v>242</v>
      </c>
      <c r="AB69" s="72">
        <f t="shared" si="57"/>
        <v>209</v>
      </c>
      <c r="AC69" s="111">
        <f t="shared" si="58"/>
        <v>11.468646864686468</v>
      </c>
      <c r="AD69" s="5">
        <f t="shared" si="59"/>
        <v>23.246878001921228</v>
      </c>
      <c r="AE69" s="5">
        <f t="shared" si="60"/>
        <v>19.405756731662024</v>
      </c>
      <c r="AH69" s="173"/>
    </row>
    <row r="70" spans="2:34" ht="15" customHeight="1" x14ac:dyDescent="0.15">
      <c r="B70" s="38" t="s">
        <v>1</v>
      </c>
      <c r="C70" s="78"/>
      <c r="D70" s="28"/>
      <c r="E70" s="29"/>
      <c r="F70" s="39">
        <f t="shared" ref="F70:I70" si="61">SUM(F61:F69)</f>
        <v>2146</v>
      </c>
      <c r="G70" s="39">
        <f t="shared" si="61"/>
        <v>1105</v>
      </c>
      <c r="H70" s="39">
        <f t="shared" si="61"/>
        <v>1041</v>
      </c>
      <c r="I70" s="39">
        <f t="shared" si="61"/>
        <v>1184</v>
      </c>
      <c r="J70" s="68">
        <f>SUM(J61:J69)</f>
        <v>1077</v>
      </c>
      <c r="K70" s="39">
        <v>1212</v>
      </c>
      <c r="L70" s="108">
        <f t="shared" ref="L70:Q70" si="62">SUM(L61:L69)</f>
        <v>100</v>
      </c>
      <c r="M70" s="25">
        <f t="shared" si="62"/>
        <v>100.00000000000001</v>
      </c>
      <c r="N70" s="6">
        <f t="shared" si="62"/>
        <v>100.00000000000001</v>
      </c>
      <c r="O70" s="6">
        <f t="shared" si="62"/>
        <v>99.999999999999972</v>
      </c>
      <c r="P70" s="6">
        <f t="shared" si="62"/>
        <v>99.999999999999986</v>
      </c>
      <c r="Q70" s="6">
        <f t="shared" si="62"/>
        <v>99.999999999999986</v>
      </c>
      <c r="V70" s="38" t="s">
        <v>1</v>
      </c>
      <c r="W70" s="78"/>
      <c r="X70" s="28"/>
      <c r="Y70" s="29"/>
      <c r="Z70" s="39">
        <f t="shared" ref="Z70:AE70" si="63">SUM(Z61:Z69)</f>
        <v>1212</v>
      </c>
      <c r="AA70" s="39">
        <f t="shared" si="63"/>
        <v>1041</v>
      </c>
      <c r="AB70" s="68">
        <f t="shared" si="63"/>
        <v>1077</v>
      </c>
      <c r="AC70" s="108">
        <f t="shared" si="63"/>
        <v>99.999999999999986</v>
      </c>
      <c r="AD70" s="6">
        <f t="shared" si="63"/>
        <v>100.00000000000001</v>
      </c>
      <c r="AE70" s="6">
        <f t="shared" si="63"/>
        <v>99.999999999999986</v>
      </c>
    </row>
    <row r="71" spans="2:34" ht="15" customHeight="1" x14ac:dyDescent="0.15">
      <c r="B71" s="38" t="s">
        <v>103</v>
      </c>
      <c r="C71" s="78"/>
      <c r="D71" s="28"/>
      <c r="E71" s="29"/>
      <c r="F71" s="40">
        <v>2.2183455261676985</v>
      </c>
      <c r="G71" s="40">
        <v>2.7075664621676894</v>
      </c>
      <c r="H71" s="40">
        <v>1.6195244055068836</v>
      </c>
      <c r="I71" s="40">
        <v>1.3655244029075804</v>
      </c>
      <c r="J71" s="40">
        <v>1.2845622119815667</v>
      </c>
      <c r="K71" s="40">
        <v>2.6641721234798879</v>
      </c>
      <c r="V71" s="38" t="s">
        <v>103</v>
      </c>
      <c r="W71" s="78"/>
      <c r="X71" s="28"/>
      <c r="Y71" s="29"/>
      <c r="Z71" s="40">
        <v>2.6641721234798879</v>
      </c>
      <c r="AA71" s="40">
        <f>H71</f>
        <v>1.6195244055068836</v>
      </c>
      <c r="AB71" s="40">
        <f>J71</f>
        <v>1.2845622119815667</v>
      </c>
    </row>
    <row r="72" spans="2:34" ht="15" customHeight="1" x14ac:dyDescent="0.15">
      <c r="B72" s="38" t="s">
        <v>104</v>
      </c>
      <c r="C72" s="78"/>
      <c r="D72" s="28"/>
      <c r="E72" s="29"/>
      <c r="F72" s="47">
        <v>27</v>
      </c>
      <c r="G72" s="47">
        <v>17</v>
      </c>
      <c r="H72" s="47">
        <v>27</v>
      </c>
      <c r="I72" s="47">
        <v>12</v>
      </c>
      <c r="J72" s="47">
        <v>12</v>
      </c>
      <c r="K72" s="47">
        <v>17</v>
      </c>
      <c r="V72" s="38" t="s">
        <v>104</v>
      </c>
      <c r="W72" s="78"/>
      <c r="X72" s="28"/>
      <c r="Y72" s="29"/>
      <c r="Z72" s="47">
        <v>17</v>
      </c>
      <c r="AA72" s="47">
        <f>H72</f>
        <v>27</v>
      </c>
      <c r="AB72" s="47">
        <f>J72</f>
        <v>12</v>
      </c>
    </row>
    <row r="73" spans="2:34" ht="15" customHeight="1" x14ac:dyDescent="0.15">
      <c r="B73" s="85" t="s">
        <v>143</v>
      </c>
      <c r="C73" s="85"/>
      <c r="H73" s="7"/>
      <c r="I73" s="7"/>
      <c r="K73" s="7"/>
      <c r="M73" s="7"/>
      <c r="V73" s="85" t="s">
        <v>143</v>
      </c>
      <c r="W73" s="85"/>
      <c r="AG73" s="31"/>
    </row>
    <row r="74" spans="2:34" ht="13.65" customHeight="1" x14ac:dyDescent="0.15">
      <c r="B74" s="64"/>
      <c r="C74" s="33"/>
      <c r="D74" s="33"/>
      <c r="E74" s="33"/>
      <c r="F74" s="386"/>
      <c r="G74" s="387"/>
      <c r="H74" s="86" t="s">
        <v>2</v>
      </c>
      <c r="I74" s="86"/>
      <c r="J74" s="387"/>
      <c r="K74" s="387"/>
      <c r="L74" s="388"/>
      <c r="M74" s="387"/>
      <c r="N74" s="86" t="s">
        <v>3</v>
      </c>
      <c r="O74" s="86"/>
      <c r="P74" s="387"/>
      <c r="Q74" s="389"/>
      <c r="V74" s="64"/>
      <c r="W74" s="33"/>
      <c r="X74" s="33"/>
      <c r="Y74" s="33"/>
      <c r="Z74" s="79"/>
      <c r="AA74" s="83" t="s">
        <v>2</v>
      </c>
      <c r="AB74" s="86"/>
      <c r="AC74" s="104"/>
      <c r="AD74" s="83" t="s">
        <v>3</v>
      </c>
      <c r="AE74" s="84"/>
    </row>
    <row r="75" spans="2:34" ht="22.65" customHeight="1" x14ac:dyDescent="0.15">
      <c r="B75" s="34"/>
      <c r="C75" s="209"/>
      <c r="E75" s="75"/>
      <c r="F75" s="94" t="s">
        <v>442</v>
      </c>
      <c r="G75" s="94" t="s">
        <v>194</v>
      </c>
      <c r="H75" s="94" t="s">
        <v>195</v>
      </c>
      <c r="I75" s="94" t="s">
        <v>443</v>
      </c>
      <c r="J75" s="100" t="s">
        <v>197</v>
      </c>
      <c r="K75" s="94" t="s">
        <v>1127</v>
      </c>
      <c r="L75" s="103" t="s">
        <v>442</v>
      </c>
      <c r="M75" s="94" t="s">
        <v>194</v>
      </c>
      <c r="N75" s="94" t="s">
        <v>195</v>
      </c>
      <c r="O75" s="94" t="s">
        <v>443</v>
      </c>
      <c r="P75" s="94" t="s">
        <v>197</v>
      </c>
      <c r="Q75" s="94" t="s">
        <v>1127</v>
      </c>
      <c r="V75" s="34"/>
      <c r="W75" s="209"/>
      <c r="Y75" s="75"/>
      <c r="Z75" s="94" t="s">
        <v>936</v>
      </c>
      <c r="AA75" s="94" t="s">
        <v>195</v>
      </c>
      <c r="AB75" s="100" t="s">
        <v>197</v>
      </c>
      <c r="AC75" s="103" t="s">
        <v>936</v>
      </c>
      <c r="AD75" s="94" t="s">
        <v>195</v>
      </c>
      <c r="AE75" s="94" t="s">
        <v>197</v>
      </c>
    </row>
    <row r="76" spans="2:34" ht="12" customHeight="1" x14ac:dyDescent="0.15">
      <c r="B76" s="35"/>
      <c r="C76" s="88"/>
      <c r="D76" s="36"/>
      <c r="E76" s="76"/>
      <c r="F76" s="37"/>
      <c r="G76" s="37"/>
      <c r="H76" s="37"/>
      <c r="I76" s="37"/>
      <c r="J76" s="66"/>
      <c r="K76" s="37"/>
      <c r="L76" s="105">
        <f t="shared" ref="L76:Q76" si="64">F$16</f>
        <v>2146</v>
      </c>
      <c r="M76" s="2">
        <f t="shared" si="64"/>
        <v>1105</v>
      </c>
      <c r="N76" s="2">
        <f t="shared" si="64"/>
        <v>1041</v>
      </c>
      <c r="O76" s="2">
        <f t="shared" si="64"/>
        <v>1184</v>
      </c>
      <c r="P76" s="2">
        <f t="shared" si="64"/>
        <v>1077</v>
      </c>
      <c r="Q76" s="2">
        <f t="shared" si="64"/>
        <v>1212</v>
      </c>
      <c r="V76" s="35"/>
      <c r="W76" s="88"/>
      <c r="X76" s="36"/>
      <c r="Y76" s="76"/>
      <c r="Z76" s="37"/>
      <c r="AA76" s="37"/>
      <c r="AB76" s="66"/>
      <c r="AC76" s="105">
        <f>Z$16</f>
        <v>1212</v>
      </c>
      <c r="AD76" s="2">
        <f>AA$16</f>
        <v>1041</v>
      </c>
      <c r="AE76" s="2">
        <f>AB$16</f>
        <v>1077</v>
      </c>
    </row>
    <row r="77" spans="2:34" ht="15" customHeight="1" x14ac:dyDescent="0.15">
      <c r="B77" s="34" t="s">
        <v>174</v>
      </c>
      <c r="C77" s="209"/>
      <c r="F77" s="18">
        <v>36</v>
      </c>
      <c r="G77" s="18">
        <v>2</v>
      </c>
      <c r="H77" s="18">
        <v>34</v>
      </c>
      <c r="I77" s="18">
        <v>108</v>
      </c>
      <c r="J77" s="67">
        <v>106</v>
      </c>
      <c r="K77" s="18">
        <v>4</v>
      </c>
      <c r="L77" s="107">
        <f t="shared" ref="L77:L85" si="65">F77/L$60*100</f>
        <v>1.6775396085740912</v>
      </c>
      <c r="M77" s="24">
        <f t="shared" ref="M77:M85" si="66">G77/M$60*100</f>
        <v>0.18099547511312217</v>
      </c>
      <c r="N77" s="4">
        <f t="shared" ref="N77:N85" si="67">H77/N$60*100</f>
        <v>3.2660902977905861</v>
      </c>
      <c r="O77" s="4">
        <f t="shared" ref="O77:O85" si="68">I77/O$60*100</f>
        <v>9.121621621621621</v>
      </c>
      <c r="P77" s="4">
        <f t="shared" ref="P77:P85" si="69">J77/P$60*100</f>
        <v>9.8421541318477246</v>
      </c>
      <c r="Q77" s="4">
        <f t="shared" ref="Q77:Q85" si="70">K77/Q$60*100</f>
        <v>0.33003300330033003</v>
      </c>
      <c r="R77" s="173"/>
      <c r="V77" s="34" t="s">
        <v>174</v>
      </c>
      <c r="W77" s="209"/>
      <c r="Z77" s="18">
        <f t="shared" ref="Z77:Z85" si="71">SUM(G77,I77-J77)</f>
        <v>4</v>
      </c>
      <c r="AA77" s="18">
        <f t="shared" ref="AA77:AA85" si="72">H77</f>
        <v>34</v>
      </c>
      <c r="AB77" s="67">
        <f t="shared" ref="AB77:AB85" si="73">J77</f>
        <v>106</v>
      </c>
      <c r="AC77" s="107">
        <f t="shared" ref="AC77:AC85" si="74">Z77/AC$60*100</f>
        <v>0.33003300330033003</v>
      </c>
      <c r="AD77" s="4">
        <f t="shared" ref="AD77:AD85" si="75">AA77/AD$60*100</f>
        <v>3.2660902977905861</v>
      </c>
      <c r="AE77" s="4">
        <f t="shared" ref="AE77:AE85" si="76">AB77/AE$60*100</f>
        <v>9.8421541318477246</v>
      </c>
      <c r="AH77" s="173"/>
    </row>
    <row r="78" spans="2:34" ht="15" customHeight="1" x14ac:dyDescent="0.15">
      <c r="B78" s="34" t="s">
        <v>955</v>
      </c>
      <c r="C78" s="209"/>
      <c r="F78" s="18">
        <v>445</v>
      </c>
      <c r="G78" s="18">
        <v>258</v>
      </c>
      <c r="H78" s="18">
        <v>187</v>
      </c>
      <c r="I78" s="18">
        <v>434</v>
      </c>
      <c r="J78" s="67">
        <v>395</v>
      </c>
      <c r="K78" s="18">
        <v>297</v>
      </c>
      <c r="L78" s="107">
        <f t="shared" si="65"/>
        <v>20.736253494874184</v>
      </c>
      <c r="M78" s="24">
        <f t="shared" si="66"/>
        <v>23.348416289592759</v>
      </c>
      <c r="N78" s="4">
        <f t="shared" si="67"/>
        <v>17.963496637848223</v>
      </c>
      <c r="O78" s="4">
        <f t="shared" si="68"/>
        <v>36.655405405405403</v>
      </c>
      <c r="P78" s="4">
        <f t="shared" si="69"/>
        <v>36.675951717734442</v>
      </c>
      <c r="Q78" s="4">
        <f t="shared" si="70"/>
        <v>24.504950495049506</v>
      </c>
      <c r="R78" s="173"/>
      <c r="V78" s="34" t="s">
        <v>955</v>
      </c>
      <c r="W78" s="209"/>
      <c r="Z78" s="18">
        <f t="shared" si="71"/>
        <v>297</v>
      </c>
      <c r="AA78" s="18">
        <f t="shared" si="72"/>
        <v>187</v>
      </c>
      <c r="AB78" s="67">
        <f t="shared" si="73"/>
        <v>395</v>
      </c>
      <c r="AC78" s="107">
        <f t="shared" si="74"/>
        <v>24.504950495049506</v>
      </c>
      <c r="AD78" s="4">
        <f t="shared" si="75"/>
        <v>17.963496637848223</v>
      </c>
      <c r="AE78" s="4">
        <f t="shared" si="76"/>
        <v>36.675951717734442</v>
      </c>
      <c r="AH78" s="173"/>
    </row>
    <row r="79" spans="2:34" ht="15" customHeight="1" x14ac:dyDescent="0.15">
      <c r="B79" s="34" t="s">
        <v>991</v>
      </c>
      <c r="C79" s="209"/>
      <c r="F79" s="18">
        <v>651</v>
      </c>
      <c r="G79" s="18">
        <v>447</v>
      </c>
      <c r="H79" s="18">
        <v>204</v>
      </c>
      <c r="I79" s="18">
        <v>196</v>
      </c>
      <c r="J79" s="67">
        <v>164</v>
      </c>
      <c r="K79" s="18">
        <v>479</v>
      </c>
      <c r="L79" s="107">
        <f t="shared" si="65"/>
        <v>30.335507921714814</v>
      </c>
      <c r="M79" s="24">
        <f t="shared" si="66"/>
        <v>40.452488687782804</v>
      </c>
      <c r="N79" s="4">
        <f t="shared" si="67"/>
        <v>19.596541786743515</v>
      </c>
      <c r="O79" s="4">
        <f t="shared" si="68"/>
        <v>16.554054054054053</v>
      </c>
      <c r="P79" s="4">
        <f t="shared" si="69"/>
        <v>15.22748375116063</v>
      </c>
      <c r="Q79" s="4">
        <f t="shared" si="70"/>
        <v>39.521452145214518</v>
      </c>
      <c r="R79" s="173"/>
      <c r="V79" s="34" t="s">
        <v>991</v>
      </c>
      <c r="W79" s="209"/>
      <c r="Z79" s="18">
        <f t="shared" si="71"/>
        <v>479</v>
      </c>
      <c r="AA79" s="18">
        <f t="shared" si="72"/>
        <v>204</v>
      </c>
      <c r="AB79" s="67">
        <f t="shared" si="73"/>
        <v>164</v>
      </c>
      <c r="AC79" s="107">
        <f t="shared" si="74"/>
        <v>39.521452145214518</v>
      </c>
      <c r="AD79" s="4">
        <f t="shared" si="75"/>
        <v>19.596541786743515</v>
      </c>
      <c r="AE79" s="4">
        <f t="shared" si="76"/>
        <v>15.22748375116063</v>
      </c>
      <c r="AH79" s="173"/>
    </row>
    <row r="80" spans="2:34" ht="15" customHeight="1" x14ac:dyDescent="0.15">
      <c r="B80" s="34" t="s">
        <v>992</v>
      </c>
      <c r="C80" s="209"/>
      <c r="F80" s="18">
        <v>325</v>
      </c>
      <c r="G80" s="18">
        <v>207</v>
      </c>
      <c r="H80" s="18">
        <v>118</v>
      </c>
      <c r="I80" s="18">
        <v>92</v>
      </c>
      <c r="J80" s="67">
        <v>82</v>
      </c>
      <c r="K80" s="18">
        <v>217</v>
      </c>
      <c r="L80" s="107">
        <f t="shared" si="65"/>
        <v>15.144454799627214</v>
      </c>
      <c r="M80" s="24">
        <f t="shared" si="66"/>
        <v>18.733031674208146</v>
      </c>
      <c r="N80" s="4">
        <f t="shared" si="67"/>
        <v>11.335254562920269</v>
      </c>
      <c r="O80" s="4">
        <f t="shared" si="68"/>
        <v>7.7702702702702702</v>
      </c>
      <c r="P80" s="4">
        <f t="shared" si="69"/>
        <v>7.613741875580315</v>
      </c>
      <c r="Q80" s="4">
        <f t="shared" si="70"/>
        <v>17.904290429042906</v>
      </c>
      <c r="R80" s="173"/>
      <c r="V80" s="34" t="s">
        <v>992</v>
      </c>
      <c r="W80" s="209"/>
      <c r="Z80" s="18">
        <f t="shared" si="71"/>
        <v>217</v>
      </c>
      <c r="AA80" s="18">
        <f t="shared" si="72"/>
        <v>118</v>
      </c>
      <c r="AB80" s="67">
        <f t="shared" si="73"/>
        <v>82</v>
      </c>
      <c r="AC80" s="107">
        <f t="shared" si="74"/>
        <v>17.904290429042906</v>
      </c>
      <c r="AD80" s="4">
        <f t="shared" si="75"/>
        <v>11.335254562920269</v>
      </c>
      <c r="AE80" s="4">
        <f t="shared" si="76"/>
        <v>7.613741875580315</v>
      </c>
      <c r="AH80" s="173"/>
    </row>
    <row r="81" spans="1:34" ht="15" customHeight="1" x14ac:dyDescent="0.15">
      <c r="B81" s="34" t="s">
        <v>993</v>
      </c>
      <c r="C81" s="209"/>
      <c r="F81" s="18">
        <v>85</v>
      </c>
      <c r="G81" s="18">
        <v>27</v>
      </c>
      <c r="H81" s="18">
        <v>58</v>
      </c>
      <c r="I81" s="18">
        <v>37</v>
      </c>
      <c r="J81" s="67">
        <v>33</v>
      </c>
      <c r="K81" s="18">
        <v>31</v>
      </c>
      <c r="L81" s="107">
        <f t="shared" si="65"/>
        <v>3.9608574091332711</v>
      </c>
      <c r="M81" s="24">
        <f t="shared" si="66"/>
        <v>2.4434389140271495</v>
      </c>
      <c r="N81" s="4">
        <f t="shared" si="67"/>
        <v>5.5715658021133523</v>
      </c>
      <c r="O81" s="4">
        <f t="shared" si="68"/>
        <v>3.125</v>
      </c>
      <c r="P81" s="4">
        <f t="shared" si="69"/>
        <v>3.0640668523676879</v>
      </c>
      <c r="Q81" s="4">
        <f t="shared" si="70"/>
        <v>2.557755775577558</v>
      </c>
      <c r="R81" s="173"/>
      <c r="V81" s="34" t="s">
        <v>993</v>
      </c>
      <c r="W81" s="209"/>
      <c r="Z81" s="18">
        <f t="shared" si="71"/>
        <v>31</v>
      </c>
      <c r="AA81" s="18">
        <f t="shared" si="72"/>
        <v>58</v>
      </c>
      <c r="AB81" s="67">
        <f t="shared" si="73"/>
        <v>33</v>
      </c>
      <c r="AC81" s="107">
        <f t="shared" si="74"/>
        <v>2.557755775577558</v>
      </c>
      <c r="AD81" s="4">
        <f t="shared" si="75"/>
        <v>5.5715658021133523</v>
      </c>
      <c r="AE81" s="4">
        <f t="shared" si="76"/>
        <v>3.0640668523676879</v>
      </c>
      <c r="AH81" s="173"/>
    </row>
    <row r="82" spans="1:34" ht="15" customHeight="1" x14ac:dyDescent="0.15">
      <c r="B82" s="34" t="s">
        <v>994</v>
      </c>
      <c r="C82" s="209"/>
      <c r="F82" s="18">
        <v>88</v>
      </c>
      <c r="G82" s="18">
        <v>16</v>
      </c>
      <c r="H82" s="18">
        <v>72</v>
      </c>
      <c r="I82" s="18">
        <v>31</v>
      </c>
      <c r="J82" s="67">
        <v>27</v>
      </c>
      <c r="K82" s="18">
        <v>20</v>
      </c>
      <c r="L82" s="107">
        <f t="shared" si="65"/>
        <v>4.1006523765144456</v>
      </c>
      <c r="M82" s="24">
        <f t="shared" si="66"/>
        <v>1.4479638009049773</v>
      </c>
      <c r="N82" s="4">
        <f t="shared" si="67"/>
        <v>6.9164265129683002</v>
      </c>
      <c r="O82" s="4">
        <f t="shared" si="68"/>
        <v>2.6182432432432434</v>
      </c>
      <c r="P82" s="4">
        <f t="shared" si="69"/>
        <v>2.5069637883008355</v>
      </c>
      <c r="Q82" s="4">
        <f t="shared" si="70"/>
        <v>1.6501650165016499</v>
      </c>
      <c r="R82" s="173"/>
      <c r="V82" s="34" t="s">
        <v>994</v>
      </c>
      <c r="W82" s="209"/>
      <c r="Z82" s="18">
        <f t="shared" si="71"/>
        <v>20</v>
      </c>
      <c r="AA82" s="18">
        <f t="shared" si="72"/>
        <v>72</v>
      </c>
      <c r="AB82" s="67">
        <f t="shared" si="73"/>
        <v>27</v>
      </c>
      <c r="AC82" s="107">
        <f t="shared" si="74"/>
        <v>1.6501650165016499</v>
      </c>
      <c r="AD82" s="4">
        <f t="shared" si="75"/>
        <v>6.9164265129683002</v>
      </c>
      <c r="AE82" s="4">
        <f t="shared" si="76"/>
        <v>2.5069637883008355</v>
      </c>
      <c r="AH82" s="173"/>
    </row>
    <row r="83" spans="1:34" ht="15" customHeight="1" x14ac:dyDescent="0.15">
      <c r="B83" s="34" t="s">
        <v>80</v>
      </c>
      <c r="C83" s="209"/>
      <c r="F83" s="18">
        <v>75</v>
      </c>
      <c r="G83" s="18">
        <v>8</v>
      </c>
      <c r="H83" s="18">
        <v>67</v>
      </c>
      <c r="I83" s="18">
        <v>22</v>
      </c>
      <c r="J83" s="67">
        <v>20</v>
      </c>
      <c r="K83" s="18">
        <v>10</v>
      </c>
      <c r="L83" s="107">
        <f t="shared" si="65"/>
        <v>3.4948741845293569</v>
      </c>
      <c r="M83" s="24">
        <f t="shared" si="66"/>
        <v>0.72398190045248867</v>
      </c>
      <c r="N83" s="4">
        <f t="shared" si="67"/>
        <v>6.4361191162343898</v>
      </c>
      <c r="O83" s="4">
        <f t="shared" si="68"/>
        <v>1.8581081081081081</v>
      </c>
      <c r="P83" s="4">
        <f t="shared" si="69"/>
        <v>1.8570102135561743</v>
      </c>
      <c r="Q83" s="4">
        <f t="shared" si="70"/>
        <v>0.82508250825082496</v>
      </c>
      <c r="R83" s="173"/>
      <c r="V83" s="34" t="s">
        <v>80</v>
      </c>
      <c r="W83" s="209"/>
      <c r="Z83" s="18">
        <f t="shared" si="71"/>
        <v>10</v>
      </c>
      <c r="AA83" s="18">
        <f t="shared" si="72"/>
        <v>67</v>
      </c>
      <c r="AB83" s="67">
        <f t="shared" si="73"/>
        <v>20</v>
      </c>
      <c r="AC83" s="107">
        <f t="shared" si="74"/>
        <v>0.82508250825082496</v>
      </c>
      <c r="AD83" s="4">
        <f t="shared" si="75"/>
        <v>6.4361191162343898</v>
      </c>
      <c r="AE83" s="4">
        <f t="shared" si="76"/>
        <v>1.8570102135561743</v>
      </c>
      <c r="AH83" s="173"/>
    </row>
    <row r="84" spans="1:34" ht="15" customHeight="1" x14ac:dyDescent="0.15">
      <c r="B84" s="34" t="s">
        <v>81</v>
      </c>
      <c r="C84" s="209"/>
      <c r="F84" s="18">
        <v>56</v>
      </c>
      <c r="G84" s="18">
        <v>7</v>
      </c>
      <c r="H84" s="18">
        <v>49</v>
      </c>
      <c r="I84" s="18">
        <v>19</v>
      </c>
      <c r="J84" s="67">
        <v>19</v>
      </c>
      <c r="K84" s="18">
        <v>7</v>
      </c>
      <c r="L84" s="107">
        <f t="shared" si="65"/>
        <v>2.6095060577819198</v>
      </c>
      <c r="M84" s="24">
        <f t="shared" si="66"/>
        <v>0.63348416289592757</v>
      </c>
      <c r="N84" s="4">
        <f t="shared" si="67"/>
        <v>4.7070124879923156</v>
      </c>
      <c r="O84" s="4">
        <f t="shared" si="68"/>
        <v>1.6047297297297296</v>
      </c>
      <c r="P84" s="4">
        <f t="shared" si="69"/>
        <v>1.7641597028783658</v>
      </c>
      <c r="Q84" s="4">
        <f t="shared" si="70"/>
        <v>0.57755775577557755</v>
      </c>
      <c r="R84" s="173"/>
      <c r="V84" s="34" t="s">
        <v>81</v>
      </c>
      <c r="W84" s="209"/>
      <c r="Z84" s="18">
        <f t="shared" si="71"/>
        <v>7</v>
      </c>
      <c r="AA84" s="18">
        <f t="shared" si="72"/>
        <v>49</v>
      </c>
      <c r="AB84" s="67">
        <f t="shared" si="73"/>
        <v>19</v>
      </c>
      <c r="AC84" s="107">
        <f t="shared" si="74"/>
        <v>0.57755775577557755</v>
      </c>
      <c r="AD84" s="4">
        <f t="shared" si="75"/>
        <v>4.7070124879923156</v>
      </c>
      <c r="AE84" s="4">
        <f t="shared" si="76"/>
        <v>1.7641597028783658</v>
      </c>
      <c r="AH84" s="173"/>
    </row>
    <row r="85" spans="1:34" ht="15" customHeight="1" x14ac:dyDescent="0.15">
      <c r="B85" s="34" t="s">
        <v>150</v>
      </c>
      <c r="C85" s="209"/>
      <c r="D85" s="36"/>
      <c r="E85" s="36"/>
      <c r="F85" s="19">
        <v>385</v>
      </c>
      <c r="G85" s="19">
        <v>133</v>
      </c>
      <c r="H85" s="19">
        <v>252</v>
      </c>
      <c r="I85" s="19">
        <v>245</v>
      </c>
      <c r="J85" s="72">
        <v>231</v>
      </c>
      <c r="K85" s="19">
        <v>147</v>
      </c>
      <c r="L85" s="111">
        <f t="shared" si="65"/>
        <v>17.940354147250698</v>
      </c>
      <c r="M85" s="26">
        <f t="shared" si="66"/>
        <v>12.036199095022624</v>
      </c>
      <c r="N85" s="5">
        <f t="shared" si="67"/>
        <v>24.207492795389047</v>
      </c>
      <c r="O85" s="5">
        <f t="shared" si="68"/>
        <v>20.692567567567568</v>
      </c>
      <c r="P85" s="5">
        <f t="shared" si="69"/>
        <v>21.448467966573816</v>
      </c>
      <c r="Q85" s="5">
        <f t="shared" si="70"/>
        <v>12.128712871287128</v>
      </c>
      <c r="R85" s="173"/>
      <c r="V85" s="34" t="s">
        <v>150</v>
      </c>
      <c r="W85" s="209"/>
      <c r="X85" s="36"/>
      <c r="Y85" s="36"/>
      <c r="Z85" s="19">
        <f t="shared" si="71"/>
        <v>147</v>
      </c>
      <c r="AA85" s="19">
        <f t="shared" si="72"/>
        <v>252</v>
      </c>
      <c r="AB85" s="72">
        <f t="shared" si="73"/>
        <v>231</v>
      </c>
      <c r="AC85" s="111">
        <f t="shared" si="74"/>
        <v>12.128712871287128</v>
      </c>
      <c r="AD85" s="5">
        <f t="shared" si="75"/>
        <v>24.207492795389047</v>
      </c>
      <c r="AE85" s="5">
        <f t="shared" si="76"/>
        <v>21.448467966573816</v>
      </c>
      <c r="AH85" s="173"/>
    </row>
    <row r="86" spans="1:34" ht="15" customHeight="1" x14ac:dyDescent="0.15">
      <c r="B86" s="38" t="s">
        <v>1</v>
      </c>
      <c r="C86" s="78"/>
      <c r="D86" s="28"/>
      <c r="E86" s="29"/>
      <c r="F86" s="39">
        <f t="shared" ref="F86:I86" si="77">SUM(F77:F85)</f>
        <v>2146</v>
      </c>
      <c r="G86" s="39">
        <f t="shared" si="77"/>
        <v>1105</v>
      </c>
      <c r="H86" s="39">
        <f t="shared" si="77"/>
        <v>1041</v>
      </c>
      <c r="I86" s="39">
        <f t="shared" si="77"/>
        <v>1184</v>
      </c>
      <c r="J86" s="68">
        <f>SUM(J77:J85)</f>
        <v>1077</v>
      </c>
      <c r="K86" s="39">
        <v>1212</v>
      </c>
      <c r="L86" s="108">
        <f t="shared" ref="L86:Q86" si="78">SUM(L77:L85)</f>
        <v>99.999999999999986</v>
      </c>
      <c r="M86" s="25">
        <f t="shared" si="78"/>
        <v>100</v>
      </c>
      <c r="N86" s="6">
        <f t="shared" si="78"/>
        <v>100</v>
      </c>
      <c r="O86" s="6">
        <f t="shared" si="78"/>
        <v>100</v>
      </c>
      <c r="P86" s="6">
        <f t="shared" si="78"/>
        <v>100</v>
      </c>
      <c r="Q86" s="6">
        <f t="shared" si="78"/>
        <v>100</v>
      </c>
      <c r="V86" s="38" t="s">
        <v>1</v>
      </c>
      <c r="W86" s="78"/>
      <c r="X86" s="28"/>
      <c r="Y86" s="29"/>
      <c r="Z86" s="39">
        <f t="shared" ref="Z86:AE86" si="79">SUM(Z77:Z85)</f>
        <v>1212</v>
      </c>
      <c r="AA86" s="39">
        <f t="shared" si="79"/>
        <v>1041</v>
      </c>
      <c r="AB86" s="68">
        <f t="shared" si="79"/>
        <v>1077</v>
      </c>
      <c r="AC86" s="108">
        <f t="shared" si="79"/>
        <v>100</v>
      </c>
      <c r="AD86" s="6">
        <f t="shared" si="79"/>
        <v>100</v>
      </c>
      <c r="AE86" s="6">
        <f t="shared" si="79"/>
        <v>100</v>
      </c>
    </row>
    <row r="87" spans="1:34" ht="15" customHeight="1" x14ac:dyDescent="0.15">
      <c r="B87" s="38" t="s">
        <v>103</v>
      </c>
      <c r="C87" s="78"/>
      <c r="D87" s="28"/>
      <c r="E87" s="29"/>
      <c r="F87" s="40">
        <v>3.185063724206787</v>
      </c>
      <c r="G87" s="40">
        <v>2.5792198684111938</v>
      </c>
      <c r="H87" s="40">
        <v>3.9314264971260657</v>
      </c>
      <c r="I87" s="40">
        <v>2.2480727612293121</v>
      </c>
      <c r="J87" s="40">
        <v>2.2338987564376374</v>
      </c>
      <c r="K87" s="40">
        <v>2.5615621473650365</v>
      </c>
      <c r="V87" s="38" t="s">
        <v>103</v>
      </c>
      <c r="W87" s="78"/>
      <c r="X87" s="28"/>
      <c r="Y87" s="29"/>
      <c r="Z87" s="40">
        <v>2.5615621473650365</v>
      </c>
      <c r="AA87" s="40">
        <f>H87</f>
        <v>3.9314264971260657</v>
      </c>
      <c r="AB87" s="40">
        <f>J87</f>
        <v>2.2338987564376374</v>
      </c>
    </row>
    <row r="88" spans="1:34" ht="15" customHeight="1" x14ac:dyDescent="0.15">
      <c r="B88" s="38" t="s">
        <v>104</v>
      </c>
      <c r="C88" s="78"/>
      <c r="D88" s="28"/>
      <c r="E88" s="29"/>
      <c r="F88" s="47">
        <v>50</v>
      </c>
      <c r="G88" s="47">
        <v>17.708333333333336</v>
      </c>
      <c r="H88" s="47">
        <v>50</v>
      </c>
      <c r="I88" s="47">
        <v>31.25</v>
      </c>
      <c r="J88" s="47">
        <v>31.25</v>
      </c>
      <c r="K88" s="47">
        <v>17.708333333333336</v>
      </c>
      <c r="V88" s="38" t="s">
        <v>104</v>
      </c>
      <c r="W88" s="78"/>
      <c r="X88" s="28"/>
      <c r="Y88" s="29"/>
      <c r="Z88" s="47">
        <v>17.708333333333336</v>
      </c>
      <c r="AA88" s="47">
        <f>H88</f>
        <v>50</v>
      </c>
      <c r="AB88" s="47">
        <f>J88</f>
        <v>31.25</v>
      </c>
    </row>
    <row r="89" spans="1:34" ht="12.9" customHeight="1" x14ac:dyDescent="0.15">
      <c r="B89" s="62"/>
      <c r="C89" s="62"/>
      <c r="D89" s="45"/>
      <c r="E89" s="45"/>
      <c r="F89" s="109"/>
      <c r="G89" s="109"/>
      <c r="H89" s="109"/>
      <c r="I89" s="109"/>
      <c r="J89" s="109"/>
      <c r="K89" s="109"/>
      <c r="V89" s="62"/>
      <c r="W89" s="62"/>
      <c r="X89" s="45"/>
      <c r="Y89" s="45"/>
      <c r="Z89" s="109"/>
      <c r="AA89" s="109"/>
      <c r="AB89" s="109"/>
    </row>
    <row r="90" spans="1:34" ht="15" customHeight="1" x14ac:dyDescent="0.15">
      <c r="A90" s="1" t="s">
        <v>1006</v>
      </c>
      <c r="B90" s="22"/>
      <c r="C90" s="22"/>
      <c r="H90" s="7"/>
      <c r="I90" s="7"/>
      <c r="K90" s="7"/>
      <c r="M90" s="7"/>
      <c r="V90" s="22"/>
      <c r="W90" s="22"/>
    </row>
    <row r="91" spans="1:34" ht="13.65" customHeight="1" x14ac:dyDescent="0.15">
      <c r="B91" s="64"/>
      <c r="C91" s="33"/>
      <c r="D91" s="33"/>
      <c r="E91" s="33"/>
      <c r="F91" s="386"/>
      <c r="G91" s="387"/>
      <c r="H91" s="86" t="s">
        <v>2</v>
      </c>
      <c r="I91" s="86"/>
      <c r="J91" s="387"/>
      <c r="K91" s="387"/>
      <c r="L91" s="388"/>
      <c r="M91" s="387"/>
      <c r="N91" s="86" t="s">
        <v>3</v>
      </c>
      <c r="O91" s="86"/>
      <c r="P91" s="387"/>
      <c r="Q91" s="389"/>
      <c r="V91" s="64"/>
      <c r="W91" s="33"/>
      <c r="X91" s="33"/>
      <c r="Y91" s="33"/>
      <c r="Z91" s="79"/>
      <c r="AA91" s="83" t="s">
        <v>2</v>
      </c>
      <c r="AB91" s="86"/>
      <c r="AC91" s="104"/>
      <c r="AD91" s="83" t="s">
        <v>3</v>
      </c>
      <c r="AE91" s="84"/>
    </row>
    <row r="92" spans="1:34" ht="22.65" customHeight="1" x14ac:dyDescent="0.15">
      <c r="B92" s="34"/>
      <c r="C92" s="209"/>
      <c r="E92" s="75"/>
      <c r="F92" s="94" t="s">
        <v>442</v>
      </c>
      <c r="G92" s="94" t="s">
        <v>194</v>
      </c>
      <c r="H92" s="94" t="s">
        <v>195</v>
      </c>
      <c r="I92" s="94" t="s">
        <v>443</v>
      </c>
      <c r="J92" s="100" t="s">
        <v>197</v>
      </c>
      <c r="K92" s="94" t="s">
        <v>1127</v>
      </c>
      <c r="L92" s="103" t="s">
        <v>442</v>
      </c>
      <c r="M92" s="94" t="s">
        <v>194</v>
      </c>
      <c r="N92" s="94" t="s">
        <v>195</v>
      </c>
      <c r="O92" s="94" t="s">
        <v>443</v>
      </c>
      <c r="P92" s="94" t="s">
        <v>197</v>
      </c>
      <c r="Q92" s="94" t="s">
        <v>1127</v>
      </c>
      <c r="V92" s="34"/>
      <c r="W92" s="209"/>
      <c r="Y92" s="75"/>
      <c r="Z92" s="94" t="s">
        <v>936</v>
      </c>
      <c r="AA92" s="94" t="s">
        <v>195</v>
      </c>
      <c r="AB92" s="100" t="s">
        <v>197</v>
      </c>
      <c r="AC92" s="103" t="s">
        <v>936</v>
      </c>
      <c r="AD92" s="94" t="s">
        <v>195</v>
      </c>
      <c r="AE92" s="94" t="s">
        <v>197</v>
      </c>
    </row>
    <row r="93" spans="1:34" ht="12" customHeight="1" x14ac:dyDescent="0.15">
      <c r="B93" s="35"/>
      <c r="C93" s="88"/>
      <c r="D93" s="36"/>
      <c r="E93" s="76"/>
      <c r="F93" s="37"/>
      <c r="G93" s="37"/>
      <c r="H93" s="37"/>
      <c r="I93" s="37"/>
      <c r="J93" s="66"/>
      <c r="K93" s="37"/>
      <c r="L93" s="105">
        <f t="shared" ref="L93:Q93" si="80">F$16</f>
        <v>2146</v>
      </c>
      <c r="M93" s="2">
        <f t="shared" si="80"/>
        <v>1105</v>
      </c>
      <c r="N93" s="2">
        <f t="shared" si="80"/>
        <v>1041</v>
      </c>
      <c r="O93" s="2">
        <f t="shared" si="80"/>
        <v>1184</v>
      </c>
      <c r="P93" s="2">
        <f t="shared" si="80"/>
        <v>1077</v>
      </c>
      <c r="Q93" s="2">
        <f t="shared" si="80"/>
        <v>1212</v>
      </c>
      <c r="V93" s="35"/>
      <c r="W93" s="88"/>
      <c r="X93" s="36"/>
      <c r="Y93" s="76"/>
      <c r="Z93" s="37"/>
      <c r="AA93" s="37"/>
      <c r="AB93" s="66"/>
      <c r="AC93" s="105">
        <f>Z$16</f>
        <v>1212</v>
      </c>
      <c r="AD93" s="2">
        <f>AA$16</f>
        <v>1041</v>
      </c>
      <c r="AE93" s="2">
        <f>AB$16</f>
        <v>1077</v>
      </c>
    </row>
    <row r="94" spans="1:34" ht="15" customHeight="1" x14ac:dyDescent="0.15">
      <c r="B94" s="34" t="s">
        <v>174</v>
      </c>
      <c r="C94" s="209"/>
      <c r="F94" s="18">
        <v>116</v>
      </c>
      <c r="G94" s="18">
        <v>2</v>
      </c>
      <c r="H94" s="18">
        <v>114</v>
      </c>
      <c r="I94" s="18">
        <v>238</v>
      </c>
      <c r="J94" s="67">
        <v>233</v>
      </c>
      <c r="K94" s="18">
        <v>7</v>
      </c>
      <c r="L94" s="107">
        <f t="shared" ref="L94:L102" si="81">F94/L$93*100</f>
        <v>5.4054054054054053</v>
      </c>
      <c r="M94" s="24">
        <f t="shared" ref="M94:M102" si="82">G94/M$93*100</f>
        <v>0.18099547511312217</v>
      </c>
      <c r="N94" s="4">
        <f t="shared" ref="N94:N102" si="83">H94/N$93*100</f>
        <v>10.951008645533141</v>
      </c>
      <c r="O94" s="4">
        <f t="shared" ref="O94:O102" si="84">I94/O$93*100</f>
        <v>20.101351351351351</v>
      </c>
      <c r="P94" s="4">
        <f t="shared" ref="P94:P102" si="85">J94/P$93*100</f>
        <v>21.634168987929435</v>
      </c>
      <c r="Q94" s="4">
        <f t="shared" ref="Q94:Q102" si="86">K94/Q$93*100</f>
        <v>0.57755775577557755</v>
      </c>
      <c r="R94" s="173"/>
      <c r="V94" s="34" t="s">
        <v>174</v>
      </c>
      <c r="W94" s="209"/>
      <c r="Z94" s="18">
        <f t="shared" ref="Z94:Z102" si="87">SUM(G94,I94-J94)</f>
        <v>7</v>
      </c>
      <c r="AA94" s="18">
        <f t="shared" ref="AA94:AA102" si="88">H94</f>
        <v>114</v>
      </c>
      <c r="AB94" s="67">
        <f t="shared" ref="AB94:AB102" si="89">J94</f>
        <v>233</v>
      </c>
      <c r="AC94" s="107">
        <f>Z94/AC$93*100</f>
        <v>0.57755775577557755</v>
      </c>
      <c r="AD94" s="4">
        <f>AA94/AD$93*100</f>
        <v>10.951008645533141</v>
      </c>
      <c r="AE94" s="4">
        <f>AB94/AE$93*100</f>
        <v>21.634168987929435</v>
      </c>
      <c r="AH94" s="173"/>
    </row>
    <row r="95" spans="1:34" ht="15" customHeight="1" x14ac:dyDescent="0.15">
      <c r="B95" s="34" t="s">
        <v>944</v>
      </c>
      <c r="C95" s="209"/>
      <c r="F95" s="18">
        <v>684</v>
      </c>
      <c r="G95" s="18">
        <v>108</v>
      </c>
      <c r="H95" s="18">
        <v>576</v>
      </c>
      <c r="I95" s="18">
        <v>634</v>
      </c>
      <c r="J95" s="67">
        <v>611</v>
      </c>
      <c r="K95" s="18">
        <v>131</v>
      </c>
      <c r="L95" s="107">
        <f t="shared" si="81"/>
        <v>31.873252562907734</v>
      </c>
      <c r="M95" s="24">
        <f t="shared" si="82"/>
        <v>9.7737556561085981</v>
      </c>
      <c r="N95" s="4">
        <f t="shared" si="83"/>
        <v>55.331412103746402</v>
      </c>
      <c r="O95" s="4">
        <f t="shared" si="84"/>
        <v>53.547297297297305</v>
      </c>
      <c r="P95" s="4">
        <f t="shared" si="85"/>
        <v>56.73166202414113</v>
      </c>
      <c r="Q95" s="4">
        <f t="shared" si="86"/>
        <v>10.80858085808581</v>
      </c>
      <c r="R95" s="173"/>
      <c r="V95" s="34" t="s">
        <v>944</v>
      </c>
      <c r="W95" s="209"/>
      <c r="Z95" s="18">
        <f t="shared" si="87"/>
        <v>131</v>
      </c>
      <c r="AA95" s="18">
        <f t="shared" si="88"/>
        <v>576</v>
      </c>
      <c r="AB95" s="67">
        <f t="shared" si="89"/>
        <v>611</v>
      </c>
      <c r="AC95" s="107">
        <f t="shared" ref="AC95:AC102" si="90">Z95/AC$93*100</f>
        <v>10.80858085808581</v>
      </c>
      <c r="AD95" s="4">
        <f t="shared" ref="AD95:AD102" si="91">AA95/AD$93*100</f>
        <v>55.331412103746402</v>
      </c>
      <c r="AE95" s="4">
        <f t="shared" ref="AE95:AE102" si="92">AB95/AE$93*100</f>
        <v>56.73166202414113</v>
      </c>
      <c r="AH95" s="173"/>
    </row>
    <row r="96" spans="1:34" ht="15" customHeight="1" x14ac:dyDescent="0.15">
      <c r="B96" s="34" t="s">
        <v>945</v>
      </c>
      <c r="C96" s="209"/>
      <c r="F96" s="18">
        <v>745</v>
      </c>
      <c r="G96" s="18">
        <v>522</v>
      </c>
      <c r="H96" s="18">
        <v>223</v>
      </c>
      <c r="I96" s="18">
        <v>196</v>
      </c>
      <c r="J96" s="67">
        <v>141</v>
      </c>
      <c r="K96" s="18">
        <v>577</v>
      </c>
      <c r="L96" s="107">
        <f t="shared" si="81"/>
        <v>34.71575023299161</v>
      </c>
      <c r="M96" s="24">
        <f t="shared" si="82"/>
        <v>47.239819004524882</v>
      </c>
      <c r="N96" s="4">
        <f t="shared" si="83"/>
        <v>21.421709894332373</v>
      </c>
      <c r="O96" s="4">
        <f t="shared" si="84"/>
        <v>16.554054054054053</v>
      </c>
      <c r="P96" s="4">
        <f t="shared" si="85"/>
        <v>13.09192200557103</v>
      </c>
      <c r="Q96" s="4">
        <f t="shared" si="86"/>
        <v>47.60726072607261</v>
      </c>
      <c r="R96" s="173"/>
      <c r="V96" s="34" t="s">
        <v>945</v>
      </c>
      <c r="W96" s="209"/>
      <c r="Z96" s="18">
        <f t="shared" si="87"/>
        <v>577</v>
      </c>
      <c r="AA96" s="18">
        <f t="shared" si="88"/>
        <v>223</v>
      </c>
      <c r="AB96" s="67">
        <f t="shared" si="89"/>
        <v>141</v>
      </c>
      <c r="AC96" s="107">
        <f t="shared" si="90"/>
        <v>47.60726072607261</v>
      </c>
      <c r="AD96" s="4">
        <f t="shared" si="91"/>
        <v>21.421709894332373</v>
      </c>
      <c r="AE96" s="4">
        <f t="shared" si="92"/>
        <v>13.09192200557103</v>
      </c>
      <c r="AH96" s="173"/>
    </row>
    <row r="97" spans="1:34" ht="15" customHeight="1" x14ac:dyDescent="0.15">
      <c r="B97" s="34" t="s">
        <v>946</v>
      </c>
      <c r="C97" s="209"/>
      <c r="F97" s="18">
        <v>344</v>
      </c>
      <c r="G97" s="18">
        <v>304</v>
      </c>
      <c r="H97" s="18">
        <v>40</v>
      </c>
      <c r="I97" s="18">
        <v>31</v>
      </c>
      <c r="J97" s="67">
        <v>16</v>
      </c>
      <c r="K97" s="18">
        <v>319</v>
      </c>
      <c r="L97" s="107">
        <f t="shared" si="81"/>
        <v>16.029822926374653</v>
      </c>
      <c r="M97" s="24">
        <f t="shared" si="82"/>
        <v>27.511312217194572</v>
      </c>
      <c r="N97" s="4">
        <f t="shared" si="83"/>
        <v>3.8424591738712781</v>
      </c>
      <c r="O97" s="4">
        <f t="shared" si="84"/>
        <v>2.6182432432432434</v>
      </c>
      <c r="P97" s="4">
        <f t="shared" si="85"/>
        <v>1.4856081708449396</v>
      </c>
      <c r="Q97" s="4">
        <f t="shared" si="86"/>
        <v>26.32013201320132</v>
      </c>
      <c r="R97" s="173"/>
      <c r="V97" s="34" t="s">
        <v>946</v>
      </c>
      <c r="W97" s="209"/>
      <c r="Z97" s="18">
        <f t="shared" si="87"/>
        <v>319</v>
      </c>
      <c r="AA97" s="18">
        <f t="shared" si="88"/>
        <v>40</v>
      </c>
      <c r="AB97" s="67">
        <f t="shared" si="89"/>
        <v>16</v>
      </c>
      <c r="AC97" s="107">
        <f t="shared" si="90"/>
        <v>26.32013201320132</v>
      </c>
      <c r="AD97" s="4">
        <f t="shared" si="91"/>
        <v>3.8424591738712781</v>
      </c>
      <c r="AE97" s="4">
        <f t="shared" si="92"/>
        <v>1.4856081708449396</v>
      </c>
      <c r="AH97" s="173"/>
    </row>
    <row r="98" spans="1:34" ht="15" customHeight="1" x14ac:dyDescent="0.15">
      <c r="B98" s="34" t="s">
        <v>947</v>
      </c>
      <c r="C98" s="209"/>
      <c r="F98" s="18">
        <v>99</v>
      </c>
      <c r="G98" s="18">
        <v>90</v>
      </c>
      <c r="H98" s="18">
        <v>9</v>
      </c>
      <c r="I98" s="18">
        <v>15</v>
      </c>
      <c r="J98" s="67">
        <v>10</v>
      </c>
      <c r="K98" s="18">
        <v>95</v>
      </c>
      <c r="L98" s="107">
        <f t="shared" si="81"/>
        <v>4.6132339235787505</v>
      </c>
      <c r="M98" s="24">
        <f t="shared" si="82"/>
        <v>8.1447963800904972</v>
      </c>
      <c r="N98" s="4">
        <f t="shared" si="83"/>
        <v>0.86455331412103753</v>
      </c>
      <c r="O98" s="4">
        <f t="shared" si="84"/>
        <v>1.2668918918918919</v>
      </c>
      <c r="P98" s="4">
        <f t="shared" si="85"/>
        <v>0.92850510677808717</v>
      </c>
      <c r="Q98" s="4">
        <f t="shared" si="86"/>
        <v>7.8382838283828384</v>
      </c>
      <c r="R98" s="173"/>
      <c r="V98" s="34" t="s">
        <v>947</v>
      </c>
      <c r="W98" s="209"/>
      <c r="Z98" s="18">
        <f t="shared" si="87"/>
        <v>95</v>
      </c>
      <c r="AA98" s="18">
        <f t="shared" si="88"/>
        <v>9</v>
      </c>
      <c r="AB98" s="67">
        <f t="shared" si="89"/>
        <v>10</v>
      </c>
      <c r="AC98" s="107">
        <f t="shared" si="90"/>
        <v>7.8382838283828384</v>
      </c>
      <c r="AD98" s="4">
        <f t="shared" si="91"/>
        <v>0.86455331412103753</v>
      </c>
      <c r="AE98" s="4">
        <f t="shared" si="92"/>
        <v>0.92850510677808717</v>
      </c>
      <c r="AH98" s="173"/>
    </row>
    <row r="99" spans="1:34" ht="15" customHeight="1" x14ac:dyDescent="0.15">
      <c r="B99" s="34" t="s">
        <v>948</v>
      </c>
      <c r="C99" s="209"/>
      <c r="F99" s="18">
        <v>36</v>
      </c>
      <c r="G99" s="18">
        <v>29</v>
      </c>
      <c r="H99" s="18">
        <v>7</v>
      </c>
      <c r="I99" s="18">
        <v>4</v>
      </c>
      <c r="J99" s="67">
        <v>3</v>
      </c>
      <c r="K99" s="18">
        <v>30</v>
      </c>
      <c r="L99" s="107">
        <f t="shared" si="81"/>
        <v>1.6775396085740912</v>
      </c>
      <c r="M99" s="24">
        <f t="shared" si="82"/>
        <v>2.6244343891402715</v>
      </c>
      <c r="N99" s="4">
        <f t="shared" si="83"/>
        <v>0.67243035542747354</v>
      </c>
      <c r="O99" s="4">
        <f t="shared" si="84"/>
        <v>0.33783783783783783</v>
      </c>
      <c r="P99" s="4">
        <f t="shared" si="85"/>
        <v>0.2785515320334262</v>
      </c>
      <c r="Q99" s="4">
        <f t="shared" si="86"/>
        <v>2.4752475247524752</v>
      </c>
      <c r="R99" s="173"/>
      <c r="V99" s="34" t="s">
        <v>948</v>
      </c>
      <c r="W99" s="209"/>
      <c r="Z99" s="18">
        <f t="shared" si="87"/>
        <v>30</v>
      </c>
      <c r="AA99" s="18">
        <f t="shared" si="88"/>
        <v>7</v>
      </c>
      <c r="AB99" s="67">
        <f t="shared" si="89"/>
        <v>3</v>
      </c>
      <c r="AC99" s="107">
        <f t="shared" si="90"/>
        <v>2.4752475247524752</v>
      </c>
      <c r="AD99" s="4">
        <f t="shared" si="91"/>
        <v>0.67243035542747354</v>
      </c>
      <c r="AE99" s="4">
        <f t="shared" si="92"/>
        <v>0.2785515320334262</v>
      </c>
      <c r="AH99" s="173"/>
    </row>
    <row r="100" spans="1:34" ht="15" customHeight="1" x14ac:dyDescent="0.15">
      <c r="B100" s="34" t="s">
        <v>950</v>
      </c>
      <c r="C100" s="209"/>
      <c r="F100" s="18">
        <v>34</v>
      </c>
      <c r="G100" s="18">
        <v>26</v>
      </c>
      <c r="H100" s="18">
        <v>8</v>
      </c>
      <c r="I100" s="18">
        <v>6</v>
      </c>
      <c r="J100" s="67">
        <v>5</v>
      </c>
      <c r="K100" s="18">
        <v>27</v>
      </c>
      <c r="L100" s="107">
        <f t="shared" si="81"/>
        <v>1.5843429636533086</v>
      </c>
      <c r="M100" s="24">
        <f t="shared" si="82"/>
        <v>2.3529411764705883</v>
      </c>
      <c r="N100" s="4">
        <f t="shared" si="83"/>
        <v>0.76849183477425553</v>
      </c>
      <c r="O100" s="4">
        <f t="shared" si="84"/>
        <v>0.5067567567567568</v>
      </c>
      <c r="P100" s="4">
        <f t="shared" si="85"/>
        <v>0.46425255338904359</v>
      </c>
      <c r="Q100" s="4">
        <f t="shared" si="86"/>
        <v>2.2277227722772275</v>
      </c>
      <c r="R100" s="173"/>
      <c r="V100" s="34" t="s">
        <v>950</v>
      </c>
      <c r="W100" s="209"/>
      <c r="Z100" s="18">
        <f t="shared" si="87"/>
        <v>27</v>
      </c>
      <c r="AA100" s="18">
        <f t="shared" si="88"/>
        <v>8</v>
      </c>
      <c r="AB100" s="67">
        <f t="shared" si="89"/>
        <v>5</v>
      </c>
      <c r="AC100" s="107">
        <f t="shared" si="90"/>
        <v>2.2277227722772275</v>
      </c>
      <c r="AD100" s="4">
        <f t="shared" si="91"/>
        <v>0.76849183477425553</v>
      </c>
      <c r="AE100" s="4">
        <f t="shared" si="92"/>
        <v>0.46425255338904359</v>
      </c>
      <c r="AH100" s="173"/>
    </row>
    <row r="101" spans="1:34" ht="15" customHeight="1" x14ac:dyDescent="0.15">
      <c r="B101" s="34" t="s">
        <v>81</v>
      </c>
      <c r="C101" s="209"/>
      <c r="F101" s="18">
        <v>8</v>
      </c>
      <c r="G101" s="18">
        <v>6</v>
      </c>
      <c r="H101" s="18">
        <v>2</v>
      </c>
      <c r="I101" s="18">
        <v>0</v>
      </c>
      <c r="J101" s="67">
        <v>0</v>
      </c>
      <c r="K101" s="18">
        <v>6</v>
      </c>
      <c r="L101" s="107">
        <f t="shared" si="81"/>
        <v>0.37278657968313139</v>
      </c>
      <c r="M101" s="24">
        <f t="shared" si="82"/>
        <v>0.54298642533936647</v>
      </c>
      <c r="N101" s="4">
        <f t="shared" si="83"/>
        <v>0.19212295869356388</v>
      </c>
      <c r="O101" s="4">
        <f t="shared" si="84"/>
        <v>0</v>
      </c>
      <c r="P101" s="4">
        <f t="shared" si="85"/>
        <v>0</v>
      </c>
      <c r="Q101" s="4">
        <f t="shared" si="86"/>
        <v>0.49504950495049505</v>
      </c>
      <c r="R101" s="173"/>
      <c r="V101" s="34" t="s">
        <v>81</v>
      </c>
      <c r="W101" s="209"/>
      <c r="Z101" s="18">
        <f t="shared" si="87"/>
        <v>6</v>
      </c>
      <c r="AA101" s="18">
        <f t="shared" si="88"/>
        <v>2</v>
      </c>
      <c r="AB101" s="67">
        <f t="shared" si="89"/>
        <v>0</v>
      </c>
      <c r="AC101" s="107">
        <f t="shared" si="90"/>
        <v>0.49504950495049505</v>
      </c>
      <c r="AD101" s="4">
        <f t="shared" si="91"/>
        <v>0.19212295869356388</v>
      </c>
      <c r="AE101" s="4">
        <f t="shared" si="92"/>
        <v>0</v>
      </c>
      <c r="AH101" s="173"/>
    </row>
    <row r="102" spans="1:34" ht="15" customHeight="1" x14ac:dyDescent="0.15">
      <c r="B102" s="34" t="s">
        <v>150</v>
      </c>
      <c r="C102" s="209"/>
      <c r="D102" s="36"/>
      <c r="E102" s="36"/>
      <c r="F102" s="19">
        <v>80</v>
      </c>
      <c r="G102" s="19">
        <v>18</v>
      </c>
      <c r="H102" s="19">
        <v>62</v>
      </c>
      <c r="I102" s="19">
        <v>60</v>
      </c>
      <c r="J102" s="72">
        <v>58</v>
      </c>
      <c r="K102" s="19">
        <v>20</v>
      </c>
      <c r="L102" s="111">
        <f t="shared" si="81"/>
        <v>3.7278657968313138</v>
      </c>
      <c r="M102" s="26">
        <f t="shared" si="82"/>
        <v>1.6289592760180998</v>
      </c>
      <c r="N102" s="5">
        <f t="shared" si="83"/>
        <v>5.9558117195004803</v>
      </c>
      <c r="O102" s="5">
        <f t="shared" si="84"/>
        <v>5.0675675675675675</v>
      </c>
      <c r="P102" s="5">
        <f t="shared" si="85"/>
        <v>5.3853296193129063</v>
      </c>
      <c r="Q102" s="5">
        <f t="shared" si="86"/>
        <v>1.6501650165016499</v>
      </c>
      <c r="R102" s="173"/>
      <c r="V102" s="34" t="s">
        <v>150</v>
      </c>
      <c r="W102" s="209"/>
      <c r="X102" s="36"/>
      <c r="Y102" s="36"/>
      <c r="Z102" s="19">
        <f t="shared" si="87"/>
        <v>20</v>
      </c>
      <c r="AA102" s="19">
        <f t="shared" si="88"/>
        <v>62</v>
      </c>
      <c r="AB102" s="72">
        <f t="shared" si="89"/>
        <v>58</v>
      </c>
      <c r="AC102" s="111">
        <f t="shared" si="90"/>
        <v>1.6501650165016499</v>
      </c>
      <c r="AD102" s="5">
        <f t="shared" si="91"/>
        <v>5.9558117195004803</v>
      </c>
      <c r="AE102" s="5">
        <f t="shared" si="92"/>
        <v>5.3853296193129063</v>
      </c>
      <c r="AH102" s="173"/>
    </row>
    <row r="103" spans="1:34" ht="15" customHeight="1" x14ac:dyDescent="0.15">
      <c r="B103" s="38" t="s">
        <v>1</v>
      </c>
      <c r="C103" s="78"/>
      <c r="D103" s="28"/>
      <c r="E103" s="29"/>
      <c r="F103" s="39">
        <f t="shared" ref="F103:I103" si="93">SUM(F94:F102)</f>
        <v>2146</v>
      </c>
      <c r="G103" s="39">
        <f t="shared" si="93"/>
        <v>1105</v>
      </c>
      <c r="H103" s="39">
        <f t="shared" si="93"/>
        <v>1041</v>
      </c>
      <c r="I103" s="39">
        <f t="shared" si="93"/>
        <v>1184</v>
      </c>
      <c r="J103" s="68">
        <f>SUM(J94:J102)</f>
        <v>1077</v>
      </c>
      <c r="K103" s="39">
        <v>1212</v>
      </c>
      <c r="L103" s="108">
        <f t="shared" ref="L103:Q103" si="94">SUM(L94:L102)</f>
        <v>100</v>
      </c>
      <c r="M103" s="25">
        <f t="shared" si="94"/>
        <v>100</v>
      </c>
      <c r="N103" s="6">
        <f t="shared" si="94"/>
        <v>99.999999999999986</v>
      </c>
      <c r="O103" s="6">
        <f t="shared" si="94"/>
        <v>100</v>
      </c>
      <c r="P103" s="6">
        <f t="shared" si="94"/>
        <v>100.00000000000003</v>
      </c>
      <c r="Q103" s="6">
        <f t="shared" si="94"/>
        <v>100.00000000000001</v>
      </c>
      <c r="V103" s="38" t="s">
        <v>1</v>
      </c>
      <c r="W103" s="78"/>
      <c r="X103" s="28"/>
      <c r="Y103" s="29"/>
      <c r="Z103" s="39">
        <f t="shared" ref="Z103:AE103" si="95">SUM(Z94:Z102)</f>
        <v>1212</v>
      </c>
      <c r="AA103" s="39">
        <f t="shared" si="95"/>
        <v>1041</v>
      </c>
      <c r="AB103" s="68">
        <f t="shared" si="95"/>
        <v>1077</v>
      </c>
      <c r="AC103" s="108">
        <f t="shared" si="95"/>
        <v>100.00000000000001</v>
      </c>
      <c r="AD103" s="6">
        <f t="shared" si="95"/>
        <v>99.999999999999986</v>
      </c>
      <c r="AE103" s="6">
        <f t="shared" si="95"/>
        <v>100.00000000000003</v>
      </c>
    </row>
    <row r="104" spans="1:34" ht="15" customHeight="1" x14ac:dyDescent="0.15">
      <c r="B104" s="38" t="s">
        <v>103</v>
      </c>
      <c r="C104" s="78"/>
      <c r="D104" s="28"/>
      <c r="E104" s="29"/>
      <c r="F104" s="40">
        <v>1.9980638915779283</v>
      </c>
      <c r="G104" s="40">
        <v>2.5970561177552898</v>
      </c>
      <c r="H104" s="40">
        <v>1.3329928498467825</v>
      </c>
      <c r="I104" s="40">
        <v>1.0996441281138789</v>
      </c>
      <c r="J104" s="40">
        <v>1.0078508341511285</v>
      </c>
      <c r="K104" s="40">
        <v>2.5436241610738257</v>
      </c>
      <c r="V104" s="38" t="s">
        <v>103</v>
      </c>
      <c r="W104" s="78"/>
      <c r="X104" s="28"/>
      <c r="Y104" s="29"/>
      <c r="Z104" s="40">
        <v>2.5436241610738257</v>
      </c>
      <c r="AA104" s="40">
        <f>H104</f>
        <v>1.3329928498467825</v>
      </c>
      <c r="AB104" s="40">
        <f>J104</f>
        <v>1.0078508341511285</v>
      </c>
    </row>
    <row r="105" spans="1:34" ht="15" customHeight="1" x14ac:dyDescent="0.15">
      <c r="B105" s="38" t="s">
        <v>104</v>
      </c>
      <c r="C105" s="78"/>
      <c r="D105" s="28"/>
      <c r="E105" s="29"/>
      <c r="F105" s="47">
        <v>27</v>
      </c>
      <c r="G105" s="47">
        <v>17</v>
      </c>
      <c r="H105" s="47">
        <v>27</v>
      </c>
      <c r="I105" s="47">
        <v>7</v>
      </c>
      <c r="J105" s="47">
        <v>7</v>
      </c>
      <c r="K105" s="47">
        <v>17</v>
      </c>
      <c r="V105" s="38" t="s">
        <v>104</v>
      </c>
      <c r="W105" s="78"/>
      <c r="X105" s="28"/>
      <c r="Y105" s="29"/>
      <c r="Z105" s="47">
        <v>17</v>
      </c>
      <c r="AA105" s="47">
        <f>H105</f>
        <v>27</v>
      </c>
      <c r="AB105" s="47">
        <f>J105</f>
        <v>7</v>
      </c>
    </row>
    <row r="106" spans="1:34" ht="12.9" customHeight="1" x14ac:dyDescent="0.15">
      <c r="C106" s="85"/>
      <c r="H106" s="7"/>
      <c r="I106" s="7"/>
      <c r="K106" s="7"/>
      <c r="M106" s="7"/>
      <c r="V106" s="22"/>
      <c r="W106" s="85"/>
      <c r="AG106" s="31"/>
    </row>
    <row r="107" spans="1:34" ht="15" customHeight="1" x14ac:dyDescent="0.15">
      <c r="A107" s="1" t="s">
        <v>1007</v>
      </c>
      <c r="B107" s="22"/>
      <c r="C107" s="22"/>
      <c r="H107" s="7"/>
      <c r="I107" s="7"/>
      <c r="K107" s="7"/>
      <c r="M107" s="7"/>
      <c r="V107" s="22"/>
      <c r="W107" s="22"/>
    </row>
    <row r="108" spans="1:34" ht="13.65" customHeight="1" x14ac:dyDescent="0.15">
      <c r="B108" s="64"/>
      <c r="C108" s="33"/>
      <c r="D108" s="33"/>
      <c r="E108" s="33"/>
      <c r="F108" s="386"/>
      <c r="G108" s="387"/>
      <c r="H108" s="86" t="s">
        <v>2</v>
      </c>
      <c r="I108" s="86"/>
      <c r="J108" s="387"/>
      <c r="K108" s="387"/>
      <c r="L108" s="388"/>
      <c r="M108" s="387"/>
      <c r="N108" s="86" t="s">
        <v>3</v>
      </c>
      <c r="O108" s="86"/>
      <c r="P108" s="387"/>
      <c r="Q108" s="389"/>
      <c r="V108" s="64"/>
      <c r="W108" s="33"/>
      <c r="X108" s="33"/>
      <c r="Y108" s="33"/>
      <c r="Z108" s="79"/>
      <c r="AA108" s="83" t="s">
        <v>2</v>
      </c>
      <c r="AB108" s="86"/>
      <c r="AC108" s="104"/>
      <c r="AD108" s="83" t="s">
        <v>3</v>
      </c>
      <c r="AE108" s="84"/>
    </row>
    <row r="109" spans="1:34" ht="22.65" customHeight="1" x14ac:dyDescent="0.15">
      <c r="B109" s="34"/>
      <c r="C109" s="209"/>
      <c r="E109" s="75"/>
      <c r="F109" s="94" t="s">
        <v>442</v>
      </c>
      <c r="G109" s="94" t="s">
        <v>194</v>
      </c>
      <c r="H109" s="94" t="s">
        <v>195</v>
      </c>
      <c r="I109" s="94" t="s">
        <v>443</v>
      </c>
      <c r="J109" s="100" t="s">
        <v>197</v>
      </c>
      <c r="K109" s="94" t="s">
        <v>1127</v>
      </c>
      <c r="L109" s="103" t="s">
        <v>442</v>
      </c>
      <c r="M109" s="94" t="s">
        <v>194</v>
      </c>
      <c r="N109" s="94" t="s">
        <v>195</v>
      </c>
      <c r="O109" s="94" t="s">
        <v>443</v>
      </c>
      <c r="P109" s="94" t="s">
        <v>197</v>
      </c>
      <c r="Q109" s="94" t="s">
        <v>1127</v>
      </c>
      <c r="V109" s="34"/>
      <c r="W109" s="209"/>
      <c r="Y109" s="75"/>
      <c r="Z109" s="94" t="s">
        <v>936</v>
      </c>
      <c r="AA109" s="94" t="s">
        <v>195</v>
      </c>
      <c r="AB109" s="100" t="s">
        <v>197</v>
      </c>
      <c r="AC109" s="103" t="s">
        <v>936</v>
      </c>
      <c r="AD109" s="94" t="s">
        <v>195</v>
      </c>
      <c r="AE109" s="94" t="s">
        <v>197</v>
      </c>
    </row>
    <row r="110" spans="1:34" ht="12" customHeight="1" x14ac:dyDescent="0.15">
      <c r="B110" s="35"/>
      <c r="C110" s="88"/>
      <c r="D110" s="36"/>
      <c r="E110" s="76"/>
      <c r="F110" s="37"/>
      <c r="G110" s="37"/>
      <c r="H110" s="37"/>
      <c r="I110" s="37"/>
      <c r="J110" s="66"/>
      <c r="K110" s="37"/>
      <c r="L110" s="105">
        <f t="shared" ref="L110:Q110" si="96">F$16</f>
        <v>2146</v>
      </c>
      <c r="M110" s="2">
        <f t="shared" si="96"/>
        <v>1105</v>
      </c>
      <c r="N110" s="2">
        <f t="shared" si="96"/>
        <v>1041</v>
      </c>
      <c r="O110" s="2">
        <f t="shared" si="96"/>
        <v>1184</v>
      </c>
      <c r="P110" s="2">
        <f t="shared" si="96"/>
        <v>1077</v>
      </c>
      <c r="Q110" s="2">
        <f t="shared" si="96"/>
        <v>1212</v>
      </c>
      <c r="V110" s="35"/>
      <c r="W110" s="88"/>
      <c r="X110" s="36"/>
      <c r="Y110" s="76"/>
      <c r="Z110" s="37"/>
      <c r="AA110" s="37"/>
      <c r="AB110" s="66"/>
      <c r="AC110" s="105">
        <f>Z$16</f>
        <v>1212</v>
      </c>
      <c r="AD110" s="2">
        <f>AA$16</f>
        <v>1041</v>
      </c>
      <c r="AE110" s="2">
        <f>AB$16</f>
        <v>1077</v>
      </c>
    </row>
    <row r="111" spans="1:34" ht="15" customHeight="1" x14ac:dyDescent="0.15">
      <c r="B111" s="34" t="s">
        <v>174</v>
      </c>
      <c r="C111" s="209"/>
      <c r="F111" s="18">
        <v>1486</v>
      </c>
      <c r="G111" s="18">
        <v>901</v>
      </c>
      <c r="H111" s="18">
        <v>585</v>
      </c>
      <c r="I111" s="18">
        <v>726</v>
      </c>
      <c r="J111" s="67">
        <v>644</v>
      </c>
      <c r="K111" s="18">
        <v>983</v>
      </c>
      <c r="L111" s="107">
        <f t="shared" ref="L111:Q116" si="97">F111/L$110*100</f>
        <v>69.245107176141659</v>
      </c>
      <c r="M111" s="24">
        <f t="shared" si="97"/>
        <v>81.538461538461533</v>
      </c>
      <c r="N111" s="4">
        <f t="shared" si="97"/>
        <v>56.195965417867434</v>
      </c>
      <c r="O111" s="4">
        <f t="shared" si="97"/>
        <v>61.317567567567565</v>
      </c>
      <c r="P111" s="4">
        <f t="shared" si="97"/>
        <v>59.795728876508825</v>
      </c>
      <c r="Q111" s="4">
        <f t="shared" si="97"/>
        <v>81.10561056105611</v>
      </c>
      <c r="R111" s="173"/>
      <c r="V111" s="34" t="s">
        <v>174</v>
      </c>
      <c r="W111" s="209"/>
      <c r="Z111" s="18">
        <f t="shared" ref="Z111:Z116" si="98">SUM(G111,I111-J111)</f>
        <v>983</v>
      </c>
      <c r="AA111" s="18">
        <f t="shared" ref="AA111:AA116" si="99">H111</f>
        <v>585</v>
      </c>
      <c r="AB111" s="67">
        <f t="shared" ref="AB111:AB116" si="100">J111</f>
        <v>644</v>
      </c>
      <c r="AC111" s="107">
        <f>Z111/AC$110*100</f>
        <v>81.10561056105611</v>
      </c>
      <c r="AD111" s="4">
        <f>AA111/AD$110*100</f>
        <v>56.195965417867434</v>
      </c>
      <c r="AE111" s="4">
        <f>AB111/AE$110*100</f>
        <v>59.795728876508825</v>
      </c>
      <c r="AH111" s="173"/>
    </row>
    <row r="112" spans="1:34" ht="15" customHeight="1" x14ac:dyDescent="0.15">
      <c r="B112" s="34" t="s">
        <v>944</v>
      </c>
      <c r="C112" s="209"/>
      <c r="F112" s="18">
        <v>281</v>
      </c>
      <c r="G112" s="18">
        <v>64</v>
      </c>
      <c r="H112" s="18">
        <v>217</v>
      </c>
      <c r="I112" s="18">
        <v>253</v>
      </c>
      <c r="J112" s="67">
        <v>241</v>
      </c>
      <c r="K112" s="18">
        <v>76</v>
      </c>
      <c r="L112" s="107">
        <f t="shared" si="97"/>
        <v>13.094128611369991</v>
      </c>
      <c r="M112" s="24">
        <f t="shared" si="97"/>
        <v>5.7918552036199094</v>
      </c>
      <c r="N112" s="4">
        <f t="shared" si="97"/>
        <v>20.845341018251681</v>
      </c>
      <c r="O112" s="4">
        <f t="shared" si="97"/>
        <v>21.368243243243242</v>
      </c>
      <c r="P112" s="4">
        <f t="shared" si="97"/>
        <v>22.376973073351902</v>
      </c>
      <c r="Q112" s="4">
        <f t="shared" si="97"/>
        <v>6.2706270627062706</v>
      </c>
      <c r="R112" s="173"/>
      <c r="V112" s="34" t="s">
        <v>944</v>
      </c>
      <c r="W112" s="209"/>
      <c r="Z112" s="18">
        <f t="shared" si="98"/>
        <v>76</v>
      </c>
      <c r="AA112" s="18">
        <f t="shared" si="99"/>
        <v>217</v>
      </c>
      <c r="AB112" s="67">
        <f t="shared" si="100"/>
        <v>241</v>
      </c>
      <c r="AC112" s="107">
        <f t="shared" ref="AC112:AC116" si="101">Z112/AC$110*100</f>
        <v>6.2706270627062706</v>
      </c>
      <c r="AD112" s="4">
        <f t="shared" ref="AD112:AD116" si="102">AA112/AD$110*100</f>
        <v>20.845341018251681</v>
      </c>
      <c r="AE112" s="4">
        <f t="shared" ref="AE112:AE116" si="103">AB112/AE$110*100</f>
        <v>22.376973073351902</v>
      </c>
      <c r="AH112" s="173"/>
    </row>
    <row r="113" spans="1:34" ht="15" customHeight="1" x14ac:dyDescent="0.15">
      <c r="B113" s="34" t="s">
        <v>945</v>
      </c>
      <c r="C113" s="209"/>
      <c r="F113" s="18">
        <v>23</v>
      </c>
      <c r="G113" s="18">
        <v>7</v>
      </c>
      <c r="H113" s="18">
        <v>16</v>
      </c>
      <c r="I113" s="18">
        <v>7</v>
      </c>
      <c r="J113" s="67">
        <v>6</v>
      </c>
      <c r="K113" s="18">
        <v>8</v>
      </c>
      <c r="L113" s="107">
        <f t="shared" si="97"/>
        <v>1.0717614165890028</v>
      </c>
      <c r="M113" s="24">
        <f t="shared" si="97"/>
        <v>0.63348416289592757</v>
      </c>
      <c r="N113" s="4">
        <f t="shared" si="97"/>
        <v>1.5369836695485111</v>
      </c>
      <c r="O113" s="4">
        <f t="shared" si="97"/>
        <v>0.59121621621621623</v>
      </c>
      <c r="P113" s="4">
        <f t="shared" si="97"/>
        <v>0.55710306406685239</v>
      </c>
      <c r="Q113" s="4">
        <f t="shared" si="97"/>
        <v>0.66006600660066006</v>
      </c>
      <c r="R113" s="173"/>
      <c r="V113" s="34" t="s">
        <v>945</v>
      </c>
      <c r="W113" s="209"/>
      <c r="Z113" s="18">
        <f t="shared" si="98"/>
        <v>8</v>
      </c>
      <c r="AA113" s="18">
        <f t="shared" si="99"/>
        <v>16</v>
      </c>
      <c r="AB113" s="67">
        <f t="shared" si="100"/>
        <v>6</v>
      </c>
      <c r="AC113" s="107">
        <f t="shared" si="101"/>
        <v>0.66006600660066006</v>
      </c>
      <c r="AD113" s="4">
        <f t="shared" si="102"/>
        <v>1.5369836695485111</v>
      </c>
      <c r="AE113" s="4">
        <f t="shared" si="103"/>
        <v>0.55710306406685239</v>
      </c>
      <c r="AH113" s="173"/>
    </row>
    <row r="114" spans="1:34" ht="15" customHeight="1" x14ac:dyDescent="0.15">
      <c r="B114" s="34" t="s">
        <v>946</v>
      </c>
      <c r="C114" s="209"/>
      <c r="F114" s="18">
        <v>14</v>
      </c>
      <c r="G114" s="18">
        <v>6</v>
      </c>
      <c r="H114" s="18">
        <v>8</v>
      </c>
      <c r="I114" s="18">
        <v>5</v>
      </c>
      <c r="J114" s="67">
        <v>5</v>
      </c>
      <c r="K114" s="18">
        <v>6</v>
      </c>
      <c r="L114" s="107">
        <f t="shared" si="97"/>
        <v>0.65237651444547995</v>
      </c>
      <c r="M114" s="24">
        <f t="shared" si="97"/>
        <v>0.54298642533936647</v>
      </c>
      <c r="N114" s="4">
        <f t="shared" si="97"/>
        <v>0.76849183477425553</v>
      </c>
      <c r="O114" s="4">
        <f t="shared" si="97"/>
        <v>0.42229729729729731</v>
      </c>
      <c r="P114" s="4">
        <f t="shared" si="97"/>
        <v>0.46425255338904359</v>
      </c>
      <c r="Q114" s="4">
        <f t="shared" si="97"/>
        <v>0.49504950495049505</v>
      </c>
      <c r="R114" s="173"/>
      <c r="V114" s="34" t="s">
        <v>946</v>
      </c>
      <c r="W114" s="209"/>
      <c r="Z114" s="18">
        <f t="shared" si="98"/>
        <v>6</v>
      </c>
      <c r="AA114" s="18">
        <f t="shared" si="99"/>
        <v>8</v>
      </c>
      <c r="AB114" s="67">
        <f t="shared" si="100"/>
        <v>5</v>
      </c>
      <c r="AC114" s="107">
        <f t="shared" si="101"/>
        <v>0.49504950495049505</v>
      </c>
      <c r="AD114" s="4">
        <f t="shared" si="102"/>
        <v>0.76849183477425553</v>
      </c>
      <c r="AE114" s="4">
        <f t="shared" si="103"/>
        <v>0.46425255338904359</v>
      </c>
      <c r="AH114" s="173"/>
    </row>
    <row r="115" spans="1:34" ht="15" customHeight="1" x14ac:dyDescent="0.15">
      <c r="B115" s="34" t="s">
        <v>1008</v>
      </c>
      <c r="C115" s="209"/>
      <c r="F115" s="18">
        <v>8</v>
      </c>
      <c r="G115" s="18">
        <v>2</v>
      </c>
      <c r="H115" s="18">
        <v>6</v>
      </c>
      <c r="I115" s="18">
        <v>8</v>
      </c>
      <c r="J115" s="67">
        <v>8</v>
      </c>
      <c r="K115" s="18">
        <v>2</v>
      </c>
      <c r="L115" s="107">
        <f t="shared" si="97"/>
        <v>0.37278657968313139</v>
      </c>
      <c r="M115" s="24">
        <f t="shared" si="97"/>
        <v>0.18099547511312217</v>
      </c>
      <c r="N115" s="4">
        <f t="shared" si="97"/>
        <v>0.57636887608069165</v>
      </c>
      <c r="O115" s="4">
        <f t="shared" si="97"/>
        <v>0.67567567567567566</v>
      </c>
      <c r="P115" s="4">
        <f t="shared" si="97"/>
        <v>0.74280408542246978</v>
      </c>
      <c r="Q115" s="4">
        <f t="shared" si="97"/>
        <v>0.16501650165016502</v>
      </c>
      <c r="R115" s="173"/>
      <c r="V115" s="34" t="s">
        <v>1008</v>
      </c>
      <c r="W115" s="209"/>
      <c r="Z115" s="18">
        <f t="shared" si="98"/>
        <v>2</v>
      </c>
      <c r="AA115" s="18">
        <f t="shared" si="99"/>
        <v>6</v>
      </c>
      <c r="AB115" s="67">
        <f t="shared" si="100"/>
        <v>8</v>
      </c>
      <c r="AC115" s="107">
        <f t="shared" si="101"/>
        <v>0.16501650165016502</v>
      </c>
      <c r="AD115" s="4">
        <f t="shared" si="102"/>
        <v>0.57636887608069165</v>
      </c>
      <c r="AE115" s="4">
        <f t="shared" si="103"/>
        <v>0.74280408542246978</v>
      </c>
      <c r="AH115" s="173"/>
    </row>
    <row r="116" spans="1:34" ht="15" customHeight="1" x14ac:dyDescent="0.15">
      <c r="B116" s="34" t="s">
        <v>150</v>
      </c>
      <c r="C116" s="209"/>
      <c r="D116" s="36"/>
      <c r="E116" s="36"/>
      <c r="F116" s="19">
        <v>334</v>
      </c>
      <c r="G116" s="19">
        <v>125</v>
      </c>
      <c r="H116" s="19">
        <v>209</v>
      </c>
      <c r="I116" s="19">
        <v>185</v>
      </c>
      <c r="J116" s="72">
        <v>173</v>
      </c>
      <c r="K116" s="19">
        <v>137</v>
      </c>
      <c r="L116" s="111">
        <f t="shared" si="97"/>
        <v>15.563839701770737</v>
      </c>
      <c r="M116" s="26">
        <f t="shared" si="97"/>
        <v>11.312217194570136</v>
      </c>
      <c r="N116" s="5">
        <f t="shared" si="97"/>
        <v>20.076849183477425</v>
      </c>
      <c r="O116" s="5">
        <f t="shared" si="97"/>
        <v>15.625</v>
      </c>
      <c r="P116" s="5">
        <f t="shared" si="97"/>
        <v>16.06313834726091</v>
      </c>
      <c r="Q116" s="5">
        <f t="shared" si="97"/>
        <v>11.303630363036303</v>
      </c>
      <c r="R116" s="173"/>
      <c r="V116" s="34" t="s">
        <v>150</v>
      </c>
      <c r="W116" s="209"/>
      <c r="X116" s="36"/>
      <c r="Y116" s="36"/>
      <c r="Z116" s="19">
        <f t="shared" si="98"/>
        <v>137</v>
      </c>
      <c r="AA116" s="19">
        <f t="shared" si="99"/>
        <v>209</v>
      </c>
      <c r="AB116" s="72">
        <f t="shared" si="100"/>
        <v>173</v>
      </c>
      <c r="AC116" s="111">
        <f t="shared" si="101"/>
        <v>11.303630363036303</v>
      </c>
      <c r="AD116" s="5">
        <f t="shared" si="102"/>
        <v>20.076849183477425</v>
      </c>
      <c r="AE116" s="5">
        <f t="shared" si="103"/>
        <v>16.06313834726091</v>
      </c>
      <c r="AH116" s="173"/>
    </row>
    <row r="117" spans="1:34" ht="15" customHeight="1" x14ac:dyDescent="0.15">
      <c r="B117" s="38" t="s">
        <v>1</v>
      </c>
      <c r="C117" s="78"/>
      <c r="D117" s="28"/>
      <c r="E117" s="29"/>
      <c r="F117" s="39">
        <f t="shared" ref="F117:I117" si="104">SUM(F111:F116)</f>
        <v>2146</v>
      </c>
      <c r="G117" s="39">
        <f t="shared" si="104"/>
        <v>1105</v>
      </c>
      <c r="H117" s="39">
        <f t="shared" si="104"/>
        <v>1041</v>
      </c>
      <c r="I117" s="39">
        <f t="shared" si="104"/>
        <v>1184</v>
      </c>
      <c r="J117" s="68">
        <f>SUM(J111:J116)</f>
        <v>1077</v>
      </c>
      <c r="K117" s="39">
        <v>1212</v>
      </c>
      <c r="L117" s="108">
        <f t="shared" ref="L117:Q117" si="105">SUM(L111:L116)</f>
        <v>100</v>
      </c>
      <c r="M117" s="25">
        <f t="shared" si="105"/>
        <v>99.999999999999986</v>
      </c>
      <c r="N117" s="6">
        <f t="shared" si="105"/>
        <v>99.999999999999986</v>
      </c>
      <c r="O117" s="6">
        <f t="shared" si="105"/>
        <v>99.999999999999986</v>
      </c>
      <c r="P117" s="6">
        <f t="shared" si="105"/>
        <v>100</v>
      </c>
      <c r="Q117" s="6">
        <f t="shared" si="105"/>
        <v>100.00000000000001</v>
      </c>
      <c r="V117" s="38" t="s">
        <v>1</v>
      </c>
      <c r="W117" s="78"/>
      <c r="X117" s="28"/>
      <c r="Y117" s="29"/>
      <c r="Z117" s="39">
        <f t="shared" ref="Z117:AE117" si="106">SUM(Z111:Z116)</f>
        <v>1212</v>
      </c>
      <c r="AA117" s="39">
        <f t="shared" si="106"/>
        <v>1041</v>
      </c>
      <c r="AB117" s="68">
        <f t="shared" si="106"/>
        <v>1077</v>
      </c>
      <c r="AC117" s="108">
        <f t="shared" si="106"/>
        <v>100.00000000000001</v>
      </c>
      <c r="AD117" s="6">
        <f t="shared" si="106"/>
        <v>99.999999999999986</v>
      </c>
      <c r="AE117" s="6">
        <f t="shared" si="106"/>
        <v>100</v>
      </c>
    </row>
    <row r="118" spans="1:34" ht="15" customHeight="1" x14ac:dyDescent="0.15">
      <c r="B118" s="38" t="s">
        <v>103</v>
      </c>
      <c r="C118" s="78"/>
      <c r="D118" s="28"/>
      <c r="E118" s="29"/>
      <c r="F118" s="40">
        <v>0.22902869757174393</v>
      </c>
      <c r="G118" s="40">
        <v>0.11326530612244898</v>
      </c>
      <c r="H118" s="40">
        <v>0.36538461538461536</v>
      </c>
      <c r="I118" s="40">
        <v>0.33433433433433435</v>
      </c>
      <c r="J118" s="40">
        <v>0.35398230088495575</v>
      </c>
      <c r="K118" s="40">
        <v>0.11627906976744186</v>
      </c>
      <c r="V118" s="38" t="s">
        <v>103</v>
      </c>
      <c r="W118" s="78"/>
      <c r="X118" s="28"/>
      <c r="Y118" s="29"/>
      <c r="Z118" s="40">
        <v>0.11627906976744186</v>
      </c>
      <c r="AA118" s="40">
        <f>H118</f>
        <v>0.36538461538461536</v>
      </c>
      <c r="AB118" s="40">
        <f>J118</f>
        <v>0.35398230088495575</v>
      </c>
    </row>
    <row r="119" spans="1:34" ht="15" customHeight="1" x14ac:dyDescent="0.15">
      <c r="B119" s="38" t="s">
        <v>104</v>
      </c>
      <c r="C119" s="78"/>
      <c r="D119" s="28"/>
      <c r="E119" s="29"/>
      <c r="F119" s="47">
        <v>10</v>
      </c>
      <c r="G119" s="47">
        <v>10</v>
      </c>
      <c r="H119" s="47">
        <v>7</v>
      </c>
      <c r="I119" s="47">
        <v>12</v>
      </c>
      <c r="J119" s="47">
        <v>12</v>
      </c>
      <c r="K119" s="47">
        <v>10</v>
      </c>
      <c r="V119" s="38" t="s">
        <v>104</v>
      </c>
      <c r="W119" s="78"/>
      <c r="X119" s="28"/>
      <c r="Y119" s="29"/>
      <c r="Z119" s="47">
        <v>10</v>
      </c>
      <c r="AA119" s="47">
        <f>H119</f>
        <v>7</v>
      </c>
      <c r="AB119" s="47">
        <f>J119</f>
        <v>12</v>
      </c>
    </row>
    <row r="120" spans="1:34" ht="12.9" customHeight="1" x14ac:dyDescent="0.15">
      <c r="C120" s="85"/>
      <c r="H120" s="7"/>
      <c r="I120" s="7"/>
      <c r="K120" s="7"/>
      <c r="M120" s="7"/>
      <c r="V120" s="22"/>
      <c r="W120" s="85"/>
      <c r="AG120" s="31"/>
    </row>
    <row r="121" spans="1:34" ht="13.65" customHeight="1" x14ac:dyDescent="0.15">
      <c r="A121" s="73" t="s">
        <v>489</v>
      </c>
      <c r="B121" s="22"/>
      <c r="C121" s="22"/>
      <c r="H121" s="7"/>
      <c r="K121" s="7"/>
      <c r="V121" s="22"/>
      <c r="W121" s="22"/>
    </row>
    <row r="122" spans="1:34" ht="15" customHeight="1" x14ac:dyDescent="0.15">
      <c r="A122" s="1" t="s">
        <v>492</v>
      </c>
      <c r="B122" s="22"/>
      <c r="C122" s="22"/>
      <c r="H122" s="7"/>
      <c r="I122" s="7"/>
      <c r="K122" s="7"/>
      <c r="M122" s="7"/>
      <c r="V122" s="22"/>
      <c r="W122" s="22"/>
    </row>
    <row r="123" spans="1:34" ht="13.65" customHeight="1" x14ac:dyDescent="0.15">
      <c r="B123" s="64"/>
      <c r="C123" s="33"/>
      <c r="D123" s="33"/>
      <c r="E123" s="33"/>
      <c r="F123" s="386"/>
      <c r="G123" s="387"/>
      <c r="H123" s="86" t="s">
        <v>2</v>
      </c>
      <c r="I123" s="86"/>
      <c r="J123" s="387"/>
      <c r="K123" s="387"/>
      <c r="L123" s="388"/>
      <c r="M123" s="387"/>
      <c r="N123" s="86" t="s">
        <v>3</v>
      </c>
      <c r="O123" s="86"/>
      <c r="P123" s="387"/>
      <c r="Q123" s="389"/>
      <c r="V123" s="64"/>
      <c r="W123" s="33"/>
      <c r="X123" s="33"/>
      <c r="Y123" s="33"/>
      <c r="Z123" s="79"/>
      <c r="AA123" s="83" t="s">
        <v>2</v>
      </c>
      <c r="AB123" s="86"/>
      <c r="AC123" s="104"/>
      <c r="AD123" s="83" t="s">
        <v>3</v>
      </c>
      <c r="AE123" s="84"/>
    </row>
    <row r="124" spans="1:34" ht="22.65" customHeight="1" x14ac:dyDescent="0.15">
      <c r="B124" s="34"/>
      <c r="C124" s="209"/>
      <c r="E124" s="75"/>
      <c r="F124" s="94" t="s">
        <v>442</v>
      </c>
      <c r="G124" s="94" t="s">
        <v>194</v>
      </c>
      <c r="H124" s="94" t="s">
        <v>195</v>
      </c>
      <c r="I124" s="94" t="s">
        <v>443</v>
      </c>
      <c r="J124" s="100" t="s">
        <v>197</v>
      </c>
      <c r="K124" s="94" t="s">
        <v>1127</v>
      </c>
      <c r="L124" s="103" t="s">
        <v>442</v>
      </c>
      <c r="M124" s="94" t="s">
        <v>194</v>
      </c>
      <c r="N124" s="94" t="s">
        <v>195</v>
      </c>
      <c r="O124" s="94" t="s">
        <v>443</v>
      </c>
      <c r="P124" s="94" t="s">
        <v>197</v>
      </c>
      <c r="Q124" s="94" t="s">
        <v>1127</v>
      </c>
      <c r="V124" s="34"/>
      <c r="W124" s="209"/>
      <c r="Y124" s="75"/>
      <c r="Z124" s="94" t="s">
        <v>936</v>
      </c>
      <c r="AA124" s="94" t="s">
        <v>195</v>
      </c>
      <c r="AB124" s="100" t="s">
        <v>197</v>
      </c>
      <c r="AC124" s="103" t="s">
        <v>936</v>
      </c>
      <c r="AD124" s="94" t="s">
        <v>195</v>
      </c>
      <c r="AE124" s="94" t="s">
        <v>197</v>
      </c>
    </row>
    <row r="125" spans="1:34" ht="12" customHeight="1" x14ac:dyDescent="0.15">
      <c r="B125" s="35"/>
      <c r="C125" s="88"/>
      <c r="D125" s="36"/>
      <c r="E125" s="76"/>
      <c r="F125" s="37"/>
      <c r="G125" s="37"/>
      <c r="H125" s="37"/>
      <c r="I125" s="37"/>
      <c r="J125" s="66"/>
      <c r="K125" s="37"/>
      <c r="L125" s="105">
        <f t="shared" ref="L125:Q125" si="107">F$16-F61</f>
        <v>2110</v>
      </c>
      <c r="M125" s="2">
        <f t="shared" si="107"/>
        <v>1103</v>
      </c>
      <c r="N125" s="2">
        <f t="shared" si="107"/>
        <v>1007</v>
      </c>
      <c r="O125" s="2">
        <f t="shared" si="107"/>
        <v>1076</v>
      </c>
      <c r="P125" s="2">
        <f t="shared" si="107"/>
        <v>971</v>
      </c>
      <c r="Q125" s="2">
        <f t="shared" si="107"/>
        <v>1208</v>
      </c>
      <c r="V125" s="35"/>
      <c r="W125" s="88"/>
      <c r="X125" s="36"/>
      <c r="Y125" s="76"/>
      <c r="Z125" s="37"/>
      <c r="AA125" s="37"/>
      <c r="AB125" s="66"/>
      <c r="AC125" s="105">
        <f>Z$16-Z61</f>
        <v>1208</v>
      </c>
      <c r="AD125" s="2">
        <f>AA$16-AA61</f>
        <v>1007</v>
      </c>
      <c r="AE125" s="2">
        <f>AB$16-AB61</f>
        <v>971</v>
      </c>
    </row>
    <row r="126" spans="1:34" ht="15" customHeight="1" x14ac:dyDescent="0.15">
      <c r="B126" s="34" t="s">
        <v>176</v>
      </c>
      <c r="C126" s="209"/>
      <c r="F126" s="18">
        <v>1445</v>
      </c>
      <c r="G126" s="18">
        <v>898</v>
      </c>
      <c r="H126" s="18">
        <v>547</v>
      </c>
      <c r="I126" s="18">
        <v>618</v>
      </c>
      <c r="J126" s="67">
        <v>538</v>
      </c>
      <c r="K126" s="18">
        <v>978</v>
      </c>
      <c r="L126" s="107">
        <f t="shared" ref="L126:Q132" si="108">F126/L$125*100</f>
        <v>68.483412322274887</v>
      </c>
      <c r="M126" s="24">
        <f t="shared" si="108"/>
        <v>81.414324569356296</v>
      </c>
      <c r="N126" s="4">
        <f t="shared" si="108"/>
        <v>54.319761668321753</v>
      </c>
      <c r="O126" s="4">
        <f t="shared" si="108"/>
        <v>57.434944237918216</v>
      </c>
      <c r="P126" s="4">
        <f t="shared" si="108"/>
        <v>55.406797116374875</v>
      </c>
      <c r="Q126" s="4">
        <f t="shared" si="108"/>
        <v>80.960264900662253</v>
      </c>
      <c r="R126" s="173"/>
      <c r="V126" s="34" t="s">
        <v>176</v>
      </c>
      <c r="W126" s="209"/>
      <c r="Z126" s="18">
        <f t="shared" ref="Z126:Z132" si="109">SUM(G126,I126-J126)</f>
        <v>978</v>
      </c>
      <c r="AA126" s="18">
        <f t="shared" ref="AA126:AA132" si="110">H126</f>
        <v>547</v>
      </c>
      <c r="AB126" s="67">
        <f t="shared" ref="AB126:AB132" si="111">J126</f>
        <v>538</v>
      </c>
      <c r="AC126" s="107">
        <f t="shared" ref="AC126:AE132" si="112">Z126/AC$125*100</f>
        <v>80.960264900662253</v>
      </c>
      <c r="AD126" s="4">
        <f t="shared" si="112"/>
        <v>54.319761668321753</v>
      </c>
      <c r="AE126" s="4">
        <f t="shared" si="112"/>
        <v>55.406797116374875</v>
      </c>
      <c r="AH126" s="173"/>
    </row>
    <row r="127" spans="1:34" ht="15" customHeight="1" x14ac:dyDescent="0.15">
      <c r="B127" s="34" t="s">
        <v>171</v>
      </c>
      <c r="C127" s="209"/>
      <c r="F127" s="18">
        <v>37</v>
      </c>
      <c r="G127" s="18">
        <v>26</v>
      </c>
      <c r="H127" s="18">
        <v>11</v>
      </c>
      <c r="I127" s="18">
        <v>4</v>
      </c>
      <c r="J127" s="67">
        <v>3</v>
      </c>
      <c r="K127" s="18">
        <v>27</v>
      </c>
      <c r="L127" s="107">
        <f t="shared" si="108"/>
        <v>1.7535545023696684</v>
      </c>
      <c r="M127" s="24">
        <f t="shared" si="108"/>
        <v>2.3572076155938348</v>
      </c>
      <c r="N127" s="4">
        <f t="shared" si="108"/>
        <v>1.0923535253227408</v>
      </c>
      <c r="O127" s="4">
        <f t="shared" si="108"/>
        <v>0.37174721189591076</v>
      </c>
      <c r="P127" s="4">
        <f t="shared" si="108"/>
        <v>0.30895983522142123</v>
      </c>
      <c r="Q127" s="4">
        <f t="shared" si="108"/>
        <v>2.2350993377483444</v>
      </c>
      <c r="R127" s="173"/>
      <c r="V127" s="34" t="s">
        <v>171</v>
      </c>
      <c r="W127" s="209"/>
      <c r="Z127" s="18">
        <f t="shared" si="109"/>
        <v>27</v>
      </c>
      <c r="AA127" s="18">
        <f t="shared" si="110"/>
        <v>11</v>
      </c>
      <c r="AB127" s="67">
        <f t="shared" si="111"/>
        <v>3</v>
      </c>
      <c r="AC127" s="107">
        <f t="shared" si="112"/>
        <v>2.2350993377483444</v>
      </c>
      <c r="AD127" s="4">
        <f t="shared" si="112"/>
        <v>1.0923535253227408</v>
      </c>
      <c r="AE127" s="4">
        <f t="shared" si="112"/>
        <v>0.30895983522142123</v>
      </c>
      <c r="AH127" s="173"/>
    </row>
    <row r="128" spans="1:34" ht="15" customHeight="1" x14ac:dyDescent="0.15">
      <c r="B128" s="34" t="s">
        <v>172</v>
      </c>
      <c r="C128" s="209"/>
      <c r="F128" s="18">
        <v>49</v>
      </c>
      <c r="G128" s="18">
        <v>25</v>
      </c>
      <c r="H128" s="18">
        <v>24</v>
      </c>
      <c r="I128" s="18">
        <v>15</v>
      </c>
      <c r="J128" s="67">
        <v>13</v>
      </c>
      <c r="K128" s="18">
        <v>27</v>
      </c>
      <c r="L128" s="107">
        <f t="shared" si="108"/>
        <v>2.3222748815165879</v>
      </c>
      <c r="M128" s="24">
        <f t="shared" si="108"/>
        <v>2.2665457842248413</v>
      </c>
      <c r="N128" s="4">
        <f t="shared" si="108"/>
        <v>2.3833167825223436</v>
      </c>
      <c r="O128" s="4">
        <f t="shared" si="108"/>
        <v>1.3940520446096654</v>
      </c>
      <c r="P128" s="4">
        <f t="shared" si="108"/>
        <v>1.3388259526261586</v>
      </c>
      <c r="Q128" s="4">
        <f t="shared" si="108"/>
        <v>2.2350993377483444</v>
      </c>
      <c r="R128" s="173"/>
      <c r="V128" s="34" t="s">
        <v>172</v>
      </c>
      <c r="W128" s="209"/>
      <c r="Z128" s="18">
        <f t="shared" si="109"/>
        <v>27</v>
      </c>
      <c r="AA128" s="18">
        <f t="shared" si="110"/>
        <v>24</v>
      </c>
      <c r="AB128" s="67">
        <f t="shared" si="111"/>
        <v>13</v>
      </c>
      <c r="AC128" s="107">
        <f t="shared" si="112"/>
        <v>2.2350993377483444</v>
      </c>
      <c r="AD128" s="4">
        <f t="shared" si="112"/>
        <v>2.3833167825223436</v>
      </c>
      <c r="AE128" s="4">
        <f t="shared" si="112"/>
        <v>1.3388259526261586</v>
      </c>
      <c r="AH128" s="173"/>
    </row>
    <row r="129" spans="1:35" ht="15" customHeight="1" x14ac:dyDescent="0.15">
      <c r="B129" s="34" t="s">
        <v>146</v>
      </c>
      <c r="C129" s="209"/>
      <c r="F129" s="18">
        <v>129</v>
      </c>
      <c r="G129" s="18">
        <v>25</v>
      </c>
      <c r="H129" s="18">
        <v>104</v>
      </c>
      <c r="I129" s="18">
        <v>91</v>
      </c>
      <c r="J129" s="67">
        <v>84</v>
      </c>
      <c r="K129" s="18">
        <v>32</v>
      </c>
      <c r="L129" s="107">
        <f t="shared" si="108"/>
        <v>6.1137440758293842</v>
      </c>
      <c r="M129" s="24">
        <f t="shared" si="108"/>
        <v>2.2665457842248413</v>
      </c>
      <c r="N129" s="4">
        <f t="shared" si="108"/>
        <v>10.327706057596822</v>
      </c>
      <c r="O129" s="4">
        <f t="shared" si="108"/>
        <v>8.4572490706319705</v>
      </c>
      <c r="P129" s="4">
        <f t="shared" si="108"/>
        <v>8.6508753861997931</v>
      </c>
      <c r="Q129" s="4">
        <f t="shared" si="108"/>
        <v>2.6490066225165565</v>
      </c>
      <c r="R129" s="173"/>
      <c r="V129" s="34" t="s">
        <v>146</v>
      </c>
      <c r="W129" s="209"/>
      <c r="Z129" s="18">
        <f t="shared" si="109"/>
        <v>32</v>
      </c>
      <c r="AA129" s="18">
        <f t="shared" si="110"/>
        <v>104</v>
      </c>
      <c r="AB129" s="67">
        <f t="shared" si="111"/>
        <v>84</v>
      </c>
      <c r="AC129" s="107">
        <f t="shared" si="112"/>
        <v>2.6490066225165565</v>
      </c>
      <c r="AD129" s="4">
        <f t="shared" si="112"/>
        <v>10.327706057596822</v>
      </c>
      <c r="AE129" s="4">
        <f t="shared" si="112"/>
        <v>8.6508753861997931</v>
      </c>
      <c r="AH129" s="173"/>
    </row>
    <row r="130" spans="1:35" ht="15" customHeight="1" x14ac:dyDescent="0.15">
      <c r="B130" s="34" t="s">
        <v>949</v>
      </c>
      <c r="C130" s="209"/>
      <c r="F130" s="18">
        <v>3</v>
      </c>
      <c r="G130" s="18">
        <v>2</v>
      </c>
      <c r="H130" s="18">
        <v>1</v>
      </c>
      <c r="I130" s="18">
        <v>0</v>
      </c>
      <c r="J130" s="67">
        <v>0</v>
      </c>
      <c r="K130" s="18">
        <v>2</v>
      </c>
      <c r="L130" s="107">
        <f t="shared" si="108"/>
        <v>0.14218009478672985</v>
      </c>
      <c r="M130" s="24">
        <f t="shared" si="108"/>
        <v>0.18132366273798731</v>
      </c>
      <c r="N130" s="4">
        <f t="shared" si="108"/>
        <v>9.9304865938430978E-2</v>
      </c>
      <c r="O130" s="4">
        <f t="shared" si="108"/>
        <v>0</v>
      </c>
      <c r="P130" s="4">
        <f t="shared" si="108"/>
        <v>0</v>
      </c>
      <c r="Q130" s="4">
        <f t="shared" si="108"/>
        <v>0.16556291390728478</v>
      </c>
      <c r="R130" s="173"/>
      <c r="V130" s="34" t="s">
        <v>949</v>
      </c>
      <c r="W130" s="209"/>
      <c r="Z130" s="18">
        <f t="shared" si="109"/>
        <v>2</v>
      </c>
      <c r="AA130" s="18">
        <f t="shared" si="110"/>
        <v>1</v>
      </c>
      <c r="AB130" s="67">
        <f t="shared" si="111"/>
        <v>0</v>
      </c>
      <c r="AC130" s="107">
        <f t="shared" si="112"/>
        <v>0.16556291390728478</v>
      </c>
      <c r="AD130" s="4">
        <f t="shared" si="112"/>
        <v>9.9304865938430978E-2</v>
      </c>
      <c r="AE130" s="4">
        <f t="shared" si="112"/>
        <v>0</v>
      </c>
      <c r="AH130" s="173"/>
    </row>
    <row r="131" spans="1:35" ht="15" customHeight="1" x14ac:dyDescent="0.15">
      <c r="B131" s="34" t="s">
        <v>162</v>
      </c>
      <c r="C131" s="209"/>
      <c r="F131" s="18">
        <v>78</v>
      </c>
      <c r="G131" s="18">
        <v>0</v>
      </c>
      <c r="H131" s="18">
        <v>78</v>
      </c>
      <c r="I131" s="18">
        <v>127</v>
      </c>
      <c r="J131" s="67">
        <v>124</v>
      </c>
      <c r="K131" s="18">
        <v>3</v>
      </c>
      <c r="L131" s="107">
        <f t="shared" si="108"/>
        <v>3.6966824644549763</v>
      </c>
      <c r="M131" s="24">
        <f t="shared" si="108"/>
        <v>0</v>
      </c>
      <c r="N131" s="4">
        <f t="shared" si="108"/>
        <v>7.7457795431976173</v>
      </c>
      <c r="O131" s="4">
        <f t="shared" si="108"/>
        <v>11.802973977695167</v>
      </c>
      <c r="P131" s="4">
        <f t="shared" si="108"/>
        <v>12.770339855818744</v>
      </c>
      <c r="Q131" s="4">
        <f t="shared" si="108"/>
        <v>0.24834437086092717</v>
      </c>
      <c r="R131" s="173"/>
      <c r="V131" s="34" t="s">
        <v>162</v>
      </c>
      <c r="W131" s="209"/>
      <c r="Z131" s="18">
        <f t="shared" si="109"/>
        <v>3</v>
      </c>
      <c r="AA131" s="18">
        <f t="shared" si="110"/>
        <v>78</v>
      </c>
      <c r="AB131" s="67">
        <f t="shared" si="111"/>
        <v>124</v>
      </c>
      <c r="AC131" s="107">
        <f t="shared" si="112"/>
        <v>0.24834437086092717</v>
      </c>
      <c r="AD131" s="4">
        <f t="shared" si="112"/>
        <v>7.7457795431976173</v>
      </c>
      <c r="AE131" s="4">
        <f t="shared" si="112"/>
        <v>12.770339855818744</v>
      </c>
      <c r="AH131" s="173"/>
    </row>
    <row r="132" spans="1:35" ht="15" customHeight="1" x14ac:dyDescent="0.15">
      <c r="B132" s="34" t="s">
        <v>150</v>
      </c>
      <c r="C132" s="209"/>
      <c r="D132" s="36"/>
      <c r="E132" s="36"/>
      <c r="F132" s="19">
        <v>369</v>
      </c>
      <c r="G132" s="19">
        <v>127</v>
      </c>
      <c r="H132" s="19">
        <v>242</v>
      </c>
      <c r="I132" s="19">
        <v>221</v>
      </c>
      <c r="J132" s="72">
        <v>209</v>
      </c>
      <c r="K132" s="19">
        <v>139</v>
      </c>
      <c r="L132" s="111">
        <f t="shared" si="108"/>
        <v>17.488151658767773</v>
      </c>
      <c r="M132" s="26">
        <f t="shared" si="108"/>
        <v>11.514052583862194</v>
      </c>
      <c r="N132" s="5">
        <f t="shared" si="108"/>
        <v>24.031777557100298</v>
      </c>
      <c r="O132" s="5">
        <f t="shared" si="108"/>
        <v>20.539033457249069</v>
      </c>
      <c r="P132" s="5">
        <f t="shared" si="108"/>
        <v>21.524201853759013</v>
      </c>
      <c r="Q132" s="5">
        <f t="shared" si="108"/>
        <v>11.506622516556291</v>
      </c>
      <c r="R132" s="173"/>
      <c r="V132" s="34" t="s">
        <v>150</v>
      </c>
      <c r="W132" s="209"/>
      <c r="X132" s="36"/>
      <c r="Y132" s="36"/>
      <c r="Z132" s="19">
        <f t="shared" si="109"/>
        <v>139</v>
      </c>
      <c r="AA132" s="19">
        <f t="shared" si="110"/>
        <v>242</v>
      </c>
      <c r="AB132" s="72">
        <f t="shared" si="111"/>
        <v>209</v>
      </c>
      <c r="AC132" s="111">
        <f t="shared" si="112"/>
        <v>11.506622516556291</v>
      </c>
      <c r="AD132" s="5">
        <f t="shared" si="112"/>
        <v>24.031777557100298</v>
      </c>
      <c r="AE132" s="5">
        <f t="shared" si="112"/>
        <v>21.524201853759013</v>
      </c>
      <c r="AH132" s="173"/>
    </row>
    <row r="133" spans="1:35" ht="15" customHeight="1" x14ac:dyDescent="0.15">
      <c r="B133" s="38" t="s">
        <v>1</v>
      </c>
      <c r="C133" s="78"/>
      <c r="D133" s="28"/>
      <c r="E133" s="29"/>
      <c r="F133" s="39">
        <f t="shared" ref="F133:I133" si="113">SUM(F126:F132)</f>
        <v>2110</v>
      </c>
      <c r="G133" s="39">
        <f t="shared" si="113"/>
        <v>1103</v>
      </c>
      <c r="H133" s="39">
        <f t="shared" si="113"/>
        <v>1007</v>
      </c>
      <c r="I133" s="39">
        <f t="shared" si="113"/>
        <v>1076</v>
      </c>
      <c r="J133" s="68">
        <f>SUM(J126:J132)</f>
        <v>971</v>
      </c>
      <c r="K133" s="39">
        <v>1208</v>
      </c>
      <c r="L133" s="108">
        <f t="shared" ref="L133:Q133" si="114">SUM(L126:L132)</f>
        <v>100.00000000000001</v>
      </c>
      <c r="M133" s="25">
        <f t="shared" si="114"/>
        <v>100</v>
      </c>
      <c r="N133" s="6">
        <f t="shared" si="114"/>
        <v>100.00000000000001</v>
      </c>
      <c r="O133" s="6">
        <f t="shared" si="114"/>
        <v>100</v>
      </c>
      <c r="P133" s="6">
        <f t="shared" si="114"/>
        <v>100.00000000000001</v>
      </c>
      <c r="Q133" s="6">
        <f t="shared" si="114"/>
        <v>99.999999999999972</v>
      </c>
      <c r="V133" s="38" t="s">
        <v>1</v>
      </c>
      <c r="W133" s="78"/>
      <c r="X133" s="28"/>
      <c r="Y133" s="29"/>
      <c r="Z133" s="39">
        <f t="shared" ref="Z133:AE133" si="115">SUM(Z126:Z132)</f>
        <v>1208</v>
      </c>
      <c r="AA133" s="39">
        <f t="shared" si="115"/>
        <v>1007</v>
      </c>
      <c r="AB133" s="68">
        <f t="shared" si="115"/>
        <v>971</v>
      </c>
      <c r="AC133" s="108">
        <f t="shared" si="115"/>
        <v>99.999999999999972</v>
      </c>
      <c r="AD133" s="6">
        <f t="shared" si="115"/>
        <v>100.00000000000001</v>
      </c>
      <c r="AE133" s="6">
        <f t="shared" si="115"/>
        <v>100.00000000000001</v>
      </c>
    </row>
    <row r="134" spans="1:35" ht="15" customHeight="1" x14ac:dyDescent="0.15">
      <c r="B134" s="38" t="s">
        <v>87</v>
      </c>
      <c r="C134" s="78"/>
      <c r="D134" s="28"/>
      <c r="E134" s="29"/>
      <c r="F134" s="40">
        <v>9.7229521219283725</v>
      </c>
      <c r="G134" s="40">
        <v>2.8651343533515674</v>
      </c>
      <c r="H134" s="40">
        <v>18.472272569158388</v>
      </c>
      <c r="I134" s="40">
        <v>20.892369813422444</v>
      </c>
      <c r="J134" s="40">
        <v>22.468910136232971</v>
      </c>
      <c r="K134" s="40">
        <v>3.3096705290344213</v>
      </c>
      <c r="V134" s="38" t="s">
        <v>87</v>
      </c>
      <c r="W134" s="78"/>
      <c r="X134" s="28"/>
      <c r="Y134" s="29"/>
      <c r="Z134" s="40">
        <v>3.3096705290344213</v>
      </c>
      <c r="AA134" s="40">
        <f>H134</f>
        <v>18.472272569158388</v>
      </c>
      <c r="AB134" s="40">
        <f>J134</f>
        <v>22.468910136232971</v>
      </c>
    </row>
    <row r="135" spans="1:35" ht="15" customHeight="1" x14ac:dyDescent="0.15">
      <c r="B135" s="62"/>
      <c r="C135" s="45"/>
      <c r="D135" s="45"/>
      <c r="E135" s="45"/>
      <c r="F135" s="109"/>
      <c r="G135" s="109"/>
      <c r="H135" s="109"/>
      <c r="I135" s="109"/>
      <c r="J135" s="109"/>
      <c r="V135" s="62"/>
      <c r="W135" s="45"/>
      <c r="X135" s="45"/>
      <c r="Y135" s="45"/>
      <c r="Z135" s="109"/>
      <c r="AA135" s="109"/>
      <c r="AB135" s="109"/>
      <c r="AC135" s="109"/>
      <c r="AD135" s="109"/>
    </row>
    <row r="136" spans="1:35" ht="15" customHeight="1" x14ac:dyDescent="0.15">
      <c r="A136" s="1" t="s">
        <v>490</v>
      </c>
      <c r="B136" s="22"/>
      <c r="H136" s="7"/>
      <c r="I136" s="7"/>
      <c r="L136" s="7"/>
      <c r="V136" s="22"/>
      <c r="AB136" s="7"/>
      <c r="AC136" s="7"/>
      <c r="AF136" s="7"/>
    </row>
    <row r="137" spans="1:35" ht="13.65" customHeight="1" x14ac:dyDescent="0.15">
      <c r="B137" s="64"/>
      <c r="C137" s="33"/>
      <c r="D137" s="33"/>
      <c r="E137" s="33"/>
      <c r="F137" s="33"/>
      <c r="G137" s="33"/>
      <c r="H137" s="74"/>
      <c r="I137" s="386"/>
      <c r="J137" s="387"/>
      <c r="K137" s="86" t="s">
        <v>2</v>
      </c>
      <c r="L137" s="86"/>
      <c r="M137" s="387"/>
      <c r="N137" s="387"/>
      <c r="O137" s="388"/>
      <c r="P137" s="387"/>
      <c r="Q137" s="86" t="s">
        <v>3</v>
      </c>
      <c r="R137" s="86"/>
      <c r="S137" s="387"/>
      <c r="T137" s="389"/>
      <c r="V137" s="64"/>
      <c r="W137" s="33"/>
      <c r="X137" s="33"/>
      <c r="Y137" s="33"/>
      <c r="Z137" s="33"/>
      <c r="AA137" s="33"/>
      <c r="AB137" s="74"/>
      <c r="AC137" s="79"/>
      <c r="AD137" s="83" t="s">
        <v>2</v>
      </c>
      <c r="AE137" s="86"/>
      <c r="AF137" s="104"/>
      <c r="AG137" s="83" t="s">
        <v>3</v>
      </c>
      <c r="AH137" s="84"/>
    </row>
    <row r="138" spans="1:35" ht="22.65" customHeight="1" x14ac:dyDescent="0.15">
      <c r="B138" s="34"/>
      <c r="H138" s="75"/>
      <c r="I138" s="94" t="s">
        <v>442</v>
      </c>
      <c r="J138" s="94" t="s">
        <v>194</v>
      </c>
      <c r="K138" s="94" t="s">
        <v>195</v>
      </c>
      <c r="L138" s="94" t="s">
        <v>443</v>
      </c>
      <c r="M138" s="100" t="s">
        <v>197</v>
      </c>
      <c r="N138" s="94" t="s">
        <v>1127</v>
      </c>
      <c r="O138" s="103" t="s">
        <v>442</v>
      </c>
      <c r="P138" s="94" t="s">
        <v>194</v>
      </c>
      <c r="Q138" s="94" t="s">
        <v>195</v>
      </c>
      <c r="R138" s="94" t="s">
        <v>443</v>
      </c>
      <c r="S138" s="94" t="s">
        <v>197</v>
      </c>
      <c r="T138" s="94" t="s">
        <v>1127</v>
      </c>
      <c r="V138" s="34"/>
      <c r="AB138" s="75"/>
      <c r="AC138" s="94" t="s">
        <v>936</v>
      </c>
      <c r="AD138" s="94" t="s">
        <v>195</v>
      </c>
      <c r="AE138" s="100" t="s">
        <v>197</v>
      </c>
      <c r="AF138" s="103" t="s">
        <v>936</v>
      </c>
      <c r="AG138" s="94" t="s">
        <v>195</v>
      </c>
      <c r="AH138" s="94" t="s">
        <v>197</v>
      </c>
    </row>
    <row r="139" spans="1:35" ht="12" customHeight="1" x14ac:dyDescent="0.15">
      <c r="B139" s="35"/>
      <c r="C139" s="36"/>
      <c r="D139" s="36"/>
      <c r="E139" s="36"/>
      <c r="F139" s="36"/>
      <c r="G139" s="36"/>
      <c r="H139" s="76"/>
      <c r="I139" s="37"/>
      <c r="J139" s="37"/>
      <c r="K139" s="37"/>
      <c r="L139" s="37"/>
      <c r="M139" s="66"/>
      <c r="N139" s="37"/>
      <c r="O139" s="105">
        <f t="shared" ref="O139:T139" si="116">L5</f>
        <v>2146</v>
      </c>
      <c r="P139" s="2">
        <f t="shared" si="116"/>
        <v>1105</v>
      </c>
      <c r="Q139" s="2">
        <f t="shared" si="116"/>
        <v>1041</v>
      </c>
      <c r="R139" s="2">
        <f t="shared" si="116"/>
        <v>1184</v>
      </c>
      <c r="S139" s="2">
        <f t="shared" si="116"/>
        <v>1077</v>
      </c>
      <c r="T139" s="2">
        <f t="shared" si="116"/>
        <v>1212</v>
      </c>
      <c r="V139" s="35"/>
      <c r="W139" s="36"/>
      <c r="X139" s="36"/>
      <c r="Y139" s="36"/>
      <c r="Z139" s="36"/>
      <c r="AA139" s="36"/>
      <c r="AB139" s="76"/>
      <c r="AC139" s="37"/>
      <c r="AD139" s="37"/>
      <c r="AE139" s="66"/>
      <c r="AF139" s="105">
        <f>AC5</f>
        <v>1212</v>
      </c>
      <c r="AG139" s="2">
        <f>AD5</f>
        <v>1041</v>
      </c>
      <c r="AH139" s="2">
        <f>AE5</f>
        <v>1077</v>
      </c>
    </row>
    <row r="140" spans="1:35" ht="15" customHeight="1" x14ac:dyDescent="0.15">
      <c r="B140" s="213" t="s">
        <v>555</v>
      </c>
      <c r="C140" s="214"/>
      <c r="D140" s="214"/>
      <c r="E140" s="214"/>
      <c r="F140" s="214"/>
      <c r="G140" s="214"/>
      <c r="H140" s="208"/>
      <c r="I140" s="18">
        <v>288</v>
      </c>
      <c r="J140" s="18">
        <v>178</v>
      </c>
      <c r="K140" s="18">
        <v>110</v>
      </c>
      <c r="L140" s="18">
        <v>86</v>
      </c>
      <c r="M140" s="67">
        <v>80</v>
      </c>
      <c r="N140" s="18">
        <v>184</v>
      </c>
      <c r="O140" s="107">
        <f t="shared" ref="O140:T144" si="117">I140/O$139*100</f>
        <v>13.42031686859273</v>
      </c>
      <c r="P140" s="24">
        <f t="shared" si="117"/>
        <v>16.108597285067873</v>
      </c>
      <c r="Q140" s="4">
        <f t="shared" si="117"/>
        <v>10.566762728146013</v>
      </c>
      <c r="R140" s="4">
        <f t="shared" si="117"/>
        <v>7.2635135135135132</v>
      </c>
      <c r="S140" s="4">
        <f t="shared" si="117"/>
        <v>7.4280408542246974</v>
      </c>
      <c r="T140" s="4">
        <f t="shared" si="117"/>
        <v>15.181518151815181</v>
      </c>
      <c r="V140" s="213" t="s">
        <v>555</v>
      </c>
      <c r="W140" s="214"/>
      <c r="X140" s="214"/>
      <c r="Y140" s="214"/>
      <c r="Z140" s="214"/>
      <c r="AA140" s="214"/>
      <c r="AB140" s="277"/>
      <c r="AC140" s="18">
        <f>SUM(J140,L140-M140)</f>
        <v>184</v>
      </c>
      <c r="AD140" s="18">
        <f>K140</f>
        <v>110</v>
      </c>
      <c r="AE140" s="67">
        <f>M140</f>
        <v>80</v>
      </c>
      <c r="AF140" s="107">
        <f t="shared" ref="AF140:AH144" si="118">AC140/AF$139*100</f>
        <v>15.181518151815181</v>
      </c>
      <c r="AG140" s="4">
        <f t="shared" si="118"/>
        <v>10.566762728146013</v>
      </c>
      <c r="AH140" s="4">
        <f t="shared" si="118"/>
        <v>7.4280408542246974</v>
      </c>
      <c r="AI140" s="173"/>
    </row>
    <row r="141" spans="1:35" ht="15" customHeight="1" x14ac:dyDescent="0.15">
      <c r="B141" s="61" t="s">
        <v>556</v>
      </c>
      <c r="C141" s="215"/>
      <c r="D141" s="215"/>
      <c r="E141" s="215"/>
      <c r="F141" s="215"/>
      <c r="G141" s="215"/>
      <c r="H141" s="75"/>
      <c r="I141" s="18">
        <v>849</v>
      </c>
      <c r="J141" s="18">
        <v>569</v>
      </c>
      <c r="K141" s="18">
        <v>280</v>
      </c>
      <c r="L141" s="18">
        <v>211</v>
      </c>
      <c r="M141" s="67">
        <v>151</v>
      </c>
      <c r="N141" s="18">
        <v>629</v>
      </c>
      <c r="O141" s="107">
        <f t="shared" si="117"/>
        <v>39.561975768872323</v>
      </c>
      <c r="P141" s="24">
        <f t="shared" si="117"/>
        <v>51.493212669683253</v>
      </c>
      <c r="Q141" s="4">
        <f t="shared" si="117"/>
        <v>26.897214217098941</v>
      </c>
      <c r="R141" s="4">
        <f t="shared" si="117"/>
        <v>17.820945945945947</v>
      </c>
      <c r="S141" s="4">
        <f t="shared" si="117"/>
        <v>14.020427112349118</v>
      </c>
      <c r="T141" s="4">
        <f t="shared" si="117"/>
        <v>51.897689768976896</v>
      </c>
      <c r="V141" s="61" t="s">
        <v>556</v>
      </c>
      <c r="W141" s="215"/>
      <c r="X141" s="215"/>
      <c r="Y141" s="215"/>
      <c r="Z141" s="215"/>
      <c r="AA141" s="215"/>
      <c r="AB141" s="75"/>
      <c r="AC141" s="18">
        <f>SUM(J141,L141-M141)</f>
        <v>629</v>
      </c>
      <c r="AD141" s="18">
        <f>K141</f>
        <v>280</v>
      </c>
      <c r="AE141" s="67">
        <f>M141</f>
        <v>151</v>
      </c>
      <c r="AF141" s="107">
        <f t="shared" si="118"/>
        <v>51.897689768976896</v>
      </c>
      <c r="AG141" s="4">
        <f t="shared" si="118"/>
        <v>26.897214217098941</v>
      </c>
      <c r="AH141" s="4">
        <f t="shared" si="118"/>
        <v>14.020427112349118</v>
      </c>
      <c r="AI141" s="173"/>
    </row>
    <row r="142" spans="1:35" ht="15" customHeight="1" x14ac:dyDescent="0.15">
      <c r="B142" s="217" t="s">
        <v>553</v>
      </c>
      <c r="C142" s="218"/>
      <c r="D142" s="218"/>
      <c r="E142" s="218"/>
      <c r="F142" s="218"/>
      <c r="G142" s="218"/>
      <c r="H142" s="207"/>
      <c r="I142" s="18">
        <v>443</v>
      </c>
      <c r="J142" s="18">
        <v>124</v>
      </c>
      <c r="K142" s="18">
        <v>319</v>
      </c>
      <c r="L142" s="18">
        <v>329</v>
      </c>
      <c r="M142" s="67">
        <v>311</v>
      </c>
      <c r="N142" s="18">
        <v>142</v>
      </c>
      <c r="O142" s="107">
        <f t="shared" si="117"/>
        <v>20.6430568499534</v>
      </c>
      <c r="P142" s="24">
        <f t="shared" si="117"/>
        <v>11.221719457013576</v>
      </c>
      <c r="Q142" s="4">
        <f t="shared" si="117"/>
        <v>30.643611911623438</v>
      </c>
      <c r="R142" s="4">
        <f t="shared" si="117"/>
        <v>27.787162162162161</v>
      </c>
      <c r="S142" s="4">
        <f t="shared" si="117"/>
        <v>28.876508820798513</v>
      </c>
      <c r="T142" s="4">
        <f t="shared" si="117"/>
        <v>11.716171617161717</v>
      </c>
      <c r="V142" s="217" t="s">
        <v>553</v>
      </c>
      <c r="W142" s="218"/>
      <c r="X142" s="218"/>
      <c r="Y142" s="218"/>
      <c r="Z142" s="218"/>
      <c r="AA142" s="218"/>
      <c r="AB142" s="207"/>
      <c r="AC142" s="18">
        <f>SUM(J142,L142-M142)</f>
        <v>142</v>
      </c>
      <c r="AD142" s="18">
        <f>K142</f>
        <v>319</v>
      </c>
      <c r="AE142" s="67">
        <f>M142</f>
        <v>311</v>
      </c>
      <c r="AF142" s="107">
        <f t="shared" si="118"/>
        <v>11.716171617161717</v>
      </c>
      <c r="AG142" s="4">
        <f t="shared" si="118"/>
        <v>30.643611911623438</v>
      </c>
      <c r="AH142" s="4">
        <f t="shared" si="118"/>
        <v>28.876508820798513</v>
      </c>
      <c r="AI142" s="173"/>
    </row>
    <row r="143" spans="1:35" ht="15" customHeight="1" x14ac:dyDescent="0.15">
      <c r="B143" s="61" t="s">
        <v>554</v>
      </c>
      <c r="C143" s="215"/>
      <c r="D143" s="215"/>
      <c r="E143" s="215"/>
      <c r="F143" s="215"/>
      <c r="G143" s="215"/>
      <c r="H143" s="75"/>
      <c r="I143" s="18">
        <v>496</v>
      </c>
      <c r="J143" s="18">
        <v>217</v>
      </c>
      <c r="K143" s="18">
        <v>279</v>
      </c>
      <c r="L143" s="18">
        <v>491</v>
      </c>
      <c r="M143" s="67">
        <v>473</v>
      </c>
      <c r="N143" s="18">
        <v>235</v>
      </c>
      <c r="O143" s="107">
        <f t="shared" si="117"/>
        <v>23.112767940354146</v>
      </c>
      <c r="P143" s="24">
        <f t="shared" si="117"/>
        <v>19.638009049773757</v>
      </c>
      <c r="Q143" s="4">
        <f t="shared" si="117"/>
        <v>26.801152737752158</v>
      </c>
      <c r="R143" s="4">
        <f t="shared" si="117"/>
        <v>41.469594594594597</v>
      </c>
      <c r="S143" s="4">
        <f t="shared" si="117"/>
        <v>43.918291550603527</v>
      </c>
      <c r="T143" s="4">
        <f t="shared" si="117"/>
        <v>19.389438943894387</v>
      </c>
      <c r="V143" s="61" t="s">
        <v>554</v>
      </c>
      <c r="W143" s="215"/>
      <c r="X143" s="215"/>
      <c r="Y143" s="215"/>
      <c r="Z143" s="215"/>
      <c r="AA143" s="215"/>
      <c r="AB143" s="75"/>
      <c r="AC143" s="18">
        <f>SUM(J143,L143-M143)</f>
        <v>235</v>
      </c>
      <c r="AD143" s="18">
        <f>K143</f>
        <v>279</v>
      </c>
      <c r="AE143" s="67">
        <f>M143</f>
        <v>473</v>
      </c>
      <c r="AF143" s="107">
        <f t="shared" si="118"/>
        <v>19.389438943894387</v>
      </c>
      <c r="AG143" s="4">
        <f t="shared" si="118"/>
        <v>26.801152737752158</v>
      </c>
      <c r="AH143" s="4">
        <f t="shared" si="118"/>
        <v>43.918291550603527</v>
      </c>
      <c r="AI143" s="173"/>
    </row>
    <row r="144" spans="1:35" ht="15" customHeight="1" x14ac:dyDescent="0.15">
      <c r="B144" s="61" t="s">
        <v>0</v>
      </c>
      <c r="C144" s="216"/>
      <c r="D144" s="216"/>
      <c r="E144" s="216"/>
      <c r="F144" s="216"/>
      <c r="G144" s="216"/>
      <c r="H144" s="76"/>
      <c r="I144" s="19">
        <v>70</v>
      </c>
      <c r="J144" s="19">
        <v>17</v>
      </c>
      <c r="K144" s="19">
        <v>53</v>
      </c>
      <c r="L144" s="19">
        <v>67</v>
      </c>
      <c r="M144" s="72">
        <v>62</v>
      </c>
      <c r="N144" s="19">
        <v>22</v>
      </c>
      <c r="O144" s="111">
        <f t="shared" si="117"/>
        <v>3.2618825722273996</v>
      </c>
      <c r="P144" s="26">
        <f t="shared" si="117"/>
        <v>1.5384615384615385</v>
      </c>
      <c r="Q144" s="5">
        <f t="shared" si="117"/>
        <v>5.0912584053794427</v>
      </c>
      <c r="R144" s="5">
        <f t="shared" si="117"/>
        <v>5.6587837837837833</v>
      </c>
      <c r="S144" s="5">
        <f t="shared" si="117"/>
        <v>5.7567316620241415</v>
      </c>
      <c r="T144" s="5">
        <f t="shared" si="117"/>
        <v>1.8151815181518154</v>
      </c>
      <c r="V144" s="61" t="s">
        <v>0</v>
      </c>
      <c r="W144" s="216"/>
      <c r="X144" s="216"/>
      <c r="Y144" s="216"/>
      <c r="Z144" s="216"/>
      <c r="AA144" s="216"/>
      <c r="AB144" s="76"/>
      <c r="AC144" s="19">
        <f>SUM(J144,L144-M144)</f>
        <v>22</v>
      </c>
      <c r="AD144" s="19">
        <f>K144</f>
        <v>53</v>
      </c>
      <c r="AE144" s="72">
        <f>M144</f>
        <v>62</v>
      </c>
      <c r="AF144" s="111">
        <f t="shared" si="118"/>
        <v>1.8151815181518154</v>
      </c>
      <c r="AG144" s="5">
        <f t="shared" si="118"/>
        <v>5.0912584053794427</v>
      </c>
      <c r="AH144" s="5">
        <f t="shared" si="118"/>
        <v>5.7567316620241415</v>
      </c>
      <c r="AI144" s="173"/>
    </row>
    <row r="145" spans="1:35" ht="15" customHeight="1" x14ac:dyDescent="0.15">
      <c r="B145" s="38" t="s">
        <v>1</v>
      </c>
      <c r="C145" s="28"/>
      <c r="D145" s="28"/>
      <c r="E145" s="28"/>
      <c r="F145" s="28"/>
      <c r="G145" s="28"/>
      <c r="H145" s="29"/>
      <c r="I145" s="39">
        <f t="shared" ref="I145:M145" si="119">SUM(I140:I144)</f>
        <v>2146</v>
      </c>
      <c r="J145" s="39">
        <f t="shared" si="119"/>
        <v>1105</v>
      </c>
      <c r="K145" s="39">
        <f t="shared" si="119"/>
        <v>1041</v>
      </c>
      <c r="L145" s="39">
        <f t="shared" si="119"/>
        <v>1184</v>
      </c>
      <c r="M145" s="68">
        <f t="shared" si="119"/>
        <v>1077</v>
      </c>
      <c r="N145" s="39">
        <v>1212</v>
      </c>
      <c r="O145" s="108">
        <f t="shared" ref="O145:T145" si="120">SUM(O140:O144)</f>
        <v>100</v>
      </c>
      <c r="P145" s="25">
        <f t="shared" si="120"/>
        <v>100</v>
      </c>
      <c r="Q145" s="6">
        <f t="shared" si="120"/>
        <v>100</v>
      </c>
      <c r="R145" s="6">
        <f t="shared" si="120"/>
        <v>100.00000000000001</v>
      </c>
      <c r="S145" s="6">
        <f t="shared" si="120"/>
        <v>99.999999999999986</v>
      </c>
      <c r="T145" s="6">
        <f t="shared" si="120"/>
        <v>100</v>
      </c>
      <c r="V145" s="38" t="s">
        <v>1</v>
      </c>
      <c r="W145" s="28"/>
      <c r="X145" s="28"/>
      <c r="Y145" s="28"/>
      <c r="Z145" s="28"/>
      <c r="AA145" s="28"/>
      <c r="AB145" s="29"/>
      <c r="AC145" s="39">
        <f t="shared" ref="AC145:AH145" si="121">SUM(AC140:AC144)</f>
        <v>1212</v>
      </c>
      <c r="AD145" s="39">
        <f t="shared" si="121"/>
        <v>1041</v>
      </c>
      <c r="AE145" s="68">
        <f t="shared" si="121"/>
        <v>1077</v>
      </c>
      <c r="AF145" s="108">
        <f t="shared" si="121"/>
        <v>100</v>
      </c>
      <c r="AG145" s="6">
        <f t="shared" si="121"/>
        <v>100</v>
      </c>
      <c r="AH145" s="6">
        <f t="shared" si="121"/>
        <v>99.999999999999986</v>
      </c>
    </row>
    <row r="146" spans="1:35" ht="15" customHeight="1" x14ac:dyDescent="0.15">
      <c r="B146" s="62"/>
      <c r="C146" s="45"/>
      <c r="D146" s="45"/>
      <c r="E146" s="45"/>
      <c r="F146" s="109"/>
      <c r="G146" s="109"/>
      <c r="H146" s="109"/>
      <c r="I146" s="109"/>
      <c r="N146" s="109"/>
      <c r="V146" s="62"/>
      <c r="W146" s="45"/>
      <c r="X146" s="45"/>
      <c r="Y146" s="45"/>
      <c r="Z146" s="109"/>
      <c r="AA146" s="109"/>
      <c r="AB146" s="109"/>
      <c r="AC146" s="109"/>
    </row>
    <row r="147" spans="1:35" ht="13.65" customHeight="1" x14ac:dyDescent="0.15">
      <c r="A147" s="73" t="s">
        <v>557</v>
      </c>
      <c r="B147" s="22"/>
      <c r="H147" s="7"/>
      <c r="V147" s="22"/>
      <c r="AB147" s="7"/>
    </row>
    <row r="148" spans="1:35" ht="15" customHeight="1" x14ac:dyDescent="0.15">
      <c r="A148" s="1" t="s">
        <v>654</v>
      </c>
      <c r="B148" s="22"/>
      <c r="H148" s="7"/>
      <c r="I148" s="7"/>
      <c r="L148" s="7"/>
      <c r="N148" s="7"/>
      <c r="V148" s="22"/>
      <c r="AB148" s="7"/>
      <c r="AC148" s="7"/>
    </row>
    <row r="149" spans="1:35" ht="13.65" customHeight="1" x14ac:dyDescent="0.15">
      <c r="B149" s="64"/>
      <c r="C149" s="33"/>
      <c r="D149" s="33"/>
      <c r="E149" s="33"/>
      <c r="F149" s="33"/>
      <c r="G149" s="33"/>
      <c r="H149" s="74"/>
      <c r="I149" s="386"/>
      <c r="J149" s="387"/>
      <c r="K149" s="86" t="s">
        <v>2</v>
      </c>
      <c r="L149" s="86"/>
      <c r="M149" s="387"/>
      <c r="N149" s="387"/>
      <c r="O149" s="388"/>
      <c r="P149" s="387"/>
      <c r="Q149" s="86" t="s">
        <v>3</v>
      </c>
      <c r="R149" s="86"/>
      <c r="S149" s="387"/>
      <c r="T149" s="389"/>
      <c r="V149" s="64"/>
      <c r="W149" s="33"/>
      <c r="X149" s="33"/>
      <c r="Y149" s="33"/>
      <c r="Z149" s="33"/>
      <c r="AA149" s="33"/>
      <c r="AB149" s="74"/>
      <c r="AC149" s="79"/>
      <c r="AD149" s="83" t="s">
        <v>2</v>
      </c>
      <c r="AE149" s="86"/>
      <c r="AF149" s="104"/>
      <c r="AG149" s="83" t="s">
        <v>3</v>
      </c>
      <c r="AH149" s="84"/>
    </row>
    <row r="150" spans="1:35" ht="22.65" customHeight="1" x14ac:dyDescent="0.15">
      <c r="B150" s="34"/>
      <c r="H150" s="75"/>
      <c r="I150" s="94" t="s">
        <v>442</v>
      </c>
      <c r="J150" s="94" t="s">
        <v>194</v>
      </c>
      <c r="K150" s="94" t="s">
        <v>195</v>
      </c>
      <c r="L150" s="94" t="s">
        <v>443</v>
      </c>
      <c r="M150" s="100" t="s">
        <v>197</v>
      </c>
      <c r="N150" s="94" t="s">
        <v>1127</v>
      </c>
      <c r="O150" s="103" t="s">
        <v>442</v>
      </c>
      <c r="P150" s="94" t="s">
        <v>194</v>
      </c>
      <c r="Q150" s="94" t="s">
        <v>195</v>
      </c>
      <c r="R150" s="94" t="s">
        <v>443</v>
      </c>
      <c r="S150" s="94" t="s">
        <v>197</v>
      </c>
      <c r="T150" s="94" t="s">
        <v>1127</v>
      </c>
      <c r="V150" s="34"/>
      <c r="AB150" s="75"/>
      <c r="AC150" s="94" t="s">
        <v>936</v>
      </c>
      <c r="AD150" s="94" t="s">
        <v>195</v>
      </c>
      <c r="AE150" s="100" t="s">
        <v>197</v>
      </c>
      <c r="AF150" s="103" t="s">
        <v>936</v>
      </c>
      <c r="AG150" s="94" t="s">
        <v>195</v>
      </c>
      <c r="AH150" s="94" t="s">
        <v>197</v>
      </c>
    </row>
    <row r="151" spans="1:35" ht="12" customHeight="1" x14ac:dyDescent="0.15">
      <c r="B151" s="35"/>
      <c r="C151" s="36"/>
      <c r="D151" s="36"/>
      <c r="E151" s="36"/>
      <c r="F151" s="36"/>
      <c r="G151" s="36"/>
      <c r="H151" s="76"/>
      <c r="I151" s="37"/>
      <c r="J151" s="37"/>
      <c r="K151" s="37"/>
      <c r="L151" s="37"/>
      <c r="M151" s="66"/>
      <c r="N151" s="37"/>
      <c r="O151" s="105">
        <f t="shared" ref="O151:T151" si="122">I140</f>
        <v>288</v>
      </c>
      <c r="P151" s="2">
        <f t="shared" si="122"/>
        <v>178</v>
      </c>
      <c r="Q151" s="2">
        <f t="shared" si="122"/>
        <v>110</v>
      </c>
      <c r="R151" s="2">
        <f t="shared" si="122"/>
        <v>86</v>
      </c>
      <c r="S151" s="2">
        <f t="shared" si="122"/>
        <v>80</v>
      </c>
      <c r="T151" s="2">
        <f t="shared" si="122"/>
        <v>184</v>
      </c>
      <c r="V151" s="35"/>
      <c r="W151" s="36"/>
      <c r="X151" s="36"/>
      <c r="Y151" s="36"/>
      <c r="Z151" s="36"/>
      <c r="AA151" s="36"/>
      <c r="AB151" s="76"/>
      <c r="AC151" s="37"/>
      <c r="AD151" s="37"/>
      <c r="AE151" s="66"/>
      <c r="AF151" s="105">
        <f>AC140</f>
        <v>184</v>
      </c>
      <c r="AG151" s="2">
        <f>AD140</f>
        <v>110</v>
      </c>
      <c r="AH151" s="2">
        <f>AE140</f>
        <v>80</v>
      </c>
    </row>
    <row r="152" spans="1:35" ht="15" customHeight="1" x14ac:dyDescent="0.15">
      <c r="B152" s="201" t="s">
        <v>432</v>
      </c>
      <c r="C152" s="214"/>
      <c r="D152" s="214"/>
      <c r="E152" s="214"/>
      <c r="F152" s="214"/>
      <c r="G152" s="214"/>
      <c r="H152" s="224"/>
      <c r="I152" s="18">
        <v>198</v>
      </c>
      <c r="J152" s="18">
        <v>138</v>
      </c>
      <c r="K152" s="18">
        <v>60</v>
      </c>
      <c r="L152" s="18">
        <v>37</v>
      </c>
      <c r="M152" s="67">
        <v>32</v>
      </c>
      <c r="N152" s="18">
        <v>143</v>
      </c>
      <c r="O152" s="107">
        <f t="shared" ref="O152:T158" si="123">I152/O$151*100</f>
        <v>68.75</v>
      </c>
      <c r="P152" s="24">
        <f t="shared" si="123"/>
        <v>77.528089887640448</v>
      </c>
      <c r="Q152" s="4">
        <f t="shared" si="123"/>
        <v>54.54545454545454</v>
      </c>
      <c r="R152" s="4">
        <f t="shared" si="123"/>
        <v>43.02325581395349</v>
      </c>
      <c r="S152" s="4">
        <f t="shared" si="123"/>
        <v>40</v>
      </c>
      <c r="T152" s="4">
        <f t="shared" si="123"/>
        <v>77.717391304347828</v>
      </c>
      <c r="V152" s="201" t="s">
        <v>432</v>
      </c>
      <c r="W152" s="214"/>
      <c r="X152" s="214"/>
      <c r="Y152" s="214"/>
      <c r="Z152" s="214"/>
      <c r="AA152" s="214"/>
      <c r="AB152" s="277"/>
      <c r="AC152" s="18">
        <f t="shared" ref="AC152:AC158" si="124">SUM(J152,L152-M152)</f>
        <v>143</v>
      </c>
      <c r="AD152" s="18">
        <f t="shared" ref="AD152:AD158" si="125">K152</f>
        <v>60</v>
      </c>
      <c r="AE152" s="67">
        <f t="shared" ref="AE152:AE158" si="126">M152</f>
        <v>32</v>
      </c>
      <c r="AF152" s="107">
        <f t="shared" ref="AF152:AH158" si="127">AC152/AF$151*100</f>
        <v>77.717391304347828</v>
      </c>
      <c r="AG152" s="4">
        <f t="shared" si="127"/>
        <v>54.54545454545454</v>
      </c>
      <c r="AH152" s="4">
        <f t="shared" si="127"/>
        <v>40</v>
      </c>
      <c r="AI152" s="173"/>
    </row>
    <row r="153" spans="1:35" ht="15" customHeight="1" x14ac:dyDescent="0.15">
      <c r="B153" s="34" t="s">
        <v>433</v>
      </c>
      <c r="C153" s="215"/>
      <c r="D153" s="215"/>
      <c r="E153" s="215"/>
      <c r="F153" s="215"/>
      <c r="G153" s="215"/>
      <c r="H153" s="75"/>
      <c r="I153" s="18">
        <v>167</v>
      </c>
      <c r="J153" s="18">
        <v>111</v>
      </c>
      <c r="K153" s="18">
        <v>56</v>
      </c>
      <c r="L153" s="18">
        <v>39</v>
      </c>
      <c r="M153" s="67">
        <v>35</v>
      </c>
      <c r="N153" s="18">
        <v>115</v>
      </c>
      <c r="O153" s="107">
        <f t="shared" si="123"/>
        <v>57.986111111111114</v>
      </c>
      <c r="P153" s="24">
        <f t="shared" si="123"/>
        <v>62.359550561797747</v>
      </c>
      <c r="Q153" s="4">
        <f t="shared" si="123"/>
        <v>50.909090909090907</v>
      </c>
      <c r="R153" s="4">
        <f t="shared" si="123"/>
        <v>45.348837209302324</v>
      </c>
      <c r="S153" s="4">
        <f t="shared" si="123"/>
        <v>43.75</v>
      </c>
      <c r="T153" s="4">
        <f t="shared" si="123"/>
        <v>62.5</v>
      </c>
      <c r="V153" s="34" t="s">
        <v>433</v>
      </c>
      <c r="W153" s="215"/>
      <c r="X153" s="215"/>
      <c r="Y153" s="215"/>
      <c r="Z153" s="215"/>
      <c r="AA153" s="215"/>
      <c r="AB153" s="75"/>
      <c r="AC153" s="18">
        <f t="shared" si="124"/>
        <v>115</v>
      </c>
      <c r="AD153" s="18">
        <f t="shared" si="125"/>
        <v>56</v>
      </c>
      <c r="AE153" s="67">
        <f t="shared" si="126"/>
        <v>35</v>
      </c>
      <c r="AF153" s="107">
        <f t="shared" si="127"/>
        <v>62.5</v>
      </c>
      <c r="AG153" s="4">
        <f t="shared" si="127"/>
        <v>50.909090909090907</v>
      </c>
      <c r="AH153" s="4">
        <f t="shared" si="127"/>
        <v>43.75</v>
      </c>
      <c r="AI153" s="173"/>
    </row>
    <row r="154" spans="1:35" ht="15" customHeight="1" x14ac:dyDescent="0.15">
      <c r="B154" s="202" t="s">
        <v>434</v>
      </c>
      <c r="C154" s="218"/>
      <c r="D154" s="218"/>
      <c r="E154" s="218"/>
      <c r="F154" s="218"/>
      <c r="G154" s="218"/>
      <c r="H154" s="207"/>
      <c r="I154" s="18">
        <v>66</v>
      </c>
      <c r="J154" s="18">
        <v>41</v>
      </c>
      <c r="K154" s="18">
        <v>25</v>
      </c>
      <c r="L154" s="18">
        <v>24</v>
      </c>
      <c r="M154" s="67">
        <v>21</v>
      </c>
      <c r="N154" s="18">
        <v>44</v>
      </c>
      <c r="O154" s="107">
        <f t="shared" si="123"/>
        <v>22.916666666666664</v>
      </c>
      <c r="P154" s="24">
        <f t="shared" si="123"/>
        <v>23.033707865168541</v>
      </c>
      <c r="Q154" s="4">
        <f t="shared" si="123"/>
        <v>22.727272727272727</v>
      </c>
      <c r="R154" s="4">
        <f t="shared" si="123"/>
        <v>27.906976744186046</v>
      </c>
      <c r="S154" s="4">
        <f t="shared" si="123"/>
        <v>26.25</v>
      </c>
      <c r="T154" s="4">
        <f t="shared" si="123"/>
        <v>23.913043478260871</v>
      </c>
      <c r="V154" s="202" t="s">
        <v>434</v>
      </c>
      <c r="W154" s="218"/>
      <c r="X154" s="218"/>
      <c r="Y154" s="218"/>
      <c r="Z154" s="218"/>
      <c r="AA154" s="218"/>
      <c r="AB154" s="207"/>
      <c r="AC154" s="18">
        <f t="shared" si="124"/>
        <v>44</v>
      </c>
      <c r="AD154" s="18">
        <f t="shared" si="125"/>
        <v>25</v>
      </c>
      <c r="AE154" s="67">
        <f t="shared" si="126"/>
        <v>21</v>
      </c>
      <c r="AF154" s="107">
        <f t="shared" si="127"/>
        <v>23.913043478260871</v>
      </c>
      <c r="AG154" s="4">
        <f t="shared" si="127"/>
        <v>22.727272727272727</v>
      </c>
      <c r="AH154" s="4">
        <f t="shared" si="127"/>
        <v>26.25</v>
      </c>
      <c r="AI154" s="173"/>
    </row>
    <row r="155" spans="1:35" ht="15" customHeight="1" x14ac:dyDescent="0.15">
      <c r="B155" s="34" t="s">
        <v>435</v>
      </c>
      <c r="C155" s="215"/>
      <c r="D155" s="215"/>
      <c r="E155" s="215"/>
      <c r="F155" s="215"/>
      <c r="G155" s="215"/>
      <c r="H155" s="75"/>
      <c r="I155" s="18">
        <v>176</v>
      </c>
      <c r="J155" s="18">
        <v>124</v>
      </c>
      <c r="K155" s="18">
        <v>52</v>
      </c>
      <c r="L155" s="18">
        <v>35</v>
      </c>
      <c r="M155" s="67">
        <v>31</v>
      </c>
      <c r="N155" s="18">
        <v>128</v>
      </c>
      <c r="O155" s="107">
        <f t="shared" si="123"/>
        <v>61.111111111111114</v>
      </c>
      <c r="P155" s="24">
        <f t="shared" si="123"/>
        <v>69.662921348314612</v>
      </c>
      <c r="Q155" s="4">
        <f t="shared" si="123"/>
        <v>47.272727272727273</v>
      </c>
      <c r="R155" s="4">
        <f t="shared" si="123"/>
        <v>40.697674418604649</v>
      </c>
      <c r="S155" s="4">
        <f t="shared" si="123"/>
        <v>38.75</v>
      </c>
      <c r="T155" s="4">
        <f t="shared" si="123"/>
        <v>69.565217391304344</v>
      </c>
      <c r="V155" s="34" t="s">
        <v>435</v>
      </c>
      <c r="W155" s="215"/>
      <c r="X155" s="215"/>
      <c r="Y155" s="215"/>
      <c r="Z155" s="215"/>
      <c r="AA155" s="215"/>
      <c r="AB155" s="75"/>
      <c r="AC155" s="18">
        <f t="shared" si="124"/>
        <v>128</v>
      </c>
      <c r="AD155" s="18">
        <f t="shared" si="125"/>
        <v>52</v>
      </c>
      <c r="AE155" s="67">
        <f t="shared" si="126"/>
        <v>31</v>
      </c>
      <c r="AF155" s="107">
        <f t="shared" si="127"/>
        <v>69.565217391304344</v>
      </c>
      <c r="AG155" s="4">
        <f t="shared" si="127"/>
        <v>47.272727272727273</v>
      </c>
      <c r="AH155" s="4">
        <f t="shared" si="127"/>
        <v>38.75</v>
      </c>
      <c r="AI155" s="173"/>
    </row>
    <row r="156" spans="1:35" ht="15" customHeight="1" x14ac:dyDescent="0.15">
      <c r="B156" s="202" t="s">
        <v>436</v>
      </c>
      <c r="C156" s="218"/>
      <c r="D156" s="218"/>
      <c r="E156" s="218"/>
      <c r="F156" s="218"/>
      <c r="G156" s="218"/>
      <c r="H156" s="207"/>
      <c r="I156" s="18">
        <v>185</v>
      </c>
      <c r="J156" s="18">
        <v>132</v>
      </c>
      <c r="K156" s="18">
        <v>53</v>
      </c>
      <c r="L156" s="18">
        <v>51</v>
      </c>
      <c r="M156" s="67">
        <v>46</v>
      </c>
      <c r="N156" s="18">
        <v>137</v>
      </c>
      <c r="O156" s="107">
        <f t="shared" si="123"/>
        <v>64.236111111111114</v>
      </c>
      <c r="P156" s="24">
        <f t="shared" si="123"/>
        <v>74.157303370786522</v>
      </c>
      <c r="Q156" s="4">
        <f t="shared" si="123"/>
        <v>48.18181818181818</v>
      </c>
      <c r="R156" s="4">
        <f t="shared" si="123"/>
        <v>59.302325581395351</v>
      </c>
      <c r="S156" s="4">
        <f t="shared" si="123"/>
        <v>57.499999999999993</v>
      </c>
      <c r="T156" s="4">
        <f t="shared" si="123"/>
        <v>74.456521739130437</v>
      </c>
      <c r="V156" s="202" t="s">
        <v>436</v>
      </c>
      <c r="W156" s="218"/>
      <c r="X156" s="218"/>
      <c r="Y156" s="218"/>
      <c r="Z156" s="218"/>
      <c r="AA156" s="218"/>
      <c r="AB156" s="207"/>
      <c r="AC156" s="18">
        <f t="shared" si="124"/>
        <v>137</v>
      </c>
      <c r="AD156" s="18">
        <f t="shared" si="125"/>
        <v>53</v>
      </c>
      <c r="AE156" s="67">
        <f t="shared" si="126"/>
        <v>46</v>
      </c>
      <c r="AF156" s="107">
        <f t="shared" si="127"/>
        <v>74.456521739130437</v>
      </c>
      <c r="AG156" s="4">
        <f t="shared" si="127"/>
        <v>48.18181818181818</v>
      </c>
      <c r="AH156" s="4">
        <f t="shared" si="127"/>
        <v>57.499999999999993</v>
      </c>
      <c r="AI156" s="173"/>
    </row>
    <row r="157" spans="1:35" ht="15" customHeight="1" x14ac:dyDescent="0.15">
      <c r="B157" s="34" t="s">
        <v>437</v>
      </c>
      <c r="C157" s="215"/>
      <c r="D157" s="215"/>
      <c r="E157" s="215"/>
      <c r="F157" s="215"/>
      <c r="G157" s="215"/>
      <c r="H157" s="75"/>
      <c r="I157" s="18">
        <v>104</v>
      </c>
      <c r="J157" s="18">
        <v>75</v>
      </c>
      <c r="K157" s="18">
        <v>29</v>
      </c>
      <c r="L157" s="18">
        <v>23</v>
      </c>
      <c r="M157" s="67">
        <v>20</v>
      </c>
      <c r="N157" s="18">
        <v>78</v>
      </c>
      <c r="O157" s="107">
        <f t="shared" si="123"/>
        <v>36.111111111111107</v>
      </c>
      <c r="P157" s="24">
        <f t="shared" si="123"/>
        <v>42.134831460674157</v>
      </c>
      <c r="Q157" s="4">
        <f t="shared" si="123"/>
        <v>26.36363636363636</v>
      </c>
      <c r="R157" s="4">
        <f t="shared" si="123"/>
        <v>26.744186046511626</v>
      </c>
      <c r="S157" s="4">
        <f t="shared" si="123"/>
        <v>25</v>
      </c>
      <c r="T157" s="4">
        <f t="shared" si="123"/>
        <v>42.391304347826086</v>
      </c>
      <c r="V157" s="34" t="s">
        <v>437</v>
      </c>
      <c r="W157" s="215"/>
      <c r="X157" s="215"/>
      <c r="Y157" s="215"/>
      <c r="Z157" s="215"/>
      <c r="AA157" s="215"/>
      <c r="AB157" s="75"/>
      <c r="AC157" s="18">
        <f t="shared" si="124"/>
        <v>78</v>
      </c>
      <c r="AD157" s="18">
        <f t="shared" si="125"/>
        <v>29</v>
      </c>
      <c r="AE157" s="67">
        <f t="shared" si="126"/>
        <v>20</v>
      </c>
      <c r="AF157" s="107">
        <f t="shared" si="127"/>
        <v>42.391304347826086</v>
      </c>
      <c r="AG157" s="4">
        <f t="shared" si="127"/>
        <v>26.36363636363636</v>
      </c>
      <c r="AH157" s="4">
        <f t="shared" si="127"/>
        <v>25</v>
      </c>
      <c r="AI157" s="173"/>
    </row>
    <row r="158" spans="1:35" ht="15" customHeight="1" x14ac:dyDescent="0.15">
      <c r="B158" s="61" t="s">
        <v>0</v>
      </c>
      <c r="C158" s="216"/>
      <c r="D158" s="216"/>
      <c r="E158" s="216"/>
      <c r="F158" s="216"/>
      <c r="G158" s="216"/>
      <c r="H158" s="76"/>
      <c r="I158" s="19">
        <v>22</v>
      </c>
      <c r="J158" s="19">
        <v>5</v>
      </c>
      <c r="K158" s="19">
        <v>17</v>
      </c>
      <c r="L158" s="19">
        <v>14</v>
      </c>
      <c r="M158" s="72">
        <v>13</v>
      </c>
      <c r="N158" s="19">
        <v>6</v>
      </c>
      <c r="O158" s="111">
        <f t="shared" si="123"/>
        <v>7.6388888888888893</v>
      </c>
      <c r="P158" s="26">
        <f t="shared" si="123"/>
        <v>2.8089887640449436</v>
      </c>
      <c r="Q158" s="5">
        <f t="shared" si="123"/>
        <v>15.454545454545453</v>
      </c>
      <c r="R158" s="5">
        <f t="shared" si="123"/>
        <v>16.279069767441861</v>
      </c>
      <c r="S158" s="5">
        <f t="shared" si="123"/>
        <v>16.25</v>
      </c>
      <c r="T158" s="5">
        <f t="shared" si="123"/>
        <v>3.2608695652173911</v>
      </c>
      <c r="V158" s="61" t="s">
        <v>0</v>
      </c>
      <c r="W158" s="216"/>
      <c r="X158" s="216"/>
      <c r="Y158" s="216"/>
      <c r="Z158" s="216"/>
      <c r="AA158" s="216"/>
      <c r="AB158" s="76"/>
      <c r="AC158" s="19">
        <f t="shared" si="124"/>
        <v>6</v>
      </c>
      <c r="AD158" s="19">
        <f t="shared" si="125"/>
        <v>17</v>
      </c>
      <c r="AE158" s="72">
        <f t="shared" si="126"/>
        <v>13</v>
      </c>
      <c r="AF158" s="111">
        <f t="shared" si="127"/>
        <v>3.2608695652173911</v>
      </c>
      <c r="AG158" s="5">
        <f t="shared" si="127"/>
        <v>15.454545454545453</v>
      </c>
      <c r="AH158" s="5">
        <f t="shared" si="127"/>
        <v>16.25</v>
      </c>
      <c r="AI158" s="173"/>
    </row>
    <row r="159" spans="1:35" ht="15" customHeight="1" x14ac:dyDescent="0.15">
      <c r="B159" s="38" t="s">
        <v>1</v>
      </c>
      <c r="C159" s="28"/>
      <c r="D159" s="28"/>
      <c r="E159" s="28"/>
      <c r="F159" s="28"/>
      <c r="G159" s="28"/>
      <c r="H159" s="29"/>
      <c r="I159" s="39">
        <f t="shared" ref="I159:M159" si="128">SUM(I152:I158)</f>
        <v>918</v>
      </c>
      <c r="J159" s="39">
        <f t="shared" si="128"/>
        <v>626</v>
      </c>
      <c r="K159" s="39">
        <f t="shared" si="128"/>
        <v>292</v>
      </c>
      <c r="L159" s="39">
        <f t="shared" si="128"/>
        <v>223</v>
      </c>
      <c r="M159" s="68">
        <f t="shared" si="128"/>
        <v>198</v>
      </c>
      <c r="N159" s="39">
        <v>651</v>
      </c>
      <c r="O159" s="108" t="str">
        <f>IF(SUM(O152:O158)&gt;100,"－",SUM(O152:O158))</f>
        <v>－</v>
      </c>
      <c r="P159" s="25" t="str">
        <f t="shared" ref="P159:S159" si="129">IF(SUM(P152:P158)&gt;100,"－",SUM(P152:P158))</f>
        <v>－</v>
      </c>
      <c r="Q159" s="6" t="str">
        <f t="shared" si="129"/>
        <v>－</v>
      </c>
      <c r="R159" s="6" t="str">
        <f t="shared" si="129"/>
        <v>－</v>
      </c>
      <c r="S159" s="6" t="str">
        <f t="shared" si="129"/>
        <v>－</v>
      </c>
      <c r="T159" s="6" t="str">
        <f t="shared" ref="T159" si="130">IF(SUM(T152:T158)&gt;100,"－",SUM(T152:T158))</f>
        <v>－</v>
      </c>
      <c r="V159" s="38" t="s">
        <v>1</v>
      </c>
      <c r="W159" s="28"/>
      <c r="X159" s="28"/>
      <c r="Y159" s="28"/>
      <c r="Z159" s="28"/>
      <c r="AA159" s="28"/>
      <c r="AB159" s="29"/>
      <c r="AC159" s="39">
        <f t="shared" ref="AC159:AE159" si="131">SUM(AC152:AC158)</f>
        <v>651</v>
      </c>
      <c r="AD159" s="39">
        <f t="shared" si="131"/>
        <v>292</v>
      </c>
      <c r="AE159" s="68">
        <f t="shared" si="131"/>
        <v>198</v>
      </c>
      <c r="AF159" s="108" t="str">
        <f>IF(SUM(AF152:AF158)&gt;100,"－",SUM(AF152:AF158))</f>
        <v>－</v>
      </c>
      <c r="AG159" s="6" t="str">
        <f t="shared" ref="AG159:AH159" si="132">IF(SUM(AG152:AG158)&gt;100,"－",SUM(AG152:AG158))</f>
        <v>－</v>
      </c>
      <c r="AH159" s="6" t="str">
        <f t="shared" si="132"/>
        <v>－</v>
      </c>
    </row>
    <row r="160" spans="1:35" ht="15" customHeight="1" x14ac:dyDescent="0.15">
      <c r="B160" s="62"/>
      <c r="C160" s="45"/>
      <c r="D160" s="45"/>
      <c r="E160" s="45"/>
      <c r="F160" s="109"/>
      <c r="G160" s="109"/>
      <c r="H160" s="109"/>
      <c r="I160" s="109"/>
      <c r="N160" s="109"/>
      <c r="V160" s="62"/>
      <c r="W160" s="45"/>
      <c r="X160" s="45"/>
      <c r="Y160" s="45"/>
      <c r="Z160" s="109"/>
      <c r="AA160" s="109"/>
      <c r="AB160" s="109"/>
      <c r="AC160" s="109"/>
    </row>
    <row r="161" spans="1:37" ht="13.65" customHeight="1" x14ac:dyDescent="0.15">
      <c r="A161" s="73" t="s">
        <v>491</v>
      </c>
      <c r="B161" s="22"/>
      <c r="H161" s="7"/>
      <c r="V161" s="22"/>
      <c r="AB161" s="7"/>
    </row>
    <row r="162" spans="1:37" ht="15" customHeight="1" x14ac:dyDescent="0.15">
      <c r="A162" s="1" t="s">
        <v>655</v>
      </c>
      <c r="B162" s="22"/>
      <c r="H162" s="7"/>
      <c r="I162" s="7"/>
      <c r="L162" s="7"/>
      <c r="N162" s="7"/>
      <c r="V162" s="22"/>
      <c r="AB162" s="7"/>
      <c r="AC162" s="7"/>
    </row>
    <row r="163" spans="1:37" ht="13.65" customHeight="1" x14ac:dyDescent="0.15">
      <c r="B163" s="64"/>
      <c r="C163" s="33"/>
      <c r="D163" s="33"/>
      <c r="E163" s="33"/>
      <c r="F163" s="33"/>
      <c r="G163" s="33"/>
      <c r="H163" s="33"/>
      <c r="I163" s="386"/>
      <c r="J163" s="387"/>
      <c r="K163" s="86" t="s">
        <v>2</v>
      </c>
      <c r="L163" s="86"/>
      <c r="M163" s="387"/>
      <c r="N163" s="387"/>
      <c r="O163" s="388"/>
      <c r="P163" s="387"/>
      <c r="Q163" s="86" t="s">
        <v>3</v>
      </c>
      <c r="R163" s="86"/>
      <c r="S163" s="387"/>
      <c r="T163" s="389"/>
      <c r="V163" s="64"/>
      <c r="W163" s="33"/>
      <c r="X163" s="33"/>
      <c r="Y163" s="33"/>
      <c r="Z163" s="33"/>
      <c r="AA163" s="33"/>
      <c r="AB163" s="33"/>
      <c r="AC163" s="79"/>
      <c r="AD163" s="83" t="s">
        <v>2</v>
      </c>
      <c r="AE163" s="86"/>
      <c r="AF163" s="104"/>
      <c r="AG163" s="83" t="s">
        <v>3</v>
      </c>
      <c r="AH163" s="84"/>
    </row>
    <row r="164" spans="1:37" ht="22.65" customHeight="1" x14ac:dyDescent="0.15">
      <c r="B164" s="34"/>
      <c r="H164" s="75"/>
      <c r="I164" s="94" t="s">
        <v>442</v>
      </c>
      <c r="J164" s="94" t="s">
        <v>194</v>
      </c>
      <c r="K164" s="94" t="s">
        <v>195</v>
      </c>
      <c r="L164" s="94" t="s">
        <v>443</v>
      </c>
      <c r="M164" s="100" t="s">
        <v>197</v>
      </c>
      <c r="N164" s="94" t="s">
        <v>1127</v>
      </c>
      <c r="O164" s="103" t="s">
        <v>442</v>
      </c>
      <c r="P164" s="94" t="s">
        <v>194</v>
      </c>
      <c r="Q164" s="94" t="s">
        <v>195</v>
      </c>
      <c r="R164" s="94" t="s">
        <v>443</v>
      </c>
      <c r="S164" s="94" t="s">
        <v>197</v>
      </c>
      <c r="T164" s="94" t="s">
        <v>1127</v>
      </c>
      <c r="V164" s="34"/>
      <c r="AB164" s="75"/>
      <c r="AC164" s="94" t="s">
        <v>936</v>
      </c>
      <c r="AD164" s="94" t="s">
        <v>195</v>
      </c>
      <c r="AE164" s="100" t="s">
        <v>197</v>
      </c>
      <c r="AF164" s="103" t="s">
        <v>936</v>
      </c>
      <c r="AG164" s="94" t="s">
        <v>195</v>
      </c>
      <c r="AH164" s="94" t="s">
        <v>197</v>
      </c>
    </row>
    <row r="165" spans="1:37" ht="12" customHeight="1" x14ac:dyDescent="0.15">
      <c r="B165" s="35"/>
      <c r="C165" s="36"/>
      <c r="D165" s="36"/>
      <c r="E165" s="36"/>
      <c r="F165" s="36"/>
      <c r="G165" s="36"/>
      <c r="H165" s="76"/>
      <c r="I165" s="37"/>
      <c r="J165" s="37"/>
      <c r="K165" s="37"/>
      <c r="L165" s="37"/>
      <c r="M165" s="66"/>
      <c r="N165" s="37"/>
      <c r="O165" s="105">
        <f t="shared" ref="O165:T165" si="133">I142</f>
        <v>443</v>
      </c>
      <c r="P165" s="2">
        <f t="shared" si="133"/>
        <v>124</v>
      </c>
      <c r="Q165" s="2">
        <f t="shared" si="133"/>
        <v>319</v>
      </c>
      <c r="R165" s="2">
        <f t="shared" si="133"/>
        <v>329</v>
      </c>
      <c r="S165" s="2">
        <f t="shared" si="133"/>
        <v>311</v>
      </c>
      <c r="T165" s="2">
        <f t="shared" si="133"/>
        <v>142</v>
      </c>
      <c r="V165" s="35"/>
      <c r="W165" s="36"/>
      <c r="X165" s="36"/>
      <c r="Y165" s="36"/>
      <c r="Z165" s="36"/>
      <c r="AA165" s="36"/>
      <c r="AB165" s="76"/>
      <c r="AC165" s="37"/>
      <c r="AD165" s="37"/>
      <c r="AE165" s="66"/>
      <c r="AF165" s="105">
        <f>AC142</f>
        <v>142</v>
      </c>
      <c r="AG165" s="2">
        <f>AD142</f>
        <v>319</v>
      </c>
      <c r="AH165" s="2">
        <f>AE142</f>
        <v>311</v>
      </c>
    </row>
    <row r="166" spans="1:37" ht="15" customHeight="1" x14ac:dyDescent="0.15">
      <c r="B166" s="34" t="s">
        <v>458</v>
      </c>
      <c r="H166" s="7"/>
      <c r="I166" s="18">
        <v>273</v>
      </c>
      <c r="J166" s="18">
        <v>41</v>
      </c>
      <c r="K166" s="18">
        <v>232</v>
      </c>
      <c r="L166" s="18">
        <v>240</v>
      </c>
      <c r="M166" s="67">
        <v>235</v>
      </c>
      <c r="N166" s="18">
        <v>46</v>
      </c>
      <c r="O166" s="107">
        <f t="shared" ref="O166:T169" si="134">I166/O$165*100</f>
        <v>61.625282167042897</v>
      </c>
      <c r="P166" s="24">
        <f t="shared" si="134"/>
        <v>33.064516129032256</v>
      </c>
      <c r="Q166" s="4">
        <f t="shared" si="134"/>
        <v>72.727272727272734</v>
      </c>
      <c r="R166" s="4">
        <f t="shared" si="134"/>
        <v>72.948328267477208</v>
      </c>
      <c r="S166" s="4">
        <f t="shared" si="134"/>
        <v>75.562700964630224</v>
      </c>
      <c r="T166" s="4">
        <f t="shared" si="134"/>
        <v>32.394366197183103</v>
      </c>
      <c r="V166" s="34" t="s">
        <v>458</v>
      </c>
      <c r="AB166" s="7"/>
      <c r="AC166" s="18">
        <f>SUM(J166,L166-M166)</f>
        <v>46</v>
      </c>
      <c r="AD166" s="18">
        <f>K166</f>
        <v>232</v>
      </c>
      <c r="AE166" s="67">
        <f>M166</f>
        <v>235</v>
      </c>
      <c r="AF166" s="107">
        <f t="shared" ref="AF166:AH169" si="135">AC166/AF$165*100</f>
        <v>32.394366197183103</v>
      </c>
      <c r="AG166" s="4">
        <f t="shared" si="135"/>
        <v>72.727272727272734</v>
      </c>
      <c r="AH166" s="4">
        <f t="shared" si="135"/>
        <v>75.562700964630224</v>
      </c>
      <c r="AK166" s="173"/>
    </row>
    <row r="167" spans="1:37" ht="15" customHeight="1" x14ac:dyDescent="0.15">
      <c r="B167" s="34" t="s">
        <v>459</v>
      </c>
      <c r="H167" s="7"/>
      <c r="I167" s="18">
        <v>51</v>
      </c>
      <c r="J167" s="18">
        <v>15</v>
      </c>
      <c r="K167" s="18">
        <v>36</v>
      </c>
      <c r="L167" s="18">
        <v>41</v>
      </c>
      <c r="M167" s="67">
        <v>37</v>
      </c>
      <c r="N167" s="18">
        <v>19</v>
      </c>
      <c r="O167" s="107">
        <f t="shared" si="134"/>
        <v>11.512415349887133</v>
      </c>
      <c r="P167" s="24">
        <f t="shared" si="134"/>
        <v>12.096774193548388</v>
      </c>
      <c r="Q167" s="4">
        <f t="shared" si="134"/>
        <v>11.285266457680251</v>
      </c>
      <c r="R167" s="4">
        <f t="shared" si="134"/>
        <v>12.462006079027356</v>
      </c>
      <c r="S167" s="4">
        <f t="shared" si="134"/>
        <v>11.89710610932476</v>
      </c>
      <c r="T167" s="4">
        <f t="shared" si="134"/>
        <v>13.380281690140844</v>
      </c>
      <c r="V167" s="34" t="s">
        <v>459</v>
      </c>
      <c r="AB167" s="7"/>
      <c r="AC167" s="18">
        <f>SUM(J167,L167-M167)</f>
        <v>19</v>
      </c>
      <c r="AD167" s="18">
        <f>K167</f>
        <v>36</v>
      </c>
      <c r="AE167" s="67">
        <f>M167</f>
        <v>37</v>
      </c>
      <c r="AF167" s="107">
        <f t="shared" si="135"/>
        <v>13.380281690140844</v>
      </c>
      <c r="AG167" s="4">
        <f t="shared" si="135"/>
        <v>11.285266457680251</v>
      </c>
      <c r="AH167" s="4">
        <f t="shared" si="135"/>
        <v>11.89710610932476</v>
      </c>
      <c r="AK167" s="173"/>
    </row>
    <row r="168" spans="1:37" ht="15" customHeight="1" x14ac:dyDescent="0.15">
      <c r="B168" s="34" t="s">
        <v>460</v>
      </c>
      <c r="H168" s="7"/>
      <c r="I168" s="18">
        <v>100</v>
      </c>
      <c r="J168" s="18">
        <v>63</v>
      </c>
      <c r="K168" s="18">
        <v>37</v>
      </c>
      <c r="L168" s="18">
        <v>41</v>
      </c>
      <c r="M168" s="67">
        <v>35</v>
      </c>
      <c r="N168" s="18">
        <v>69</v>
      </c>
      <c r="O168" s="107">
        <f t="shared" si="134"/>
        <v>22.573363431151243</v>
      </c>
      <c r="P168" s="24">
        <f t="shared" si="134"/>
        <v>50.806451612903224</v>
      </c>
      <c r="Q168" s="4">
        <f t="shared" si="134"/>
        <v>11.598746081504702</v>
      </c>
      <c r="R168" s="4">
        <f t="shared" si="134"/>
        <v>12.462006079027356</v>
      </c>
      <c r="S168" s="4">
        <f t="shared" si="134"/>
        <v>11.254019292604502</v>
      </c>
      <c r="T168" s="4">
        <f t="shared" si="134"/>
        <v>48.591549295774648</v>
      </c>
      <c r="V168" s="34" t="s">
        <v>460</v>
      </c>
      <c r="AB168" s="7"/>
      <c r="AC168" s="18">
        <f>SUM(J168,L168-M168)</f>
        <v>69</v>
      </c>
      <c r="AD168" s="18">
        <f>K168</f>
        <v>37</v>
      </c>
      <c r="AE168" s="67">
        <f>M168</f>
        <v>35</v>
      </c>
      <c r="AF168" s="107">
        <f t="shared" si="135"/>
        <v>48.591549295774648</v>
      </c>
      <c r="AG168" s="4">
        <f t="shared" si="135"/>
        <v>11.598746081504702</v>
      </c>
      <c r="AH168" s="4">
        <f t="shared" si="135"/>
        <v>11.254019292604502</v>
      </c>
      <c r="AK168" s="173"/>
    </row>
    <row r="169" spans="1:37" ht="15" customHeight="1" x14ac:dyDescent="0.15">
      <c r="B169" s="61" t="s">
        <v>0</v>
      </c>
      <c r="C169" s="36"/>
      <c r="D169" s="36"/>
      <c r="E169" s="36"/>
      <c r="F169" s="36"/>
      <c r="G169" s="36"/>
      <c r="H169" s="36"/>
      <c r="I169" s="19">
        <v>19</v>
      </c>
      <c r="J169" s="19">
        <v>5</v>
      </c>
      <c r="K169" s="19">
        <v>14</v>
      </c>
      <c r="L169" s="19">
        <v>7</v>
      </c>
      <c r="M169" s="72">
        <v>4</v>
      </c>
      <c r="N169" s="19">
        <v>8</v>
      </c>
      <c r="O169" s="111">
        <f t="shared" si="134"/>
        <v>4.288939051918736</v>
      </c>
      <c r="P169" s="26">
        <f t="shared" si="134"/>
        <v>4.032258064516129</v>
      </c>
      <c r="Q169" s="5">
        <f t="shared" si="134"/>
        <v>4.3887147335423196</v>
      </c>
      <c r="R169" s="5">
        <f t="shared" si="134"/>
        <v>2.1276595744680851</v>
      </c>
      <c r="S169" s="5">
        <f t="shared" si="134"/>
        <v>1.2861736334405145</v>
      </c>
      <c r="T169" s="5">
        <f t="shared" si="134"/>
        <v>5.6338028169014089</v>
      </c>
      <c r="V169" s="61" t="s">
        <v>0</v>
      </c>
      <c r="W169" s="36"/>
      <c r="X169" s="36"/>
      <c r="Y169" s="36"/>
      <c r="Z169" s="36"/>
      <c r="AA169" s="36"/>
      <c r="AB169" s="36"/>
      <c r="AC169" s="19">
        <f>SUM(J169,L169-M169)</f>
        <v>8</v>
      </c>
      <c r="AD169" s="19">
        <f>K169</f>
        <v>14</v>
      </c>
      <c r="AE169" s="72">
        <f>M169</f>
        <v>4</v>
      </c>
      <c r="AF169" s="111">
        <f t="shared" si="135"/>
        <v>5.6338028169014089</v>
      </c>
      <c r="AG169" s="5">
        <f t="shared" si="135"/>
        <v>4.3887147335423196</v>
      </c>
      <c r="AH169" s="5">
        <f t="shared" si="135"/>
        <v>1.2861736334405145</v>
      </c>
      <c r="AK169" s="173"/>
    </row>
    <row r="170" spans="1:37" ht="15" customHeight="1" x14ac:dyDescent="0.15">
      <c r="B170" s="38" t="s">
        <v>1</v>
      </c>
      <c r="C170" s="28"/>
      <c r="D170" s="28"/>
      <c r="E170" s="28"/>
      <c r="F170" s="28"/>
      <c r="G170" s="28"/>
      <c r="H170" s="29"/>
      <c r="I170" s="39">
        <f t="shared" ref="I170:M170" si="136">SUM(I166:I169)</f>
        <v>443</v>
      </c>
      <c r="J170" s="39">
        <f t="shared" si="136"/>
        <v>124</v>
      </c>
      <c r="K170" s="39">
        <f t="shared" si="136"/>
        <v>319</v>
      </c>
      <c r="L170" s="39">
        <f t="shared" si="136"/>
        <v>329</v>
      </c>
      <c r="M170" s="68">
        <f t="shared" si="136"/>
        <v>311</v>
      </c>
      <c r="N170" s="39">
        <v>142</v>
      </c>
      <c r="O170" s="108">
        <f t="shared" ref="O170:T170" si="137">SUM(O166:O169)</f>
        <v>100</v>
      </c>
      <c r="P170" s="25">
        <f t="shared" si="137"/>
        <v>100</v>
      </c>
      <c r="Q170" s="6">
        <f t="shared" si="137"/>
        <v>100</v>
      </c>
      <c r="R170" s="6">
        <f t="shared" si="137"/>
        <v>100.00000000000001</v>
      </c>
      <c r="S170" s="6">
        <f t="shared" si="137"/>
        <v>99.999999999999986</v>
      </c>
      <c r="T170" s="6">
        <f t="shared" si="137"/>
        <v>100</v>
      </c>
      <c r="V170" s="38" t="s">
        <v>1</v>
      </c>
      <c r="W170" s="28"/>
      <c r="X170" s="28"/>
      <c r="Y170" s="28"/>
      <c r="Z170" s="28"/>
      <c r="AA170" s="28"/>
      <c r="AB170" s="29"/>
      <c r="AC170" s="39">
        <f t="shared" ref="AC170:AH170" si="138">SUM(AC166:AC169)</f>
        <v>142</v>
      </c>
      <c r="AD170" s="39">
        <f t="shared" si="138"/>
        <v>319</v>
      </c>
      <c r="AE170" s="68">
        <f t="shared" si="138"/>
        <v>311</v>
      </c>
      <c r="AF170" s="108">
        <f t="shared" si="138"/>
        <v>100</v>
      </c>
      <c r="AG170" s="6">
        <f t="shared" si="138"/>
        <v>100</v>
      </c>
      <c r="AH170" s="6">
        <f t="shared" si="138"/>
        <v>99.999999999999986</v>
      </c>
    </row>
    <row r="171" spans="1:37" ht="15" customHeight="1" x14ac:dyDescent="0.15">
      <c r="B171" s="62"/>
      <c r="C171" s="45"/>
      <c r="D171" s="45"/>
      <c r="E171" s="45"/>
      <c r="F171" s="109"/>
      <c r="G171" s="109"/>
      <c r="H171" s="109"/>
      <c r="I171" s="109"/>
      <c r="J171" s="109"/>
      <c r="V171" s="62"/>
      <c r="W171" s="45"/>
      <c r="X171" s="45"/>
      <c r="Y171" s="45"/>
      <c r="Z171" s="109"/>
      <c r="AA171" s="109"/>
      <c r="AB171" s="109"/>
      <c r="AC171" s="109"/>
      <c r="AD171" s="109"/>
    </row>
    <row r="172" spans="1:37" ht="15" customHeight="1" x14ac:dyDescent="0.15">
      <c r="A172" s="1" t="s">
        <v>656</v>
      </c>
      <c r="B172" s="22"/>
      <c r="H172" s="7"/>
      <c r="I172" s="7"/>
      <c r="L172" s="7"/>
      <c r="V172" s="22"/>
      <c r="AB172" s="7"/>
      <c r="AC172" s="7"/>
      <c r="AF172" s="7"/>
    </row>
    <row r="173" spans="1:37" ht="13.65" customHeight="1" x14ac:dyDescent="0.15">
      <c r="B173" s="64"/>
      <c r="C173" s="33"/>
      <c r="D173" s="33"/>
      <c r="E173" s="33"/>
      <c r="F173" s="386"/>
      <c r="G173" s="387"/>
      <c r="H173" s="86" t="s">
        <v>2</v>
      </c>
      <c r="I173" s="86"/>
      <c r="J173" s="387"/>
      <c r="K173" s="387"/>
      <c r="L173" s="388"/>
      <c r="M173" s="387"/>
      <c r="N173" s="86" t="s">
        <v>3</v>
      </c>
      <c r="O173" s="86"/>
      <c r="P173" s="387"/>
      <c r="Q173" s="389"/>
      <c r="V173" s="64"/>
      <c r="W173" s="33"/>
      <c r="X173" s="33"/>
      <c r="Y173" s="33"/>
      <c r="Z173" s="79"/>
      <c r="AA173" s="83" t="s">
        <v>2</v>
      </c>
      <c r="AB173" s="86"/>
      <c r="AC173" s="104"/>
      <c r="AD173" s="83" t="s">
        <v>3</v>
      </c>
      <c r="AE173" s="84"/>
    </row>
    <row r="174" spans="1:37" ht="22.65" customHeight="1" x14ac:dyDescent="0.15">
      <c r="B174" s="34"/>
      <c r="C174" s="209"/>
      <c r="E174" s="75"/>
      <c r="F174" s="94" t="s">
        <v>442</v>
      </c>
      <c r="G174" s="94" t="s">
        <v>194</v>
      </c>
      <c r="H174" s="94" t="s">
        <v>195</v>
      </c>
      <c r="I174" s="94" t="s">
        <v>443</v>
      </c>
      <c r="J174" s="100" t="s">
        <v>197</v>
      </c>
      <c r="K174" s="94" t="s">
        <v>1127</v>
      </c>
      <c r="L174" s="103" t="s">
        <v>442</v>
      </c>
      <c r="M174" s="94" t="s">
        <v>194</v>
      </c>
      <c r="N174" s="94" t="s">
        <v>195</v>
      </c>
      <c r="O174" s="94" t="s">
        <v>443</v>
      </c>
      <c r="P174" s="94" t="s">
        <v>197</v>
      </c>
      <c r="Q174" s="94" t="s">
        <v>1127</v>
      </c>
      <c r="V174" s="34"/>
      <c r="W174" s="209"/>
      <c r="Y174" s="75"/>
      <c r="Z174" s="94" t="s">
        <v>936</v>
      </c>
      <c r="AA174" s="94" t="s">
        <v>195</v>
      </c>
      <c r="AB174" s="100" t="s">
        <v>197</v>
      </c>
      <c r="AC174" s="103" t="s">
        <v>936</v>
      </c>
      <c r="AD174" s="94" t="s">
        <v>195</v>
      </c>
      <c r="AE174" s="94" t="s">
        <v>197</v>
      </c>
    </row>
    <row r="175" spans="1:37" ht="12" customHeight="1" x14ac:dyDescent="0.15">
      <c r="B175" s="35"/>
      <c r="C175" s="88"/>
      <c r="D175" s="36"/>
      <c r="E175" s="76"/>
      <c r="F175" s="37"/>
      <c r="G175" s="37"/>
      <c r="H175" s="37"/>
      <c r="I175" s="37"/>
      <c r="J175" s="66"/>
      <c r="K175" s="37"/>
      <c r="L175" s="105">
        <f t="shared" ref="L175:Q175" si="139">F$16</f>
        <v>2146</v>
      </c>
      <c r="M175" s="2">
        <f t="shared" si="139"/>
        <v>1105</v>
      </c>
      <c r="N175" s="2">
        <f t="shared" si="139"/>
        <v>1041</v>
      </c>
      <c r="O175" s="2">
        <f t="shared" si="139"/>
        <v>1184</v>
      </c>
      <c r="P175" s="2">
        <f t="shared" si="139"/>
        <v>1077</v>
      </c>
      <c r="Q175" s="2">
        <f t="shared" si="139"/>
        <v>1212</v>
      </c>
      <c r="V175" s="35"/>
      <c r="W175" s="88"/>
      <c r="X175" s="36"/>
      <c r="Y175" s="76"/>
      <c r="Z175" s="37"/>
      <c r="AA175" s="37"/>
      <c r="AB175" s="66"/>
      <c r="AC175" s="105">
        <f>Z$16</f>
        <v>1212</v>
      </c>
      <c r="AD175" s="2">
        <f>AA$16</f>
        <v>1041</v>
      </c>
      <c r="AE175" s="2">
        <f>AB$16</f>
        <v>1077</v>
      </c>
    </row>
    <row r="176" spans="1:37" ht="15" customHeight="1" x14ac:dyDescent="0.15">
      <c r="B176" s="34" t="s">
        <v>174</v>
      </c>
      <c r="C176" s="209"/>
      <c r="F176" s="18">
        <v>1505</v>
      </c>
      <c r="G176" s="18">
        <v>729</v>
      </c>
      <c r="H176" s="18">
        <v>776</v>
      </c>
      <c r="I176" s="18">
        <v>915</v>
      </c>
      <c r="J176" s="67">
        <v>846</v>
      </c>
      <c r="K176" s="18">
        <v>798</v>
      </c>
      <c r="L176" s="107">
        <f t="shared" ref="L176:L184" si="140">F176/L$175*100</f>
        <v>70.130475302889096</v>
      </c>
      <c r="M176" s="24">
        <f t="shared" ref="M176:M184" si="141">G176/M$175*100</f>
        <v>65.972850678733025</v>
      </c>
      <c r="N176" s="4">
        <f t="shared" ref="N176:N184" si="142">H176/N$175*100</f>
        <v>74.543707973102784</v>
      </c>
      <c r="O176" s="4">
        <f t="shared" ref="O176:O184" si="143">I176/O$175*100</f>
        <v>77.280405405405403</v>
      </c>
      <c r="P176" s="4">
        <f t="shared" ref="P176:P184" si="144">J176/P$175*100</f>
        <v>78.551532033426184</v>
      </c>
      <c r="Q176" s="4">
        <f t="shared" ref="Q176:Q184" si="145">K176/Q$175*100</f>
        <v>65.841584158415841</v>
      </c>
      <c r="R176" s="173"/>
      <c r="V176" s="34" t="s">
        <v>174</v>
      </c>
      <c r="W176" s="209"/>
      <c r="Z176" s="18">
        <f t="shared" ref="Z176:Z184" si="146">SUM(G176,I176-J176)</f>
        <v>798</v>
      </c>
      <c r="AA176" s="18">
        <f t="shared" ref="AA176:AA184" si="147">H176</f>
        <v>776</v>
      </c>
      <c r="AB176" s="67">
        <f t="shared" ref="AB176:AB184" si="148">J176</f>
        <v>846</v>
      </c>
      <c r="AC176" s="107">
        <f t="shared" ref="AC176:AC184" si="149">Z176/AC$175*100</f>
        <v>65.841584158415841</v>
      </c>
      <c r="AD176" s="4">
        <f t="shared" ref="AD176:AD184" si="150">AA176/AD$175*100</f>
        <v>74.543707973102784</v>
      </c>
      <c r="AE176" s="4">
        <f t="shared" ref="AE176:AE184" si="151">AB176/AE$175*100</f>
        <v>78.551532033426184</v>
      </c>
      <c r="AH176" s="173"/>
    </row>
    <row r="177" spans="1:34" ht="15" customHeight="1" x14ac:dyDescent="0.15">
      <c r="B177" s="34" t="s">
        <v>944</v>
      </c>
      <c r="C177" s="209"/>
      <c r="F177" s="18">
        <v>183</v>
      </c>
      <c r="G177" s="18">
        <v>130</v>
      </c>
      <c r="H177" s="18">
        <v>53</v>
      </c>
      <c r="I177" s="18">
        <v>70</v>
      </c>
      <c r="J177" s="67">
        <v>58</v>
      </c>
      <c r="K177" s="18">
        <v>142</v>
      </c>
      <c r="L177" s="107">
        <f t="shared" si="140"/>
        <v>8.5274930102516322</v>
      </c>
      <c r="M177" s="24">
        <f t="shared" si="141"/>
        <v>11.76470588235294</v>
      </c>
      <c r="N177" s="4">
        <f t="shared" si="142"/>
        <v>5.0912584053794427</v>
      </c>
      <c r="O177" s="4">
        <f t="shared" si="143"/>
        <v>5.9121621621621623</v>
      </c>
      <c r="P177" s="4">
        <f t="shared" si="144"/>
        <v>5.3853296193129063</v>
      </c>
      <c r="Q177" s="4">
        <f t="shared" si="145"/>
        <v>11.716171617161717</v>
      </c>
      <c r="R177" s="173"/>
      <c r="V177" s="34" t="s">
        <v>944</v>
      </c>
      <c r="W177" s="209"/>
      <c r="Z177" s="18">
        <f t="shared" si="146"/>
        <v>142</v>
      </c>
      <c r="AA177" s="18">
        <f t="shared" si="147"/>
        <v>53</v>
      </c>
      <c r="AB177" s="67">
        <f t="shared" si="148"/>
        <v>58</v>
      </c>
      <c r="AC177" s="107">
        <f t="shared" si="149"/>
        <v>11.716171617161717</v>
      </c>
      <c r="AD177" s="4">
        <f t="shared" si="150"/>
        <v>5.0912584053794427</v>
      </c>
      <c r="AE177" s="4">
        <f t="shared" si="151"/>
        <v>5.3853296193129063</v>
      </c>
      <c r="AH177" s="173"/>
    </row>
    <row r="178" spans="1:34" ht="15" customHeight="1" x14ac:dyDescent="0.15">
      <c r="B178" s="34" t="s">
        <v>945</v>
      </c>
      <c r="C178" s="209"/>
      <c r="F178" s="18">
        <v>96</v>
      </c>
      <c r="G178" s="18">
        <v>69</v>
      </c>
      <c r="H178" s="18">
        <v>27</v>
      </c>
      <c r="I178" s="18">
        <v>36</v>
      </c>
      <c r="J178" s="67">
        <v>30</v>
      </c>
      <c r="K178" s="18">
        <v>75</v>
      </c>
      <c r="L178" s="107">
        <f t="shared" si="140"/>
        <v>4.4734389561975769</v>
      </c>
      <c r="M178" s="24">
        <f t="shared" si="141"/>
        <v>6.244343891402715</v>
      </c>
      <c r="N178" s="4">
        <f t="shared" si="142"/>
        <v>2.5936599423631126</v>
      </c>
      <c r="O178" s="4">
        <f t="shared" si="143"/>
        <v>3.0405405405405408</v>
      </c>
      <c r="P178" s="4">
        <f t="shared" si="144"/>
        <v>2.785515320334262</v>
      </c>
      <c r="Q178" s="4">
        <f t="shared" si="145"/>
        <v>6.1881188118811883</v>
      </c>
      <c r="R178" s="173"/>
      <c r="V178" s="34" t="s">
        <v>945</v>
      </c>
      <c r="W178" s="209"/>
      <c r="Z178" s="18">
        <f t="shared" si="146"/>
        <v>75</v>
      </c>
      <c r="AA178" s="18">
        <f t="shared" si="147"/>
        <v>27</v>
      </c>
      <c r="AB178" s="67">
        <f t="shared" si="148"/>
        <v>30</v>
      </c>
      <c r="AC178" s="107">
        <f t="shared" si="149"/>
        <v>6.1881188118811883</v>
      </c>
      <c r="AD178" s="4">
        <f t="shared" si="150"/>
        <v>2.5936599423631126</v>
      </c>
      <c r="AE178" s="4">
        <f t="shared" si="151"/>
        <v>2.785515320334262</v>
      </c>
      <c r="AH178" s="173"/>
    </row>
    <row r="179" spans="1:34" ht="15" customHeight="1" x14ac:dyDescent="0.15">
      <c r="B179" s="34" t="s">
        <v>946</v>
      </c>
      <c r="C179" s="209"/>
      <c r="F179" s="18">
        <v>65</v>
      </c>
      <c r="G179" s="18">
        <v>49</v>
      </c>
      <c r="H179" s="18">
        <v>16</v>
      </c>
      <c r="I179" s="18">
        <v>20</v>
      </c>
      <c r="J179" s="67">
        <v>15</v>
      </c>
      <c r="K179" s="18">
        <v>54</v>
      </c>
      <c r="L179" s="107">
        <f t="shared" si="140"/>
        <v>3.0288909599254428</v>
      </c>
      <c r="M179" s="24">
        <f t="shared" si="141"/>
        <v>4.4343891402714934</v>
      </c>
      <c r="N179" s="4">
        <f t="shared" si="142"/>
        <v>1.5369836695485111</v>
      </c>
      <c r="O179" s="4">
        <f t="shared" si="143"/>
        <v>1.6891891891891893</v>
      </c>
      <c r="P179" s="4">
        <f t="shared" si="144"/>
        <v>1.392757660167131</v>
      </c>
      <c r="Q179" s="4">
        <f t="shared" si="145"/>
        <v>4.455445544554455</v>
      </c>
      <c r="R179" s="173"/>
      <c r="V179" s="34" t="s">
        <v>946</v>
      </c>
      <c r="W179" s="209"/>
      <c r="Z179" s="18">
        <f t="shared" si="146"/>
        <v>54</v>
      </c>
      <c r="AA179" s="18">
        <f t="shared" si="147"/>
        <v>16</v>
      </c>
      <c r="AB179" s="67">
        <f t="shared" si="148"/>
        <v>15</v>
      </c>
      <c r="AC179" s="107">
        <f t="shared" si="149"/>
        <v>4.455445544554455</v>
      </c>
      <c r="AD179" s="4">
        <f t="shared" si="150"/>
        <v>1.5369836695485111</v>
      </c>
      <c r="AE179" s="4">
        <f t="shared" si="151"/>
        <v>1.392757660167131</v>
      </c>
      <c r="AH179" s="173"/>
    </row>
    <row r="180" spans="1:34" ht="15" customHeight="1" x14ac:dyDescent="0.15">
      <c r="B180" s="34" t="s">
        <v>947</v>
      </c>
      <c r="C180" s="209"/>
      <c r="F180" s="18">
        <v>29</v>
      </c>
      <c r="G180" s="18">
        <v>23</v>
      </c>
      <c r="H180" s="18">
        <v>6</v>
      </c>
      <c r="I180" s="18">
        <v>7</v>
      </c>
      <c r="J180" s="67">
        <v>5</v>
      </c>
      <c r="K180" s="18">
        <v>25</v>
      </c>
      <c r="L180" s="107">
        <f t="shared" si="140"/>
        <v>1.3513513513513513</v>
      </c>
      <c r="M180" s="24">
        <f t="shared" si="141"/>
        <v>2.0814479638009047</v>
      </c>
      <c r="N180" s="4">
        <f t="shared" si="142"/>
        <v>0.57636887608069165</v>
      </c>
      <c r="O180" s="4">
        <f t="shared" si="143"/>
        <v>0.59121621621621623</v>
      </c>
      <c r="P180" s="4">
        <f t="shared" si="144"/>
        <v>0.46425255338904359</v>
      </c>
      <c r="Q180" s="4">
        <f t="shared" si="145"/>
        <v>2.0627062706270625</v>
      </c>
      <c r="R180" s="173"/>
      <c r="V180" s="34" t="s">
        <v>947</v>
      </c>
      <c r="W180" s="209"/>
      <c r="Z180" s="18">
        <f t="shared" si="146"/>
        <v>25</v>
      </c>
      <c r="AA180" s="18">
        <f t="shared" si="147"/>
        <v>6</v>
      </c>
      <c r="AB180" s="67">
        <f t="shared" si="148"/>
        <v>5</v>
      </c>
      <c r="AC180" s="107">
        <f t="shared" si="149"/>
        <v>2.0627062706270625</v>
      </c>
      <c r="AD180" s="4">
        <f t="shared" si="150"/>
        <v>0.57636887608069165</v>
      </c>
      <c r="AE180" s="4">
        <f t="shared" si="151"/>
        <v>0.46425255338904359</v>
      </c>
      <c r="AH180" s="173"/>
    </row>
    <row r="181" spans="1:34" ht="15" customHeight="1" x14ac:dyDescent="0.15">
      <c r="B181" s="34" t="s">
        <v>948</v>
      </c>
      <c r="C181" s="209"/>
      <c r="F181" s="18">
        <v>28</v>
      </c>
      <c r="G181" s="18">
        <v>23</v>
      </c>
      <c r="H181" s="18">
        <v>5</v>
      </c>
      <c r="I181" s="18">
        <v>8</v>
      </c>
      <c r="J181" s="67">
        <v>3</v>
      </c>
      <c r="K181" s="18">
        <v>28</v>
      </c>
      <c r="L181" s="107">
        <f t="shared" si="140"/>
        <v>1.3047530288909599</v>
      </c>
      <c r="M181" s="24">
        <f t="shared" si="141"/>
        <v>2.0814479638009047</v>
      </c>
      <c r="N181" s="4">
        <f t="shared" si="142"/>
        <v>0.48030739673390976</v>
      </c>
      <c r="O181" s="4">
        <f t="shared" si="143"/>
        <v>0.67567567567567566</v>
      </c>
      <c r="P181" s="4">
        <f t="shared" si="144"/>
        <v>0.2785515320334262</v>
      </c>
      <c r="Q181" s="4">
        <f t="shared" si="145"/>
        <v>2.3102310231023102</v>
      </c>
      <c r="R181" s="173"/>
      <c r="V181" s="34" t="s">
        <v>948</v>
      </c>
      <c r="W181" s="209"/>
      <c r="Z181" s="18">
        <f t="shared" si="146"/>
        <v>28</v>
      </c>
      <c r="AA181" s="18">
        <f t="shared" si="147"/>
        <v>5</v>
      </c>
      <c r="AB181" s="67">
        <f t="shared" si="148"/>
        <v>3</v>
      </c>
      <c r="AC181" s="107">
        <f t="shared" si="149"/>
        <v>2.3102310231023102</v>
      </c>
      <c r="AD181" s="4">
        <f t="shared" si="150"/>
        <v>0.48030739673390976</v>
      </c>
      <c r="AE181" s="4">
        <f t="shared" si="151"/>
        <v>0.2785515320334262</v>
      </c>
      <c r="AH181" s="173"/>
    </row>
    <row r="182" spans="1:34" ht="15" customHeight="1" x14ac:dyDescent="0.15">
      <c r="B182" s="34" t="s">
        <v>950</v>
      </c>
      <c r="C182" s="209"/>
      <c r="F182" s="18">
        <v>50</v>
      </c>
      <c r="G182" s="18">
        <v>29</v>
      </c>
      <c r="H182" s="18">
        <v>21</v>
      </c>
      <c r="I182" s="18">
        <v>17</v>
      </c>
      <c r="J182" s="67">
        <v>16</v>
      </c>
      <c r="K182" s="18">
        <v>30</v>
      </c>
      <c r="L182" s="107">
        <f t="shared" si="140"/>
        <v>2.3299161230195713</v>
      </c>
      <c r="M182" s="24">
        <f t="shared" si="141"/>
        <v>2.6244343891402715</v>
      </c>
      <c r="N182" s="4">
        <f t="shared" si="142"/>
        <v>2.0172910662824206</v>
      </c>
      <c r="O182" s="4">
        <f t="shared" si="143"/>
        <v>1.435810810810811</v>
      </c>
      <c r="P182" s="4">
        <f t="shared" si="144"/>
        <v>1.4856081708449396</v>
      </c>
      <c r="Q182" s="4">
        <f t="shared" si="145"/>
        <v>2.4752475247524752</v>
      </c>
      <c r="R182" s="173"/>
      <c r="V182" s="34" t="s">
        <v>950</v>
      </c>
      <c r="W182" s="209"/>
      <c r="Z182" s="18">
        <f t="shared" si="146"/>
        <v>30</v>
      </c>
      <c r="AA182" s="18">
        <f t="shared" si="147"/>
        <v>21</v>
      </c>
      <c r="AB182" s="67">
        <f t="shared" si="148"/>
        <v>16</v>
      </c>
      <c r="AC182" s="107">
        <f t="shared" si="149"/>
        <v>2.4752475247524752</v>
      </c>
      <c r="AD182" s="4">
        <f t="shared" si="150"/>
        <v>2.0172910662824206</v>
      </c>
      <c r="AE182" s="4">
        <f t="shared" si="151"/>
        <v>1.4856081708449396</v>
      </c>
      <c r="AH182" s="173"/>
    </row>
    <row r="183" spans="1:34" ht="15" customHeight="1" x14ac:dyDescent="0.15">
      <c r="B183" s="34" t="s">
        <v>81</v>
      </c>
      <c r="C183" s="209"/>
      <c r="F183" s="18">
        <v>36</v>
      </c>
      <c r="G183" s="18">
        <v>17</v>
      </c>
      <c r="H183" s="18">
        <v>19</v>
      </c>
      <c r="I183" s="18">
        <v>18</v>
      </c>
      <c r="J183" s="67">
        <v>16</v>
      </c>
      <c r="K183" s="18">
        <v>19</v>
      </c>
      <c r="L183" s="107">
        <f t="shared" si="140"/>
        <v>1.6775396085740912</v>
      </c>
      <c r="M183" s="24">
        <f t="shared" si="141"/>
        <v>1.5384615384615385</v>
      </c>
      <c r="N183" s="4">
        <f t="shared" si="142"/>
        <v>1.8251681075888568</v>
      </c>
      <c r="O183" s="4">
        <f t="shared" si="143"/>
        <v>1.5202702702702704</v>
      </c>
      <c r="P183" s="4">
        <f t="shared" si="144"/>
        <v>1.4856081708449396</v>
      </c>
      <c r="Q183" s="4">
        <f t="shared" si="145"/>
        <v>1.5676567656765676</v>
      </c>
      <c r="R183" s="173"/>
      <c r="V183" s="34" t="s">
        <v>81</v>
      </c>
      <c r="W183" s="209"/>
      <c r="Z183" s="18">
        <f t="shared" si="146"/>
        <v>19</v>
      </c>
      <c r="AA183" s="18">
        <f t="shared" si="147"/>
        <v>19</v>
      </c>
      <c r="AB183" s="67">
        <f t="shared" si="148"/>
        <v>16</v>
      </c>
      <c r="AC183" s="107">
        <f t="shared" si="149"/>
        <v>1.5676567656765676</v>
      </c>
      <c r="AD183" s="4">
        <f t="shared" si="150"/>
        <v>1.8251681075888568</v>
      </c>
      <c r="AE183" s="4">
        <f t="shared" si="151"/>
        <v>1.4856081708449396</v>
      </c>
      <c r="AH183" s="173"/>
    </row>
    <row r="184" spans="1:34" ht="15" customHeight="1" x14ac:dyDescent="0.15">
      <c r="B184" s="34" t="s">
        <v>150</v>
      </c>
      <c r="C184" s="209"/>
      <c r="D184" s="36"/>
      <c r="E184" s="36"/>
      <c r="F184" s="19">
        <v>154</v>
      </c>
      <c r="G184" s="19">
        <v>36</v>
      </c>
      <c r="H184" s="19">
        <v>118</v>
      </c>
      <c r="I184" s="19">
        <v>93</v>
      </c>
      <c r="J184" s="72">
        <v>88</v>
      </c>
      <c r="K184" s="19">
        <v>41</v>
      </c>
      <c r="L184" s="111">
        <f t="shared" si="140"/>
        <v>7.1761416589002796</v>
      </c>
      <c r="M184" s="26">
        <f t="shared" si="141"/>
        <v>3.2579185520361995</v>
      </c>
      <c r="N184" s="5">
        <f t="shared" si="142"/>
        <v>11.335254562920269</v>
      </c>
      <c r="O184" s="5">
        <f t="shared" si="143"/>
        <v>7.8547297297297298</v>
      </c>
      <c r="P184" s="5">
        <f t="shared" si="144"/>
        <v>8.1708449396471678</v>
      </c>
      <c r="Q184" s="5">
        <f t="shared" si="145"/>
        <v>3.382838283828383</v>
      </c>
      <c r="R184" s="173"/>
      <c r="V184" s="34" t="s">
        <v>150</v>
      </c>
      <c r="W184" s="209"/>
      <c r="X184" s="36"/>
      <c r="Y184" s="36"/>
      <c r="Z184" s="19">
        <f t="shared" si="146"/>
        <v>41</v>
      </c>
      <c r="AA184" s="19">
        <f t="shared" si="147"/>
        <v>118</v>
      </c>
      <c r="AB184" s="72">
        <f t="shared" si="148"/>
        <v>88</v>
      </c>
      <c r="AC184" s="111">
        <f t="shared" si="149"/>
        <v>3.382838283828383</v>
      </c>
      <c r="AD184" s="5">
        <f t="shared" si="150"/>
        <v>11.335254562920269</v>
      </c>
      <c r="AE184" s="5">
        <f t="shared" si="151"/>
        <v>8.1708449396471678</v>
      </c>
      <c r="AH184" s="173"/>
    </row>
    <row r="185" spans="1:34" ht="15" customHeight="1" x14ac:dyDescent="0.15">
      <c r="B185" s="38" t="s">
        <v>1</v>
      </c>
      <c r="C185" s="78"/>
      <c r="D185" s="28"/>
      <c r="E185" s="29"/>
      <c r="F185" s="39">
        <f t="shared" ref="F185:J185" si="152">SUM(F176:F184)</f>
        <v>2146</v>
      </c>
      <c r="G185" s="39">
        <f t="shared" si="152"/>
        <v>1105</v>
      </c>
      <c r="H185" s="39">
        <f t="shared" si="152"/>
        <v>1041</v>
      </c>
      <c r="I185" s="39">
        <f t="shared" si="152"/>
        <v>1184</v>
      </c>
      <c r="J185" s="68">
        <f t="shared" si="152"/>
        <v>1077</v>
      </c>
      <c r="K185" s="39">
        <v>1212</v>
      </c>
      <c r="L185" s="108">
        <f t="shared" ref="L185:Q185" si="153">SUM(L176:L184)</f>
        <v>100.00000000000001</v>
      </c>
      <c r="M185" s="25">
        <f t="shared" si="153"/>
        <v>100</v>
      </c>
      <c r="N185" s="6">
        <f t="shared" si="153"/>
        <v>100</v>
      </c>
      <c r="O185" s="6">
        <f t="shared" si="153"/>
        <v>100</v>
      </c>
      <c r="P185" s="6">
        <f t="shared" si="153"/>
        <v>100.00000000000001</v>
      </c>
      <c r="Q185" s="6">
        <f t="shared" si="153"/>
        <v>99.999999999999986</v>
      </c>
      <c r="V185" s="38" t="s">
        <v>1</v>
      </c>
      <c r="W185" s="78"/>
      <c r="X185" s="28"/>
      <c r="Y185" s="29"/>
      <c r="Z185" s="39">
        <f t="shared" ref="Z185:AE185" si="154">SUM(Z176:Z184)</f>
        <v>1212</v>
      </c>
      <c r="AA185" s="39">
        <f t="shared" si="154"/>
        <v>1041</v>
      </c>
      <c r="AB185" s="68">
        <f t="shared" si="154"/>
        <v>1077</v>
      </c>
      <c r="AC185" s="108">
        <f t="shared" si="154"/>
        <v>99.999999999999986</v>
      </c>
      <c r="AD185" s="6">
        <f t="shared" si="154"/>
        <v>100</v>
      </c>
      <c r="AE185" s="6">
        <f t="shared" si="154"/>
        <v>100.00000000000001</v>
      </c>
    </row>
    <row r="186" spans="1:34" ht="15" customHeight="1" x14ac:dyDescent="0.15">
      <c r="B186" s="38" t="s">
        <v>521</v>
      </c>
      <c r="C186" s="78"/>
      <c r="D186" s="28"/>
      <c r="E186" s="29"/>
      <c r="F186" s="40">
        <v>0.89106425702811243</v>
      </c>
      <c r="G186" s="40">
        <v>1.0252572497661365</v>
      </c>
      <c r="H186" s="40">
        <v>0.7356446370530878</v>
      </c>
      <c r="I186" s="40">
        <v>0.59028414298808429</v>
      </c>
      <c r="J186" s="40">
        <v>0.54499494438827101</v>
      </c>
      <c r="K186" s="40">
        <v>1.0256191289496157</v>
      </c>
      <c r="V186" s="38" t="s">
        <v>521</v>
      </c>
      <c r="W186" s="78"/>
      <c r="X186" s="28"/>
      <c r="Y186" s="29"/>
      <c r="Z186" s="40">
        <v>1.0256191289496157</v>
      </c>
      <c r="AA186" s="40">
        <f>H186</f>
        <v>0.7356446370530878</v>
      </c>
      <c r="AB186" s="40">
        <f>J186</f>
        <v>0.54499494438827101</v>
      </c>
    </row>
    <row r="187" spans="1:34" ht="15" customHeight="1" x14ac:dyDescent="0.15">
      <c r="B187" s="38" t="s">
        <v>522</v>
      </c>
      <c r="C187" s="78"/>
      <c r="D187" s="28"/>
      <c r="E187" s="29"/>
      <c r="F187" s="40">
        <v>3.64476386036961</v>
      </c>
      <c r="G187" s="40">
        <v>3.223529411764706</v>
      </c>
      <c r="H187" s="40">
        <v>4.6190476190476186</v>
      </c>
      <c r="I187" s="40">
        <v>3.6590909090909092</v>
      </c>
      <c r="J187" s="40">
        <v>3.7692307692307692</v>
      </c>
      <c r="K187" s="40">
        <v>3.219839142091153</v>
      </c>
      <c r="V187" s="38" t="s">
        <v>522</v>
      </c>
      <c r="W187" s="78"/>
      <c r="X187" s="28"/>
      <c r="Y187" s="29"/>
      <c r="Z187" s="40">
        <v>3.219839142091153</v>
      </c>
      <c r="AA187" s="40">
        <f>H187</f>
        <v>4.6190476190476186</v>
      </c>
      <c r="AB187" s="40">
        <f>J187</f>
        <v>3.7692307692307692</v>
      </c>
    </row>
    <row r="188" spans="1:34" ht="15" customHeight="1" x14ac:dyDescent="0.15">
      <c r="B188" s="38" t="s">
        <v>104</v>
      </c>
      <c r="C188" s="78"/>
      <c r="D188" s="28"/>
      <c r="E188" s="29"/>
      <c r="F188" s="47">
        <v>34</v>
      </c>
      <c r="G188" s="47">
        <v>27</v>
      </c>
      <c r="H188" s="47">
        <v>34</v>
      </c>
      <c r="I188" s="47">
        <v>26</v>
      </c>
      <c r="J188" s="47">
        <v>26</v>
      </c>
      <c r="K188" s="47">
        <v>27</v>
      </c>
      <c r="V188" s="38" t="s">
        <v>104</v>
      </c>
      <c r="W188" s="78"/>
      <c r="X188" s="28"/>
      <c r="Y188" s="29"/>
      <c r="Z188" s="47">
        <v>27</v>
      </c>
      <c r="AA188" s="47">
        <f>H188</f>
        <v>34</v>
      </c>
      <c r="AB188" s="47">
        <f>J188</f>
        <v>26</v>
      </c>
    </row>
    <row r="189" spans="1:34" ht="15" customHeight="1" x14ac:dyDescent="0.15">
      <c r="B189" s="62"/>
      <c r="C189" s="62"/>
      <c r="D189" s="45"/>
      <c r="E189" s="45"/>
      <c r="F189" s="109"/>
      <c r="G189" s="109"/>
      <c r="H189" s="109"/>
      <c r="I189" s="109"/>
      <c r="J189" s="109"/>
      <c r="K189" s="109"/>
      <c r="V189" s="62"/>
      <c r="W189" s="62"/>
      <c r="X189" s="45"/>
      <c r="Y189" s="45"/>
      <c r="Z189" s="109"/>
      <c r="AA189" s="109"/>
      <c r="AB189" s="109"/>
    </row>
    <row r="190" spans="1:34" ht="15" customHeight="1" x14ac:dyDescent="0.15">
      <c r="A190" s="1" t="s">
        <v>657</v>
      </c>
      <c r="B190" s="22"/>
      <c r="C190" s="22"/>
      <c r="H190" s="7"/>
      <c r="I190" s="7"/>
      <c r="K190" s="7"/>
      <c r="M190" s="7"/>
      <c r="V190" s="22"/>
      <c r="W190" s="22"/>
    </row>
    <row r="191" spans="1:34" ht="13.65" customHeight="1" x14ac:dyDescent="0.15">
      <c r="B191" s="64"/>
      <c r="C191" s="33"/>
      <c r="D191" s="33"/>
      <c r="E191" s="33"/>
      <c r="F191" s="386"/>
      <c r="G191" s="387"/>
      <c r="H191" s="86" t="s">
        <v>2</v>
      </c>
      <c r="I191" s="86"/>
      <c r="J191" s="387"/>
      <c r="K191" s="387"/>
      <c r="L191" s="388"/>
      <c r="M191" s="387"/>
      <c r="N191" s="86" t="s">
        <v>3</v>
      </c>
      <c r="O191" s="86"/>
      <c r="P191" s="387"/>
      <c r="Q191" s="389"/>
      <c r="V191" s="64"/>
      <c r="W191" s="33"/>
      <c r="X191" s="33"/>
      <c r="Y191" s="33"/>
      <c r="Z191" s="79"/>
      <c r="AA191" s="83" t="s">
        <v>2</v>
      </c>
      <c r="AB191" s="86"/>
      <c r="AC191" s="104"/>
      <c r="AD191" s="83" t="s">
        <v>3</v>
      </c>
      <c r="AE191" s="84"/>
    </row>
    <row r="192" spans="1:34" ht="22.65" customHeight="1" x14ac:dyDescent="0.15">
      <c r="B192" s="34"/>
      <c r="C192" s="209"/>
      <c r="E192" s="75"/>
      <c r="F192" s="94" t="s">
        <v>442</v>
      </c>
      <c r="G192" s="94" t="s">
        <v>194</v>
      </c>
      <c r="H192" s="94" t="s">
        <v>195</v>
      </c>
      <c r="I192" s="94" t="s">
        <v>443</v>
      </c>
      <c r="J192" s="100" t="s">
        <v>197</v>
      </c>
      <c r="K192" s="94" t="s">
        <v>1127</v>
      </c>
      <c r="L192" s="103" t="s">
        <v>442</v>
      </c>
      <c r="M192" s="94" t="s">
        <v>194</v>
      </c>
      <c r="N192" s="94" t="s">
        <v>195</v>
      </c>
      <c r="O192" s="94" t="s">
        <v>443</v>
      </c>
      <c r="P192" s="94" t="s">
        <v>197</v>
      </c>
      <c r="Q192" s="94" t="s">
        <v>1127</v>
      </c>
      <c r="V192" s="34"/>
      <c r="W192" s="209"/>
      <c r="Y192" s="75"/>
      <c r="Z192" s="94" t="s">
        <v>936</v>
      </c>
      <c r="AA192" s="94" t="s">
        <v>195</v>
      </c>
      <c r="AB192" s="100" t="s">
        <v>197</v>
      </c>
      <c r="AC192" s="103" t="s">
        <v>936</v>
      </c>
      <c r="AD192" s="94" t="s">
        <v>195</v>
      </c>
      <c r="AE192" s="94" t="s">
        <v>197</v>
      </c>
    </row>
    <row r="193" spans="1:34" ht="12" customHeight="1" x14ac:dyDescent="0.15">
      <c r="B193" s="35"/>
      <c r="C193" s="88"/>
      <c r="D193" s="36"/>
      <c r="E193" s="76"/>
      <c r="F193" s="37"/>
      <c r="G193" s="37"/>
      <c r="H193" s="37"/>
      <c r="I193" s="37"/>
      <c r="J193" s="66"/>
      <c r="K193" s="37"/>
      <c r="L193" s="105">
        <f t="shared" ref="L193:Q193" si="155">F$16</f>
        <v>2146</v>
      </c>
      <c r="M193" s="2">
        <f t="shared" si="155"/>
        <v>1105</v>
      </c>
      <c r="N193" s="2">
        <f t="shared" si="155"/>
        <v>1041</v>
      </c>
      <c r="O193" s="2">
        <f t="shared" si="155"/>
        <v>1184</v>
      </c>
      <c r="P193" s="2">
        <f t="shared" si="155"/>
        <v>1077</v>
      </c>
      <c r="Q193" s="2">
        <f t="shared" si="155"/>
        <v>1212</v>
      </c>
      <c r="V193" s="35"/>
      <c r="W193" s="88"/>
      <c r="X193" s="36"/>
      <c r="Y193" s="76"/>
      <c r="Z193" s="37"/>
      <c r="AA193" s="37"/>
      <c r="AB193" s="66"/>
      <c r="AC193" s="105">
        <f>Z$16</f>
        <v>1212</v>
      </c>
      <c r="AD193" s="2">
        <f>AA$16</f>
        <v>1041</v>
      </c>
      <c r="AE193" s="2">
        <f>AB$16</f>
        <v>1077</v>
      </c>
    </row>
    <row r="194" spans="1:34" ht="15" customHeight="1" x14ac:dyDescent="0.15">
      <c r="B194" s="34" t="s">
        <v>174</v>
      </c>
      <c r="C194" s="209"/>
      <c r="F194" s="18">
        <v>1525</v>
      </c>
      <c r="G194" s="18">
        <v>739</v>
      </c>
      <c r="H194" s="18">
        <v>786</v>
      </c>
      <c r="I194" s="18">
        <v>918</v>
      </c>
      <c r="J194" s="67">
        <v>848</v>
      </c>
      <c r="K194" s="18">
        <v>809</v>
      </c>
      <c r="L194" s="107">
        <f t="shared" ref="L194:L202" si="156">F194/L$193*100</f>
        <v>71.06244175209693</v>
      </c>
      <c r="M194" s="24">
        <f t="shared" ref="M194:M202" si="157">G194/M$193*100</f>
        <v>66.877828054298632</v>
      </c>
      <c r="N194" s="4">
        <f t="shared" ref="N194:N202" si="158">H194/N$193*100</f>
        <v>75.50432276657061</v>
      </c>
      <c r="O194" s="4">
        <f t="shared" ref="O194:O202" si="159">I194/O$193*100</f>
        <v>77.53378378378379</v>
      </c>
      <c r="P194" s="4">
        <f t="shared" ref="P194:P202" si="160">J194/P$193*100</f>
        <v>78.737233054781797</v>
      </c>
      <c r="Q194" s="4">
        <f t="shared" ref="Q194:Q202" si="161">K194/Q$193*100</f>
        <v>66.749174917491743</v>
      </c>
      <c r="R194" s="173"/>
      <c r="V194" s="34" t="s">
        <v>174</v>
      </c>
      <c r="W194" s="209"/>
      <c r="Z194" s="18">
        <f t="shared" ref="Z194:Z202" si="162">SUM(G194,I194-J194)</f>
        <v>809</v>
      </c>
      <c r="AA194" s="18">
        <f t="shared" ref="AA194:AA202" si="163">H194</f>
        <v>786</v>
      </c>
      <c r="AB194" s="67">
        <f t="shared" ref="AB194:AB202" si="164">J194</f>
        <v>848</v>
      </c>
      <c r="AC194" s="107">
        <f t="shared" ref="AC194:AC202" si="165">Z194/AC$193*100</f>
        <v>66.749174917491743</v>
      </c>
      <c r="AD194" s="4">
        <f t="shared" ref="AD194:AD202" si="166">AA194/AD$193*100</f>
        <v>75.50432276657061</v>
      </c>
      <c r="AE194" s="4">
        <f t="shared" ref="AE194:AE202" si="167">AB194/AE$193*100</f>
        <v>78.737233054781797</v>
      </c>
      <c r="AH194" s="173"/>
    </row>
    <row r="195" spans="1:34" ht="15" customHeight="1" x14ac:dyDescent="0.15">
      <c r="B195" s="34" t="s">
        <v>69</v>
      </c>
      <c r="C195" s="209"/>
      <c r="F195" s="18">
        <v>232</v>
      </c>
      <c r="G195" s="18">
        <v>178</v>
      </c>
      <c r="H195" s="18">
        <v>54</v>
      </c>
      <c r="I195" s="18">
        <v>73</v>
      </c>
      <c r="J195" s="67">
        <v>57</v>
      </c>
      <c r="K195" s="18">
        <v>194</v>
      </c>
      <c r="L195" s="107">
        <f t="shared" si="156"/>
        <v>10.810810810810811</v>
      </c>
      <c r="M195" s="24">
        <f t="shared" si="157"/>
        <v>16.108597285067873</v>
      </c>
      <c r="N195" s="4">
        <f t="shared" si="158"/>
        <v>5.1873198847262252</v>
      </c>
      <c r="O195" s="4">
        <f t="shared" si="159"/>
        <v>6.1655405405405403</v>
      </c>
      <c r="P195" s="4">
        <f t="shared" si="160"/>
        <v>5.2924791086350975</v>
      </c>
      <c r="Q195" s="4">
        <f t="shared" si="161"/>
        <v>16.006600660066006</v>
      </c>
      <c r="R195" s="173"/>
      <c r="V195" s="34" t="s">
        <v>69</v>
      </c>
      <c r="W195" s="209"/>
      <c r="Z195" s="18">
        <f t="shared" si="162"/>
        <v>194</v>
      </c>
      <c r="AA195" s="18">
        <f t="shared" si="163"/>
        <v>54</v>
      </c>
      <c r="AB195" s="67">
        <f t="shared" si="164"/>
        <v>57</v>
      </c>
      <c r="AC195" s="107">
        <f t="shared" si="165"/>
        <v>16.006600660066006</v>
      </c>
      <c r="AD195" s="4">
        <f t="shared" si="166"/>
        <v>5.1873198847262252</v>
      </c>
      <c r="AE195" s="4">
        <f t="shared" si="167"/>
        <v>5.2924791086350975</v>
      </c>
      <c r="AH195" s="173"/>
    </row>
    <row r="196" spans="1:34" ht="15" customHeight="1" x14ac:dyDescent="0.15">
      <c r="B196" s="34" t="s">
        <v>77</v>
      </c>
      <c r="C196" s="209"/>
      <c r="F196" s="18">
        <v>71</v>
      </c>
      <c r="G196" s="18">
        <v>53</v>
      </c>
      <c r="H196" s="18">
        <v>18</v>
      </c>
      <c r="I196" s="18">
        <v>15</v>
      </c>
      <c r="J196" s="67">
        <v>12</v>
      </c>
      <c r="K196" s="18">
        <v>56</v>
      </c>
      <c r="L196" s="107">
        <f t="shared" si="156"/>
        <v>3.3084808946877908</v>
      </c>
      <c r="M196" s="24">
        <f t="shared" si="157"/>
        <v>4.7963800904977383</v>
      </c>
      <c r="N196" s="4">
        <f t="shared" si="158"/>
        <v>1.7291066282420751</v>
      </c>
      <c r="O196" s="4">
        <f t="shared" si="159"/>
        <v>1.2668918918918919</v>
      </c>
      <c r="P196" s="4">
        <f t="shared" si="160"/>
        <v>1.1142061281337048</v>
      </c>
      <c r="Q196" s="4">
        <f t="shared" si="161"/>
        <v>4.6204620462046204</v>
      </c>
      <c r="R196" s="173"/>
      <c r="V196" s="34" t="s">
        <v>77</v>
      </c>
      <c r="W196" s="209"/>
      <c r="Z196" s="18">
        <f t="shared" si="162"/>
        <v>56</v>
      </c>
      <c r="AA196" s="18">
        <f t="shared" si="163"/>
        <v>18</v>
      </c>
      <c r="AB196" s="67">
        <f t="shared" si="164"/>
        <v>12</v>
      </c>
      <c r="AC196" s="107">
        <f t="shared" si="165"/>
        <v>4.6204620462046204</v>
      </c>
      <c r="AD196" s="4">
        <f t="shared" si="166"/>
        <v>1.7291066282420751</v>
      </c>
      <c r="AE196" s="4">
        <f t="shared" si="167"/>
        <v>1.1142061281337048</v>
      </c>
      <c r="AH196" s="173"/>
    </row>
    <row r="197" spans="1:34" ht="15" customHeight="1" x14ac:dyDescent="0.15">
      <c r="B197" s="34" t="s">
        <v>78</v>
      </c>
      <c r="C197" s="209"/>
      <c r="F197" s="18">
        <v>32</v>
      </c>
      <c r="G197" s="18">
        <v>27</v>
      </c>
      <c r="H197" s="18">
        <v>5</v>
      </c>
      <c r="I197" s="18">
        <v>15</v>
      </c>
      <c r="J197" s="67">
        <v>10</v>
      </c>
      <c r="K197" s="18">
        <v>32</v>
      </c>
      <c r="L197" s="107">
        <f t="shared" si="156"/>
        <v>1.4911463187325256</v>
      </c>
      <c r="M197" s="24">
        <f t="shared" si="157"/>
        <v>2.4434389140271495</v>
      </c>
      <c r="N197" s="4">
        <f t="shared" si="158"/>
        <v>0.48030739673390976</v>
      </c>
      <c r="O197" s="4">
        <f t="shared" si="159"/>
        <v>1.2668918918918919</v>
      </c>
      <c r="P197" s="4">
        <f t="shared" si="160"/>
        <v>0.92850510677808717</v>
      </c>
      <c r="Q197" s="4">
        <f t="shared" si="161"/>
        <v>2.6402640264026402</v>
      </c>
      <c r="R197" s="173"/>
      <c r="V197" s="34" t="s">
        <v>78</v>
      </c>
      <c r="W197" s="209"/>
      <c r="Z197" s="18">
        <f t="shared" si="162"/>
        <v>32</v>
      </c>
      <c r="AA197" s="18">
        <f t="shared" si="163"/>
        <v>5</v>
      </c>
      <c r="AB197" s="67">
        <f t="shared" si="164"/>
        <v>10</v>
      </c>
      <c r="AC197" s="107">
        <f t="shared" si="165"/>
        <v>2.6402640264026402</v>
      </c>
      <c r="AD197" s="4">
        <f t="shared" si="166"/>
        <v>0.48030739673390976</v>
      </c>
      <c r="AE197" s="4">
        <f t="shared" si="167"/>
        <v>0.92850510677808717</v>
      </c>
      <c r="AH197" s="173"/>
    </row>
    <row r="198" spans="1:34" ht="15" customHeight="1" x14ac:dyDescent="0.15">
      <c r="B198" s="34" t="s">
        <v>79</v>
      </c>
      <c r="C198" s="209"/>
      <c r="F198" s="18">
        <v>20</v>
      </c>
      <c r="G198" s="18">
        <v>14</v>
      </c>
      <c r="H198" s="18">
        <v>6</v>
      </c>
      <c r="I198" s="18">
        <v>9</v>
      </c>
      <c r="J198" s="67">
        <v>6</v>
      </c>
      <c r="K198" s="18">
        <v>17</v>
      </c>
      <c r="L198" s="107">
        <f t="shared" si="156"/>
        <v>0.93196644920782845</v>
      </c>
      <c r="M198" s="24">
        <f t="shared" si="157"/>
        <v>1.2669683257918551</v>
      </c>
      <c r="N198" s="4">
        <f t="shared" si="158"/>
        <v>0.57636887608069165</v>
      </c>
      <c r="O198" s="4">
        <f t="shared" si="159"/>
        <v>0.7601351351351352</v>
      </c>
      <c r="P198" s="4">
        <f t="shared" si="160"/>
        <v>0.55710306406685239</v>
      </c>
      <c r="Q198" s="4">
        <f t="shared" si="161"/>
        <v>1.4026402640264026</v>
      </c>
      <c r="R198" s="173"/>
      <c r="V198" s="34" t="s">
        <v>79</v>
      </c>
      <c r="W198" s="209"/>
      <c r="Z198" s="18">
        <f t="shared" si="162"/>
        <v>17</v>
      </c>
      <c r="AA198" s="18">
        <f t="shared" si="163"/>
        <v>6</v>
      </c>
      <c r="AB198" s="67">
        <f t="shared" si="164"/>
        <v>6</v>
      </c>
      <c r="AC198" s="107">
        <f t="shared" si="165"/>
        <v>1.4026402640264026</v>
      </c>
      <c r="AD198" s="4">
        <f t="shared" si="166"/>
        <v>0.57636887608069165</v>
      </c>
      <c r="AE198" s="4">
        <f t="shared" si="167"/>
        <v>0.55710306406685239</v>
      </c>
      <c r="AH198" s="173"/>
    </row>
    <row r="199" spans="1:34" ht="15" customHeight="1" x14ac:dyDescent="0.15">
      <c r="B199" s="34" t="s">
        <v>311</v>
      </c>
      <c r="C199" s="209"/>
      <c r="F199" s="18">
        <v>22</v>
      </c>
      <c r="G199" s="18">
        <v>17</v>
      </c>
      <c r="H199" s="18">
        <v>5</v>
      </c>
      <c r="I199" s="18">
        <v>4</v>
      </c>
      <c r="J199" s="67">
        <v>2</v>
      </c>
      <c r="K199" s="18">
        <v>19</v>
      </c>
      <c r="L199" s="107">
        <f t="shared" si="156"/>
        <v>1.0251630941286114</v>
      </c>
      <c r="M199" s="24">
        <f t="shared" si="157"/>
        <v>1.5384615384615385</v>
      </c>
      <c r="N199" s="4">
        <f t="shared" si="158"/>
        <v>0.48030739673390976</v>
      </c>
      <c r="O199" s="4">
        <f t="shared" si="159"/>
        <v>0.33783783783783783</v>
      </c>
      <c r="P199" s="4">
        <f t="shared" si="160"/>
        <v>0.18570102135561745</v>
      </c>
      <c r="Q199" s="4">
        <f t="shared" si="161"/>
        <v>1.5676567656765676</v>
      </c>
      <c r="R199" s="173"/>
      <c r="V199" s="34" t="s">
        <v>311</v>
      </c>
      <c r="W199" s="209"/>
      <c r="Z199" s="18">
        <f t="shared" si="162"/>
        <v>19</v>
      </c>
      <c r="AA199" s="18">
        <f t="shared" si="163"/>
        <v>5</v>
      </c>
      <c r="AB199" s="67">
        <f t="shared" si="164"/>
        <v>2</v>
      </c>
      <c r="AC199" s="107">
        <f t="shared" si="165"/>
        <v>1.5676567656765676</v>
      </c>
      <c r="AD199" s="4">
        <f t="shared" si="166"/>
        <v>0.48030739673390976</v>
      </c>
      <c r="AE199" s="4">
        <f t="shared" si="167"/>
        <v>0.18570102135561745</v>
      </c>
      <c r="AH199" s="173"/>
    </row>
    <row r="200" spans="1:34" ht="15" customHeight="1" x14ac:dyDescent="0.15">
      <c r="B200" s="34" t="s">
        <v>80</v>
      </c>
      <c r="C200" s="209"/>
      <c r="F200" s="18">
        <v>23</v>
      </c>
      <c r="G200" s="18">
        <v>16</v>
      </c>
      <c r="H200" s="18">
        <v>7</v>
      </c>
      <c r="I200" s="18">
        <v>6</v>
      </c>
      <c r="J200" s="67">
        <v>6</v>
      </c>
      <c r="K200" s="18">
        <v>16</v>
      </c>
      <c r="L200" s="107">
        <f t="shared" si="156"/>
        <v>1.0717614165890028</v>
      </c>
      <c r="M200" s="24">
        <f t="shared" si="157"/>
        <v>1.4479638009049773</v>
      </c>
      <c r="N200" s="4">
        <f t="shared" si="158"/>
        <v>0.67243035542747354</v>
      </c>
      <c r="O200" s="4">
        <f t="shared" si="159"/>
        <v>0.5067567567567568</v>
      </c>
      <c r="P200" s="4">
        <f t="shared" si="160"/>
        <v>0.55710306406685239</v>
      </c>
      <c r="Q200" s="4">
        <f t="shared" si="161"/>
        <v>1.3201320132013201</v>
      </c>
      <c r="R200" s="173"/>
      <c r="V200" s="34" t="s">
        <v>80</v>
      </c>
      <c r="W200" s="209"/>
      <c r="Z200" s="18">
        <f t="shared" si="162"/>
        <v>16</v>
      </c>
      <c r="AA200" s="18">
        <f t="shared" si="163"/>
        <v>7</v>
      </c>
      <c r="AB200" s="67">
        <f t="shared" si="164"/>
        <v>6</v>
      </c>
      <c r="AC200" s="107">
        <f t="shared" si="165"/>
        <v>1.3201320132013201</v>
      </c>
      <c r="AD200" s="4">
        <f t="shared" si="166"/>
        <v>0.67243035542747354</v>
      </c>
      <c r="AE200" s="4">
        <f t="shared" si="167"/>
        <v>0.55710306406685239</v>
      </c>
      <c r="AH200" s="173"/>
    </row>
    <row r="201" spans="1:34" ht="15" customHeight="1" x14ac:dyDescent="0.15">
      <c r="B201" s="34" t="s">
        <v>81</v>
      </c>
      <c r="C201" s="209"/>
      <c r="F201" s="18">
        <v>12</v>
      </c>
      <c r="G201" s="18">
        <v>9</v>
      </c>
      <c r="H201" s="18">
        <v>3</v>
      </c>
      <c r="I201" s="18">
        <v>7</v>
      </c>
      <c r="J201" s="67">
        <v>7</v>
      </c>
      <c r="K201" s="18">
        <v>9</v>
      </c>
      <c r="L201" s="107">
        <f t="shared" si="156"/>
        <v>0.55917986952469712</v>
      </c>
      <c r="M201" s="24">
        <f t="shared" si="157"/>
        <v>0.81447963800904988</v>
      </c>
      <c r="N201" s="4">
        <f t="shared" si="158"/>
        <v>0.28818443804034583</v>
      </c>
      <c r="O201" s="4">
        <f t="shared" si="159"/>
        <v>0.59121621621621623</v>
      </c>
      <c r="P201" s="4">
        <f t="shared" si="160"/>
        <v>0.64995357474466109</v>
      </c>
      <c r="Q201" s="4">
        <f t="shared" si="161"/>
        <v>0.74257425742574257</v>
      </c>
      <c r="R201" s="173"/>
      <c r="V201" s="34" t="s">
        <v>81</v>
      </c>
      <c r="W201" s="209"/>
      <c r="Z201" s="18">
        <f t="shared" si="162"/>
        <v>9</v>
      </c>
      <c r="AA201" s="18">
        <f t="shared" si="163"/>
        <v>3</v>
      </c>
      <c r="AB201" s="67">
        <f t="shared" si="164"/>
        <v>7</v>
      </c>
      <c r="AC201" s="107">
        <f t="shared" si="165"/>
        <v>0.74257425742574257</v>
      </c>
      <c r="AD201" s="4">
        <f t="shared" si="166"/>
        <v>0.28818443804034583</v>
      </c>
      <c r="AE201" s="4">
        <f t="shared" si="167"/>
        <v>0.64995357474466109</v>
      </c>
      <c r="AH201" s="173"/>
    </row>
    <row r="202" spans="1:34" ht="15" customHeight="1" x14ac:dyDescent="0.15">
      <c r="B202" s="34" t="s">
        <v>150</v>
      </c>
      <c r="C202" s="209"/>
      <c r="D202" s="36"/>
      <c r="E202" s="36"/>
      <c r="F202" s="19">
        <v>209</v>
      </c>
      <c r="G202" s="19">
        <v>52</v>
      </c>
      <c r="H202" s="19">
        <v>157</v>
      </c>
      <c r="I202" s="19">
        <v>137</v>
      </c>
      <c r="J202" s="72">
        <v>129</v>
      </c>
      <c r="K202" s="19">
        <v>60</v>
      </c>
      <c r="L202" s="111">
        <f t="shared" si="156"/>
        <v>9.7390493942218068</v>
      </c>
      <c r="M202" s="26">
        <f t="shared" si="157"/>
        <v>4.7058823529411766</v>
      </c>
      <c r="N202" s="5">
        <f t="shared" si="158"/>
        <v>15.081652257444764</v>
      </c>
      <c r="O202" s="5">
        <f t="shared" si="159"/>
        <v>11.570945945945946</v>
      </c>
      <c r="P202" s="5">
        <f t="shared" si="160"/>
        <v>11.977715877437326</v>
      </c>
      <c r="Q202" s="5">
        <f t="shared" si="161"/>
        <v>4.9504950495049505</v>
      </c>
      <c r="R202" s="173"/>
      <c r="V202" s="34" t="s">
        <v>150</v>
      </c>
      <c r="W202" s="209"/>
      <c r="X202" s="36"/>
      <c r="Y202" s="36"/>
      <c r="Z202" s="19">
        <f t="shared" si="162"/>
        <v>60</v>
      </c>
      <c r="AA202" s="19">
        <f t="shared" si="163"/>
        <v>157</v>
      </c>
      <c r="AB202" s="72">
        <f t="shared" si="164"/>
        <v>129</v>
      </c>
      <c r="AC202" s="111">
        <f t="shared" si="165"/>
        <v>4.9504950495049505</v>
      </c>
      <c r="AD202" s="5">
        <f t="shared" si="166"/>
        <v>15.081652257444764</v>
      </c>
      <c r="AE202" s="5">
        <f t="shared" si="167"/>
        <v>11.977715877437326</v>
      </c>
      <c r="AH202" s="173"/>
    </row>
    <row r="203" spans="1:34" ht="15" customHeight="1" x14ac:dyDescent="0.15">
      <c r="B203" s="38" t="s">
        <v>1</v>
      </c>
      <c r="C203" s="78"/>
      <c r="D203" s="28"/>
      <c r="E203" s="29"/>
      <c r="F203" s="39">
        <f t="shared" ref="F203:J203" si="168">SUM(F194:F202)</f>
        <v>2146</v>
      </c>
      <c r="G203" s="39">
        <f t="shared" si="168"/>
        <v>1105</v>
      </c>
      <c r="H203" s="39">
        <f t="shared" si="168"/>
        <v>1041</v>
      </c>
      <c r="I203" s="39">
        <f t="shared" si="168"/>
        <v>1184</v>
      </c>
      <c r="J203" s="68">
        <f t="shared" si="168"/>
        <v>1077</v>
      </c>
      <c r="K203" s="39">
        <v>1212</v>
      </c>
      <c r="L203" s="108">
        <f t="shared" ref="L203:Q203" si="169">SUM(L194:L202)</f>
        <v>100.00000000000001</v>
      </c>
      <c r="M203" s="25">
        <f t="shared" si="169"/>
        <v>99.999999999999972</v>
      </c>
      <c r="N203" s="6">
        <f t="shared" si="169"/>
        <v>100</v>
      </c>
      <c r="O203" s="6">
        <f t="shared" si="169"/>
        <v>99.999999999999986</v>
      </c>
      <c r="P203" s="6">
        <f t="shared" si="169"/>
        <v>99.999999999999972</v>
      </c>
      <c r="Q203" s="6">
        <f t="shared" si="169"/>
        <v>100.00000000000001</v>
      </c>
      <c r="V203" s="38" t="s">
        <v>1</v>
      </c>
      <c r="W203" s="78"/>
      <c r="X203" s="28"/>
      <c r="Y203" s="29"/>
      <c r="Z203" s="39">
        <f t="shared" ref="Z203:AE203" si="170">SUM(Z194:Z202)</f>
        <v>1212</v>
      </c>
      <c r="AA203" s="39">
        <f t="shared" si="170"/>
        <v>1041</v>
      </c>
      <c r="AB203" s="68">
        <f t="shared" si="170"/>
        <v>1077</v>
      </c>
      <c r="AC203" s="108">
        <f t="shared" si="170"/>
        <v>100.00000000000001</v>
      </c>
      <c r="AD203" s="6">
        <f t="shared" si="170"/>
        <v>100</v>
      </c>
      <c r="AE203" s="6">
        <f t="shared" si="170"/>
        <v>99.999999999999972</v>
      </c>
    </row>
    <row r="204" spans="1:34" ht="15" customHeight="1" x14ac:dyDescent="0.15">
      <c r="B204" s="38" t="s">
        <v>521</v>
      </c>
      <c r="C204" s="78"/>
      <c r="D204" s="28"/>
      <c r="E204" s="29"/>
      <c r="F204" s="40">
        <v>0.5418946824987092</v>
      </c>
      <c r="G204" s="40">
        <v>0.76037037037036992</v>
      </c>
      <c r="H204" s="40">
        <v>0.28165158371040722</v>
      </c>
      <c r="I204" s="40">
        <v>0.32327602674307537</v>
      </c>
      <c r="J204" s="40">
        <v>0.29353375527426151</v>
      </c>
      <c r="K204" s="40">
        <v>0.74728298611111066</v>
      </c>
      <c r="V204" s="38" t="s">
        <v>521</v>
      </c>
      <c r="W204" s="78"/>
      <c r="X204" s="28"/>
      <c r="Y204" s="29"/>
      <c r="Z204" s="40">
        <v>0.74728298611111066</v>
      </c>
      <c r="AA204" s="40">
        <f>H204</f>
        <v>0.28165158371040722</v>
      </c>
      <c r="AB204" s="40">
        <f>J204</f>
        <v>0.29353375527426151</v>
      </c>
    </row>
    <row r="205" spans="1:34" ht="15" customHeight="1" x14ac:dyDescent="0.15">
      <c r="B205" s="38" t="s">
        <v>522</v>
      </c>
      <c r="C205" s="78"/>
      <c r="D205" s="28"/>
      <c r="E205" s="29"/>
      <c r="F205" s="40">
        <v>2.5476941747572805</v>
      </c>
      <c r="G205" s="40">
        <v>2.5499044585987245</v>
      </c>
      <c r="H205" s="40">
        <v>2.5406122448979591</v>
      </c>
      <c r="I205" s="40">
        <v>2.6237984496124023</v>
      </c>
      <c r="J205" s="40">
        <v>2.7826999999999993</v>
      </c>
      <c r="K205" s="40">
        <v>2.5098250728862959</v>
      </c>
      <c r="V205" s="38" t="s">
        <v>522</v>
      </c>
      <c r="W205" s="78"/>
      <c r="X205" s="28"/>
      <c r="Y205" s="29"/>
      <c r="Z205" s="40">
        <v>2.5098250728862959</v>
      </c>
      <c r="AA205" s="40">
        <f>H205</f>
        <v>2.5406122448979591</v>
      </c>
      <c r="AB205" s="40">
        <f>J205</f>
        <v>2.7826999999999993</v>
      </c>
    </row>
    <row r="206" spans="1:34" ht="15" customHeight="1" x14ac:dyDescent="0.15">
      <c r="B206" s="38" t="s">
        <v>104</v>
      </c>
      <c r="C206" s="78"/>
      <c r="D206" s="28"/>
      <c r="E206" s="29"/>
      <c r="F206" s="47">
        <v>21.8</v>
      </c>
      <c r="G206" s="47">
        <v>21.8</v>
      </c>
      <c r="H206" s="47">
        <v>15</v>
      </c>
      <c r="I206" s="47">
        <v>16.239999999999998</v>
      </c>
      <c r="J206" s="47">
        <v>16.239999999999998</v>
      </c>
      <c r="K206" s="47">
        <v>21.8</v>
      </c>
      <c r="V206" s="38" t="s">
        <v>104</v>
      </c>
      <c r="W206" s="78"/>
      <c r="X206" s="28"/>
      <c r="Y206" s="29"/>
      <c r="Z206" s="47">
        <v>21.8</v>
      </c>
      <c r="AA206" s="47">
        <f>H206</f>
        <v>15</v>
      </c>
      <c r="AB206" s="47">
        <f>J206</f>
        <v>16.239999999999998</v>
      </c>
    </row>
    <row r="207" spans="1:34" ht="15" customHeight="1" x14ac:dyDescent="0.15">
      <c r="B207" s="62"/>
      <c r="C207" s="62"/>
      <c r="D207" s="45"/>
      <c r="E207" s="45"/>
      <c r="F207" s="109"/>
      <c r="G207" s="109"/>
      <c r="H207" s="109"/>
      <c r="I207" s="109"/>
      <c r="J207" s="109"/>
      <c r="K207" s="109"/>
      <c r="V207" s="62"/>
      <c r="W207" s="62"/>
      <c r="X207" s="45"/>
      <c r="Y207" s="45"/>
      <c r="Z207" s="109"/>
      <c r="AA207" s="109"/>
      <c r="AB207" s="109"/>
    </row>
    <row r="208" spans="1:34" ht="15" customHeight="1" x14ac:dyDescent="0.15">
      <c r="A208" s="1" t="s">
        <v>658</v>
      </c>
      <c r="B208" s="22"/>
      <c r="C208" s="22"/>
      <c r="H208" s="7"/>
      <c r="I208" s="7"/>
      <c r="K208" s="7"/>
      <c r="M208" s="7"/>
      <c r="V208" s="22"/>
      <c r="W208" s="22"/>
    </row>
    <row r="209" spans="2:34" ht="13.65" customHeight="1" x14ac:dyDescent="0.15">
      <c r="B209" s="64"/>
      <c r="C209" s="33"/>
      <c r="D209" s="33"/>
      <c r="E209" s="33"/>
      <c r="F209" s="386"/>
      <c r="G209" s="387"/>
      <c r="H209" s="86" t="s">
        <v>2</v>
      </c>
      <c r="I209" s="86"/>
      <c r="J209" s="387"/>
      <c r="K209" s="387"/>
      <c r="L209" s="388"/>
      <c r="M209" s="387"/>
      <c r="N209" s="86" t="s">
        <v>3</v>
      </c>
      <c r="O209" s="86"/>
      <c r="P209" s="387"/>
      <c r="Q209" s="389"/>
      <c r="V209" s="64"/>
      <c r="W209" s="33"/>
      <c r="X209" s="33"/>
      <c r="Y209" s="33"/>
      <c r="Z209" s="79"/>
      <c r="AA209" s="83" t="s">
        <v>2</v>
      </c>
      <c r="AB209" s="86"/>
      <c r="AC209" s="104"/>
      <c r="AD209" s="83" t="s">
        <v>3</v>
      </c>
      <c r="AE209" s="84"/>
    </row>
    <row r="210" spans="2:34" ht="22.65" customHeight="1" x14ac:dyDescent="0.15">
      <c r="B210" s="34"/>
      <c r="C210" s="209"/>
      <c r="E210" s="75"/>
      <c r="F210" s="94" t="s">
        <v>442</v>
      </c>
      <c r="G210" s="94" t="s">
        <v>194</v>
      </c>
      <c r="H210" s="94" t="s">
        <v>195</v>
      </c>
      <c r="I210" s="94" t="s">
        <v>443</v>
      </c>
      <c r="J210" s="100" t="s">
        <v>197</v>
      </c>
      <c r="K210" s="94" t="s">
        <v>1127</v>
      </c>
      <c r="L210" s="103" t="s">
        <v>442</v>
      </c>
      <c r="M210" s="94" t="s">
        <v>194</v>
      </c>
      <c r="N210" s="94" t="s">
        <v>195</v>
      </c>
      <c r="O210" s="94" t="s">
        <v>443</v>
      </c>
      <c r="P210" s="94" t="s">
        <v>197</v>
      </c>
      <c r="Q210" s="94" t="s">
        <v>1127</v>
      </c>
      <c r="V210" s="34"/>
      <c r="W210" s="209"/>
      <c r="Y210" s="75"/>
      <c r="Z210" s="94" t="s">
        <v>936</v>
      </c>
      <c r="AA210" s="94" t="s">
        <v>195</v>
      </c>
      <c r="AB210" s="100" t="s">
        <v>197</v>
      </c>
      <c r="AC210" s="103" t="s">
        <v>936</v>
      </c>
      <c r="AD210" s="94" t="s">
        <v>195</v>
      </c>
      <c r="AE210" s="94" t="s">
        <v>197</v>
      </c>
    </row>
    <row r="211" spans="2:34" ht="12" customHeight="1" x14ac:dyDescent="0.15">
      <c r="B211" s="35"/>
      <c r="C211" s="88"/>
      <c r="D211" s="36"/>
      <c r="E211" s="76"/>
      <c r="F211" s="37"/>
      <c r="G211" s="37"/>
      <c r="H211" s="37"/>
      <c r="I211" s="37"/>
      <c r="J211" s="66"/>
      <c r="K211" s="37"/>
      <c r="L211" s="105">
        <f t="shared" ref="L211:Q211" si="171">F$16</f>
        <v>2146</v>
      </c>
      <c r="M211" s="2">
        <f t="shared" si="171"/>
        <v>1105</v>
      </c>
      <c r="N211" s="2">
        <f t="shared" si="171"/>
        <v>1041</v>
      </c>
      <c r="O211" s="2">
        <f t="shared" si="171"/>
        <v>1184</v>
      </c>
      <c r="P211" s="2">
        <f t="shared" si="171"/>
        <v>1077</v>
      </c>
      <c r="Q211" s="2">
        <f t="shared" si="171"/>
        <v>1212</v>
      </c>
      <c r="V211" s="35"/>
      <c r="W211" s="88"/>
      <c r="X211" s="36"/>
      <c r="Y211" s="76"/>
      <c r="Z211" s="37"/>
      <c r="AA211" s="37"/>
      <c r="AB211" s="66"/>
      <c r="AC211" s="105">
        <f>Z$16</f>
        <v>1212</v>
      </c>
      <c r="AD211" s="2">
        <f>AA$16</f>
        <v>1041</v>
      </c>
      <c r="AE211" s="2">
        <f>AB$16</f>
        <v>1077</v>
      </c>
    </row>
    <row r="212" spans="2:34" ht="15" customHeight="1" x14ac:dyDescent="0.15">
      <c r="B212" s="34" t="s">
        <v>174</v>
      </c>
      <c r="C212" s="209"/>
      <c r="F212" s="18">
        <v>1724</v>
      </c>
      <c r="G212" s="18">
        <v>884</v>
      </c>
      <c r="H212" s="18">
        <v>840</v>
      </c>
      <c r="I212" s="18">
        <v>1021</v>
      </c>
      <c r="J212" s="67">
        <v>931</v>
      </c>
      <c r="K212" s="18">
        <v>974</v>
      </c>
      <c r="L212" s="107">
        <f t="shared" ref="L212:L220" si="172">F212/L$211*100</f>
        <v>80.335507921714822</v>
      </c>
      <c r="M212" s="24">
        <f t="shared" ref="M212:M220" si="173">G212/M$211*100</f>
        <v>80</v>
      </c>
      <c r="N212" s="4">
        <f t="shared" ref="N212:N220" si="174">H212/N$211*100</f>
        <v>80.691642651296831</v>
      </c>
      <c r="O212" s="4">
        <f t="shared" ref="O212:O220" si="175">I212/O$211*100</f>
        <v>86.233108108108098</v>
      </c>
      <c r="P212" s="4">
        <f t="shared" ref="P212:P220" si="176">J212/P$211*100</f>
        <v>86.44382544103992</v>
      </c>
      <c r="Q212" s="4">
        <f t="shared" ref="Q212:Q220" si="177">K212/Q$211*100</f>
        <v>80.363036303630366</v>
      </c>
      <c r="R212" s="173"/>
      <c r="V212" s="34" t="s">
        <v>174</v>
      </c>
      <c r="W212" s="209"/>
      <c r="Z212" s="18">
        <f t="shared" ref="Z212:Z220" si="178">SUM(G212,I212-J212)</f>
        <v>974</v>
      </c>
      <c r="AA212" s="18">
        <f t="shared" ref="AA212:AA220" si="179">H212</f>
        <v>840</v>
      </c>
      <c r="AB212" s="67">
        <f t="shared" ref="AB212:AB220" si="180">J212</f>
        <v>931</v>
      </c>
      <c r="AC212" s="107">
        <f t="shared" ref="AC212:AC220" si="181">Z212/AC$211*100</f>
        <v>80.363036303630366</v>
      </c>
      <c r="AD212" s="4">
        <f t="shared" ref="AD212:AD220" si="182">AA212/AD$211*100</f>
        <v>80.691642651296831</v>
      </c>
      <c r="AE212" s="4">
        <f t="shared" ref="AE212:AE220" si="183">AB212/AE$211*100</f>
        <v>86.44382544103992</v>
      </c>
      <c r="AH212" s="173"/>
    </row>
    <row r="213" spans="2:34" ht="15" customHeight="1" x14ac:dyDescent="0.15">
      <c r="B213" s="34" t="s">
        <v>944</v>
      </c>
      <c r="C213" s="209"/>
      <c r="F213" s="18">
        <v>123</v>
      </c>
      <c r="G213" s="18">
        <v>103</v>
      </c>
      <c r="H213" s="18">
        <v>20</v>
      </c>
      <c r="I213" s="18">
        <v>15</v>
      </c>
      <c r="J213" s="67">
        <v>11</v>
      </c>
      <c r="K213" s="18">
        <v>107</v>
      </c>
      <c r="L213" s="107">
        <f t="shared" si="172"/>
        <v>5.7315936626281454</v>
      </c>
      <c r="M213" s="24">
        <f t="shared" si="173"/>
        <v>9.3212669683257925</v>
      </c>
      <c r="N213" s="4">
        <f t="shared" si="174"/>
        <v>1.9212295869356391</v>
      </c>
      <c r="O213" s="4">
        <f t="shared" si="175"/>
        <v>1.2668918918918919</v>
      </c>
      <c r="P213" s="4">
        <f t="shared" si="176"/>
        <v>1.021355617455896</v>
      </c>
      <c r="Q213" s="4">
        <f t="shared" si="177"/>
        <v>8.8283828382838276</v>
      </c>
      <c r="R213" s="173"/>
      <c r="V213" s="34" t="s">
        <v>944</v>
      </c>
      <c r="W213" s="209"/>
      <c r="Z213" s="18">
        <f t="shared" si="178"/>
        <v>107</v>
      </c>
      <c r="AA213" s="18">
        <f t="shared" si="179"/>
        <v>20</v>
      </c>
      <c r="AB213" s="67">
        <f t="shared" si="180"/>
        <v>11</v>
      </c>
      <c r="AC213" s="107">
        <f t="shared" si="181"/>
        <v>8.8283828382838276</v>
      </c>
      <c r="AD213" s="4">
        <f t="shared" si="182"/>
        <v>1.9212295869356391</v>
      </c>
      <c r="AE213" s="4">
        <f t="shared" si="183"/>
        <v>1.021355617455896</v>
      </c>
      <c r="AH213" s="173"/>
    </row>
    <row r="214" spans="2:34" ht="15" customHeight="1" x14ac:dyDescent="0.15">
      <c r="B214" s="34" t="s">
        <v>945</v>
      </c>
      <c r="C214" s="209"/>
      <c r="F214" s="18">
        <v>39</v>
      </c>
      <c r="G214" s="18">
        <v>29</v>
      </c>
      <c r="H214" s="18">
        <v>10</v>
      </c>
      <c r="I214" s="18">
        <v>5</v>
      </c>
      <c r="J214" s="67">
        <v>3</v>
      </c>
      <c r="K214" s="18">
        <v>31</v>
      </c>
      <c r="L214" s="107">
        <f t="shared" si="172"/>
        <v>1.8173345759552657</v>
      </c>
      <c r="M214" s="24">
        <f t="shared" si="173"/>
        <v>2.6244343891402715</v>
      </c>
      <c r="N214" s="4">
        <f t="shared" si="174"/>
        <v>0.96061479346781953</v>
      </c>
      <c r="O214" s="4">
        <f t="shared" si="175"/>
        <v>0.42229729729729731</v>
      </c>
      <c r="P214" s="4">
        <f t="shared" si="176"/>
        <v>0.2785515320334262</v>
      </c>
      <c r="Q214" s="4">
        <f t="shared" si="177"/>
        <v>2.557755775577558</v>
      </c>
      <c r="R214" s="173"/>
      <c r="V214" s="34" t="s">
        <v>945</v>
      </c>
      <c r="W214" s="209"/>
      <c r="Z214" s="18">
        <f t="shared" si="178"/>
        <v>31</v>
      </c>
      <c r="AA214" s="18">
        <f t="shared" si="179"/>
        <v>10</v>
      </c>
      <c r="AB214" s="67">
        <f t="shared" si="180"/>
        <v>3</v>
      </c>
      <c r="AC214" s="107">
        <f t="shared" si="181"/>
        <v>2.557755775577558</v>
      </c>
      <c r="AD214" s="4">
        <f t="shared" si="182"/>
        <v>0.96061479346781953</v>
      </c>
      <c r="AE214" s="4">
        <f t="shared" si="183"/>
        <v>0.2785515320334262</v>
      </c>
      <c r="AH214" s="173"/>
    </row>
    <row r="215" spans="2:34" ht="15" customHeight="1" x14ac:dyDescent="0.15">
      <c r="B215" s="34" t="s">
        <v>946</v>
      </c>
      <c r="C215" s="209"/>
      <c r="F215" s="18">
        <v>20</v>
      </c>
      <c r="G215" s="18">
        <v>14</v>
      </c>
      <c r="H215" s="18">
        <v>6</v>
      </c>
      <c r="I215" s="18">
        <v>5</v>
      </c>
      <c r="J215" s="67">
        <v>4</v>
      </c>
      <c r="K215" s="18">
        <v>15</v>
      </c>
      <c r="L215" s="107">
        <f t="shared" si="172"/>
        <v>0.93196644920782845</v>
      </c>
      <c r="M215" s="24">
        <f t="shared" si="173"/>
        <v>1.2669683257918551</v>
      </c>
      <c r="N215" s="4">
        <f t="shared" si="174"/>
        <v>0.57636887608069165</v>
      </c>
      <c r="O215" s="4">
        <f t="shared" si="175"/>
        <v>0.42229729729729731</v>
      </c>
      <c r="P215" s="4">
        <f t="shared" si="176"/>
        <v>0.37140204271123489</v>
      </c>
      <c r="Q215" s="4">
        <f t="shared" si="177"/>
        <v>1.2376237623762376</v>
      </c>
      <c r="R215" s="173"/>
      <c r="V215" s="34" t="s">
        <v>946</v>
      </c>
      <c r="W215" s="209"/>
      <c r="Z215" s="18">
        <f t="shared" si="178"/>
        <v>15</v>
      </c>
      <c r="AA215" s="18">
        <f t="shared" si="179"/>
        <v>6</v>
      </c>
      <c r="AB215" s="67">
        <f t="shared" si="180"/>
        <v>4</v>
      </c>
      <c r="AC215" s="107">
        <f t="shared" si="181"/>
        <v>1.2376237623762376</v>
      </c>
      <c r="AD215" s="4">
        <f t="shared" si="182"/>
        <v>0.57636887608069165</v>
      </c>
      <c r="AE215" s="4">
        <f t="shared" si="183"/>
        <v>0.37140204271123489</v>
      </c>
      <c r="AH215" s="173"/>
    </row>
    <row r="216" spans="2:34" ht="15" customHeight="1" x14ac:dyDescent="0.15">
      <c r="B216" s="34" t="s">
        <v>947</v>
      </c>
      <c r="C216" s="209"/>
      <c r="F216" s="18">
        <v>8</v>
      </c>
      <c r="G216" s="18">
        <v>6</v>
      </c>
      <c r="H216" s="18">
        <v>2</v>
      </c>
      <c r="I216" s="18">
        <v>4</v>
      </c>
      <c r="J216" s="67">
        <v>1</v>
      </c>
      <c r="K216" s="18">
        <v>9</v>
      </c>
      <c r="L216" s="107">
        <f t="shared" si="172"/>
        <v>0.37278657968313139</v>
      </c>
      <c r="M216" s="24">
        <f t="shared" si="173"/>
        <v>0.54298642533936647</v>
      </c>
      <c r="N216" s="4">
        <f t="shared" si="174"/>
        <v>0.19212295869356388</v>
      </c>
      <c r="O216" s="4">
        <f t="shared" si="175"/>
        <v>0.33783783783783783</v>
      </c>
      <c r="P216" s="4">
        <f t="shared" si="176"/>
        <v>9.2850510677808723E-2</v>
      </c>
      <c r="Q216" s="4">
        <f t="shared" si="177"/>
        <v>0.74257425742574257</v>
      </c>
      <c r="R216" s="173"/>
      <c r="V216" s="34" t="s">
        <v>947</v>
      </c>
      <c r="W216" s="209"/>
      <c r="Z216" s="18">
        <f t="shared" si="178"/>
        <v>9</v>
      </c>
      <c r="AA216" s="18">
        <f t="shared" si="179"/>
        <v>2</v>
      </c>
      <c r="AB216" s="67">
        <f t="shared" si="180"/>
        <v>1</v>
      </c>
      <c r="AC216" s="107">
        <f t="shared" si="181"/>
        <v>0.74257425742574257</v>
      </c>
      <c r="AD216" s="4">
        <f t="shared" si="182"/>
        <v>0.19212295869356388</v>
      </c>
      <c r="AE216" s="4">
        <f t="shared" si="183"/>
        <v>9.2850510677808723E-2</v>
      </c>
      <c r="AH216" s="173"/>
    </row>
    <row r="217" spans="2:34" ht="15" customHeight="1" x14ac:dyDescent="0.15">
      <c r="B217" s="34" t="s">
        <v>948</v>
      </c>
      <c r="C217" s="209"/>
      <c r="F217" s="18">
        <v>6</v>
      </c>
      <c r="G217" s="18">
        <v>4</v>
      </c>
      <c r="H217" s="18">
        <v>2</v>
      </c>
      <c r="I217" s="18">
        <v>2</v>
      </c>
      <c r="J217" s="67">
        <v>2</v>
      </c>
      <c r="K217" s="18">
        <v>4</v>
      </c>
      <c r="L217" s="107">
        <f t="shared" si="172"/>
        <v>0.27958993476234856</v>
      </c>
      <c r="M217" s="24">
        <f t="shared" si="173"/>
        <v>0.36199095022624433</v>
      </c>
      <c r="N217" s="4">
        <f t="shared" si="174"/>
        <v>0.19212295869356388</v>
      </c>
      <c r="O217" s="4">
        <f t="shared" si="175"/>
        <v>0.16891891891891891</v>
      </c>
      <c r="P217" s="4">
        <f t="shared" si="176"/>
        <v>0.18570102135561745</v>
      </c>
      <c r="Q217" s="4">
        <f t="shared" si="177"/>
        <v>0.33003300330033003</v>
      </c>
      <c r="R217" s="173"/>
      <c r="V217" s="34" t="s">
        <v>948</v>
      </c>
      <c r="W217" s="209"/>
      <c r="Z217" s="18">
        <f t="shared" si="178"/>
        <v>4</v>
      </c>
      <c r="AA217" s="18">
        <f t="shared" si="179"/>
        <v>2</v>
      </c>
      <c r="AB217" s="67">
        <f t="shared" si="180"/>
        <v>2</v>
      </c>
      <c r="AC217" s="107">
        <f t="shared" si="181"/>
        <v>0.33003300330033003</v>
      </c>
      <c r="AD217" s="4">
        <f t="shared" si="182"/>
        <v>0.19212295869356388</v>
      </c>
      <c r="AE217" s="4">
        <f t="shared" si="183"/>
        <v>0.18570102135561745</v>
      </c>
      <c r="AH217" s="173"/>
    </row>
    <row r="218" spans="2:34" ht="15" customHeight="1" x14ac:dyDescent="0.15">
      <c r="B218" s="34" t="s">
        <v>950</v>
      </c>
      <c r="C218" s="209"/>
      <c r="F218" s="18">
        <v>12</v>
      </c>
      <c r="G218" s="18">
        <v>8</v>
      </c>
      <c r="H218" s="18">
        <v>4</v>
      </c>
      <c r="I218" s="18">
        <v>0</v>
      </c>
      <c r="J218" s="67">
        <v>0</v>
      </c>
      <c r="K218" s="18">
        <v>8</v>
      </c>
      <c r="L218" s="107">
        <f t="shared" si="172"/>
        <v>0.55917986952469712</v>
      </c>
      <c r="M218" s="24">
        <f t="shared" si="173"/>
        <v>0.72398190045248867</v>
      </c>
      <c r="N218" s="4">
        <f t="shared" si="174"/>
        <v>0.38424591738712777</v>
      </c>
      <c r="O218" s="4">
        <f t="shared" si="175"/>
        <v>0</v>
      </c>
      <c r="P218" s="4">
        <f t="shared" si="176"/>
        <v>0</v>
      </c>
      <c r="Q218" s="4">
        <f t="shared" si="177"/>
        <v>0.66006600660066006</v>
      </c>
      <c r="R218" s="173"/>
      <c r="V218" s="34" t="s">
        <v>950</v>
      </c>
      <c r="W218" s="209"/>
      <c r="Z218" s="18">
        <f t="shared" si="178"/>
        <v>8</v>
      </c>
      <c r="AA218" s="18">
        <f t="shared" si="179"/>
        <v>4</v>
      </c>
      <c r="AB218" s="67">
        <f t="shared" si="180"/>
        <v>0</v>
      </c>
      <c r="AC218" s="107">
        <f t="shared" si="181"/>
        <v>0.66006600660066006</v>
      </c>
      <c r="AD218" s="4">
        <f t="shared" si="182"/>
        <v>0.38424591738712777</v>
      </c>
      <c r="AE218" s="4">
        <f t="shared" si="183"/>
        <v>0</v>
      </c>
      <c r="AH218" s="173"/>
    </row>
    <row r="219" spans="2:34" ht="15" customHeight="1" x14ac:dyDescent="0.15">
      <c r="B219" s="34" t="s">
        <v>81</v>
      </c>
      <c r="C219" s="209"/>
      <c r="F219" s="18">
        <v>4</v>
      </c>
      <c r="G219" s="18">
        <v>3</v>
      </c>
      <c r="H219" s="18">
        <v>1</v>
      </c>
      <c r="I219" s="18">
        <v>3</v>
      </c>
      <c r="J219" s="67">
        <v>3</v>
      </c>
      <c r="K219" s="18">
        <v>3</v>
      </c>
      <c r="L219" s="107">
        <f t="shared" si="172"/>
        <v>0.1863932898415657</v>
      </c>
      <c r="M219" s="24">
        <f t="shared" si="173"/>
        <v>0.27149321266968324</v>
      </c>
      <c r="N219" s="4">
        <f t="shared" si="174"/>
        <v>9.6061479346781942E-2</v>
      </c>
      <c r="O219" s="4">
        <f t="shared" si="175"/>
        <v>0.2533783783783784</v>
      </c>
      <c r="P219" s="4">
        <f t="shared" si="176"/>
        <v>0.2785515320334262</v>
      </c>
      <c r="Q219" s="4">
        <f t="shared" si="177"/>
        <v>0.24752475247524752</v>
      </c>
      <c r="R219" s="173"/>
      <c r="V219" s="34" t="s">
        <v>81</v>
      </c>
      <c r="W219" s="209"/>
      <c r="Z219" s="18">
        <f t="shared" si="178"/>
        <v>3</v>
      </c>
      <c r="AA219" s="18">
        <f t="shared" si="179"/>
        <v>1</v>
      </c>
      <c r="AB219" s="67">
        <f t="shared" si="180"/>
        <v>3</v>
      </c>
      <c r="AC219" s="107">
        <f t="shared" si="181"/>
        <v>0.24752475247524752</v>
      </c>
      <c r="AD219" s="4">
        <f t="shared" si="182"/>
        <v>9.6061479346781942E-2</v>
      </c>
      <c r="AE219" s="4">
        <f t="shared" si="183"/>
        <v>0.2785515320334262</v>
      </c>
      <c r="AH219" s="173"/>
    </row>
    <row r="220" spans="2:34" ht="15" customHeight="1" x14ac:dyDescent="0.15">
      <c r="B220" s="34" t="s">
        <v>150</v>
      </c>
      <c r="C220" s="209"/>
      <c r="D220" s="36"/>
      <c r="E220" s="36"/>
      <c r="F220" s="19">
        <v>210</v>
      </c>
      <c r="G220" s="19">
        <v>54</v>
      </c>
      <c r="H220" s="19">
        <v>156</v>
      </c>
      <c r="I220" s="19">
        <v>129</v>
      </c>
      <c r="J220" s="72">
        <v>122</v>
      </c>
      <c r="K220" s="19">
        <v>61</v>
      </c>
      <c r="L220" s="111">
        <f t="shared" si="172"/>
        <v>9.7856477166821989</v>
      </c>
      <c r="M220" s="26">
        <f t="shared" si="173"/>
        <v>4.886877828054299</v>
      </c>
      <c r="N220" s="5">
        <f t="shared" si="174"/>
        <v>14.985590778097983</v>
      </c>
      <c r="O220" s="5">
        <f t="shared" si="175"/>
        <v>10.89527027027027</v>
      </c>
      <c r="P220" s="5">
        <f t="shared" si="176"/>
        <v>11.327762302692665</v>
      </c>
      <c r="Q220" s="5">
        <f t="shared" si="177"/>
        <v>5.0330033003300327</v>
      </c>
      <c r="R220" s="173"/>
      <c r="V220" s="34" t="s">
        <v>150</v>
      </c>
      <c r="W220" s="209"/>
      <c r="X220" s="36"/>
      <c r="Y220" s="36"/>
      <c r="Z220" s="19">
        <f t="shared" si="178"/>
        <v>61</v>
      </c>
      <c r="AA220" s="19">
        <f t="shared" si="179"/>
        <v>156</v>
      </c>
      <c r="AB220" s="72">
        <f t="shared" si="180"/>
        <v>122</v>
      </c>
      <c r="AC220" s="111">
        <f t="shared" si="181"/>
        <v>5.0330033003300327</v>
      </c>
      <c r="AD220" s="5">
        <f t="shared" si="182"/>
        <v>14.985590778097983</v>
      </c>
      <c r="AE220" s="5">
        <f t="shared" si="183"/>
        <v>11.327762302692665</v>
      </c>
      <c r="AH220" s="173"/>
    </row>
    <row r="221" spans="2:34" ht="15" customHeight="1" x14ac:dyDescent="0.15">
      <c r="B221" s="38" t="s">
        <v>1</v>
      </c>
      <c r="C221" s="78"/>
      <c r="D221" s="28"/>
      <c r="E221" s="29"/>
      <c r="F221" s="39">
        <f t="shared" ref="F221:J221" si="184">SUM(F212:F220)</f>
        <v>2146</v>
      </c>
      <c r="G221" s="39">
        <f t="shared" si="184"/>
        <v>1105</v>
      </c>
      <c r="H221" s="39">
        <f t="shared" si="184"/>
        <v>1041</v>
      </c>
      <c r="I221" s="39">
        <f t="shared" si="184"/>
        <v>1184</v>
      </c>
      <c r="J221" s="68">
        <f t="shared" si="184"/>
        <v>1077</v>
      </c>
      <c r="K221" s="39">
        <v>1212</v>
      </c>
      <c r="L221" s="108">
        <f t="shared" ref="L221:Q221" si="185">SUM(L212:L220)</f>
        <v>100</v>
      </c>
      <c r="M221" s="25">
        <f t="shared" si="185"/>
        <v>99.999999999999986</v>
      </c>
      <c r="N221" s="6">
        <f t="shared" si="185"/>
        <v>100.00000000000001</v>
      </c>
      <c r="O221" s="6">
        <f t="shared" si="185"/>
        <v>99.999999999999972</v>
      </c>
      <c r="P221" s="6">
        <f t="shared" si="185"/>
        <v>100</v>
      </c>
      <c r="Q221" s="6">
        <f t="shared" si="185"/>
        <v>100</v>
      </c>
      <c r="V221" s="38" t="s">
        <v>1</v>
      </c>
      <c r="W221" s="78"/>
      <c r="X221" s="28"/>
      <c r="Y221" s="29"/>
      <c r="Z221" s="39">
        <f t="shared" ref="Z221:AE221" si="186">SUM(Z212:Z220)</f>
        <v>1212</v>
      </c>
      <c r="AA221" s="39">
        <f t="shared" si="186"/>
        <v>1041</v>
      </c>
      <c r="AB221" s="68">
        <f t="shared" si="186"/>
        <v>1077</v>
      </c>
      <c r="AC221" s="108">
        <f t="shared" si="186"/>
        <v>100</v>
      </c>
      <c r="AD221" s="6">
        <f t="shared" si="186"/>
        <v>100.00000000000001</v>
      </c>
      <c r="AE221" s="6">
        <f t="shared" si="186"/>
        <v>100</v>
      </c>
    </row>
    <row r="222" spans="2:34" ht="15" customHeight="1" x14ac:dyDescent="0.15">
      <c r="B222" s="38" t="s">
        <v>521</v>
      </c>
      <c r="C222" s="78"/>
      <c r="D222" s="28"/>
      <c r="E222" s="29"/>
      <c r="F222" s="40">
        <v>0.24380165289256198</v>
      </c>
      <c r="G222" s="40">
        <v>0.34062797335870598</v>
      </c>
      <c r="H222" s="40">
        <v>0.12881355932203389</v>
      </c>
      <c r="I222" s="40">
        <v>0.1052132701421801</v>
      </c>
      <c r="J222" s="40">
        <v>9.2146596858638741E-2</v>
      </c>
      <c r="K222" s="40">
        <v>0.3310165073848827</v>
      </c>
      <c r="V222" s="38" t="s">
        <v>521</v>
      </c>
      <c r="W222" s="78"/>
      <c r="X222" s="28"/>
      <c r="Y222" s="29"/>
      <c r="Z222" s="40">
        <v>0.3310165073848827</v>
      </c>
      <c r="AA222" s="40">
        <f>H222</f>
        <v>0.12881355932203389</v>
      </c>
      <c r="AB222" s="40">
        <f>J222</f>
        <v>9.2146596858638741E-2</v>
      </c>
    </row>
    <row r="223" spans="2:34" ht="15" customHeight="1" x14ac:dyDescent="0.15">
      <c r="B223" s="38" t="s">
        <v>522</v>
      </c>
      <c r="C223" s="78"/>
      <c r="D223" s="28"/>
      <c r="E223" s="29"/>
      <c r="F223" s="40">
        <v>2.2264150943396226</v>
      </c>
      <c r="G223" s="40">
        <v>2.1437125748502992</v>
      </c>
      <c r="H223" s="40">
        <v>2.5333333333333332</v>
      </c>
      <c r="I223" s="40">
        <v>3.2647058823529411</v>
      </c>
      <c r="J223" s="40">
        <v>3.6666666666666665</v>
      </c>
      <c r="K223" s="40">
        <v>2.152542372881356</v>
      </c>
      <c r="V223" s="38" t="s">
        <v>522</v>
      </c>
      <c r="W223" s="78"/>
      <c r="X223" s="28"/>
      <c r="Y223" s="29"/>
      <c r="Z223" s="40">
        <v>2.152542372881356</v>
      </c>
      <c r="AA223" s="40">
        <f>H223</f>
        <v>2.5333333333333332</v>
      </c>
      <c r="AB223" s="40">
        <f>J223</f>
        <v>3.6666666666666665</v>
      </c>
    </row>
    <row r="224" spans="2:34" ht="15" customHeight="1" x14ac:dyDescent="0.15">
      <c r="B224" s="38" t="s">
        <v>104</v>
      </c>
      <c r="C224" s="78"/>
      <c r="D224" s="28"/>
      <c r="E224" s="29"/>
      <c r="F224" s="47">
        <v>20</v>
      </c>
      <c r="G224" s="47">
        <v>20</v>
      </c>
      <c r="H224" s="47">
        <v>12</v>
      </c>
      <c r="I224" s="47">
        <v>19</v>
      </c>
      <c r="J224" s="47">
        <v>19</v>
      </c>
      <c r="K224" s="47">
        <v>20</v>
      </c>
      <c r="V224" s="38" t="s">
        <v>104</v>
      </c>
      <c r="W224" s="78"/>
      <c r="X224" s="28"/>
      <c r="Y224" s="29"/>
      <c r="Z224" s="47">
        <v>20</v>
      </c>
      <c r="AA224" s="47">
        <f>H224</f>
        <v>12</v>
      </c>
      <c r="AB224" s="47">
        <f>J224</f>
        <v>19</v>
      </c>
    </row>
    <row r="225" spans="1:34" ht="15" customHeight="1" x14ac:dyDescent="0.15">
      <c r="B225" s="62"/>
      <c r="C225" s="62"/>
      <c r="D225" s="45"/>
      <c r="E225" s="45"/>
      <c r="F225" s="109"/>
      <c r="G225" s="109"/>
      <c r="H225" s="109"/>
      <c r="I225" s="109"/>
      <c r="J225" s="109"/>
      <c r="K225" s="109"/>
      <c r="V225" s="62"/>
      <c r="W225" s="62"/>
      <c r="X225" s="45"/>
      <c r="Y225" s="45"/>
      <c r="Z225" s="109"/>
      <c r="AA225" s="109"/>
      <c r="AB225" s="109"/>
    </row>
    <row r="226" spans="1:34" ht="15" customHeight="1" x14ac:dyDescent="0.15">
      <c r="A226" s="1" t="s">
        <v>659</v>
      </c>
      <c r="B226" s="22"/>
      <c r="C226" s="22"/>
      <c r="H226" s="7"/>
      <c r="I226" s="7"/>
      <c r="K226" s="7"/>
      <c r="M226" s="7"/>
      <c r="V226" s="22"/>
      <c r="W226" s="22"/>
    </row>
    <row r="227" spans="1:34" ht="13.65" customHeight="1" x14ac:dyDescent="0.15">
      <c r="B227" s="64"/>
      <c r="C227" s="33"/>
      <c r="D227" s="33"/>
      <c r="E227" s="33"/>
      <c r="F227" s="386"/>
      <c r="G227" s="387"/>
      <c r="H227" s="86" t="s">
        <v>2</v>
      </c>
      <c r="I227" s="86"/>
      <c r="J227" s="387"/>
      <c r="K227" s="387"/>
      <c r="L227" s="388"/>
      <c r="M227" s="387"/>
      <c r="N227" s="86" t="s">
        <v>3</v>
      </c>
      <c r="O227" s="86"/>
      <c r="P227" s="387"/>
      <c r="Q227" s="389"/>
      <c r="V227" s="64"/>
      <c r="W227" s="33"/>
      <c r="X227" s="33"/>
      <c r="Y227" s="33"/>
      <c r="Z227" s="79"/>
      <c r="AA227" s="83" t="s">
        <v>2</v>
      </c>
      <c r="AB227" s="86"/>
      <c r="AC227" s="104"/>
      <c r="AD227" s="83" t="s">
        <v>3</v>
      </c>
      <c r="AE227" s="84"/>
    </row>
    <row r="228" spans="1:34" ht="22.65" customHeight="1" x14ac:dyDescent="0.15">
      <c r="B228" s="34"/>
      <c r="C228" s="209"/>
      <c r="E228" s="75"/>
      <c r="F228" s="94" t="s">
        <v>442</v>
      </c>
      <c r="G228" s="94" t="s">
        <v>194</v>
      </c>
      <c r="H228" s="94" t="s">
        <v>195</v>
      </c>
      <c r="I228" s="94" t="s">
        <v>443</v>
      </c>
      <c r="J228" s="100" t="s">
        <v>197</v>
      </c>
      <c r="K228" s="94" t="s">
        <v>1127</v>
      </c>
      <c r="L228" s="103" t="s">
        <v>442</v>
      </c>
      <c r="M228" s="94" t="s">
        <v>194</v>
      </c>
      <c r="N228" s="94" t="s">
        <v>195</v>
      </c>
      <c r="O228" s="94" t="s">
        <v>443</v>
      </c>
      <c r="P228" s="94" t="s">
        <v>197</v>
      </c>
      <c r="Q228" s="94" t="s">
        <v>1127</v>
      </c>
      <c r="V228" s="34"/>
      <c r="W228" s="209"/>
      <c r="Y228" s="75"/>
      <c r="Z228" s="94" t="s">
        <v>936</v>
      </c>
      <c r="AA228" s="94" t="s">
        <v>195</v>
      </c>
      <c r="AB228" s="100" t="s">
        <v>197</v>
      </c>
      <c r="AC228" s="103" t="s">
        <v>936</v>
      </c>
      <c r="AD228" s="94" t="s">
        <v>195</v>
      </c>
      <c r="AE228" s="94" t="s">
        <v>197</v>
      </c>
    </row>
    <row r="229" spans="1:34" ht="12" customHeight="1" x14ac:dyDescent="0.15">
      <c r="B229" s="35"/>
      <c r="C229" s="88"/>
      <c r="D229" s="36"/>
      <c r="E229" s="76"/>
      <c r="F229" s="37"/>
      <c r="G229" s="37"/>
      <c r="H229" s="37"/>
      <c r="I229" s="37"/>
      <c r="J229" s="66"/>
      <c r="K229" s="37"/>
      <c r="L229" s="105">
        <f t="shared" ref="L229:Q229" si="187">F$16</f>
        <v>2146</v>
      </c>
      <c r="M229" s="2">
        <f t="shared" si="187"/>
        <v>1105</v>
      </c>
      <c r="N229" s="2">
        <f t="shared" si="187"/>
        <v>1041</v>
      </c>
      <c r="O229" s="2">
        <f t="shared" si="187"/>
        <v>1184</v>
      </c>
      <c r="P229" s="2">
        <f t="shared" si="187"/>
        <v>1077</v>
      </c>
      <c r="Q229" s="2">
        <f t="shared" si="187"/>
        <v>1212</v>
      </c>
      <c r="V229" s="35"/>
      <c r="W229" s="88"/>
      <c r="X229" s="36"/>
      <c r="Y229" s="76"/>
      <c r="Z229" s="37"/>
      <c r="AA229" s="37"/>
      <c r="AB229" s="66"/>
      <c r="AC229" s="105">
        <f>Z$16</f>
        <v>1212</v>
      </c>
      <c r="AD229" s="2">
        <f>AA$16</f>
        <v>1041</v>
      </c>
      <c r="AE229" s="2">
        <f>AB$16</f>
        <v>1077</v>
      </c>
    </row>
    <row r="230" spans="1:34" ht="15" customHeight="1" x14ac:dyDescent="0.15">
      <c r="B230" s="34" t="s">
        <v>174</v>
      </c>
      <c r="C230" s="209"/>
      <c r="F230" s="18">
        <v>1731</v>
      </c>
      <c r="G230" s="18">
        <v>891</v>
      </c>
      <c r="H230" s="18">
        <v>840</v>
      </c>
      <c r="I230" s="18">
        <v>1015</v>
      </c>
      <c r="J230" s="67">
        <v>925</v>
      </c>
      <c r="K230" s="18">
        <v>981</v>
      </c>
      <c r="L230" s="107">
        <f t="shared" ref="L230:L238" si="188">F230/L$229*100</f>
        <v>80.661696178937561</v>
      </c>
      <c r="M230" s="24">
        <f t="shared" ref="M230:M238" si="189">G230/M$229*100</f>
        <v>80.633484162895925</v>
      </c>
      <c r="N230" s="4">
        <f t="shared" ref="N230:N238" si="190">H230/N$229*100</f>
        <v>80.691642651296831</v>
      </c>
      <c r="O230" s="4">
        <f t="shared" ref="O230:O238" si="191">I230/O$229*100</f>
        <v>85.726351351351354</v>
      </c>
      <c r="P230" s="4">
        <f t="shared" ref="P230:P238" si="192">J230/P$229*100</f>
        <v>85.886722376973069</v>
      </c>
      <c r="Q230" s="4">
        <f t="shared" ref="Q230:Q238" si="193">K230/Q$229*100</f>
        <v>80.940594059405953</v>
      </c>
      <c r="R230" s="173"/>
      <c r="V230" s="34" t="s">
        <v>174</v>
      </c>
      <c r="W230" s="209"/>
      <c r="Z230" s="18">
        <f t="shared" ref="Z230:Z238" si="194">SUM(G230,I230-J230)</f>
        <v>981</v>
      </c>
      <c r="AA230" s="18">
        <f t="shared" ref="AA230:AA238" si="195">H230</f>
        <v>840</v>
      </c>
      <c r="AB230" s="67">
        <f t="shared" ref="AB230:AB238" si="196">J230</f>
        <v>925</v>
      </c>
      <c r="AC230" s="107">
        <f t="shared" ref="AC230:AC238" si="197">Z230/AC$229*100</f>
        <v>80.940594059405953</v>
      </c>
      <c r="AD230" s="4">
        <f t="shared" ref="AD230:AD238" si="198">AA230/AD$229*100</f>
        <v>80.691642651296831</v>
      </c>
      <c r="AE230" s="4">
        <f t="shared" ref="AE230:AE238" si="199">AB230/AE$229*100</f>
        <v>85.886722376973069</v>
      </c>
      <c r="AH230" s="173"/>
    </row>
    <row r="231" spans="1:34" ht="15" customHeight="1" x14ac:dyDescent="0.15">
      <c r="B231" s="34" t="s">
        <v>69</v>
      </c>
      <c r="C231" s="209"/>
      <c r="F231" s="18">
        <v>160</v>
      </c>
      <c r="G231" s="18">
        <v>133</v>
      </c>
      <c r="H231" s="18">
        <v>27</v>
      </c>
      <c r="I231" s="18">
        <v>14</v>
      </c>
      <c r="J231" s="67">
        <v>9</v>
      </c>
      <c r="K231" s="18">
        <v>138</v>
      </c>
      <c r="L231" s="107">
        <f t="shared" si="188"/>
        <v>7.4557315936626276</v>
      </c>
      <c r="M231" s="24">
        <f t="shared" si="189"/>
        <v>12.036199095022624</v>
      </c>
      <c r="N231" s="4">
        <f t="shared" si="190"/>
        <v>2.5936599423631126</v>
      </c>
      <c r="O231" s="4">
        <f t="shared" si="191"/>
        <v>1.1824324324324325</v>
      </c>
      <c r="P231" s="4">
        <f t="shared" si="192"/>
        <v>0.83565459610027859</v>
      </c>
      <c r="Q231" s="4">
        <f t="shared" si="193"/>
        <v>11.386138613861387</v>
      </c>
      <c r="R231" s="173"/>
      <c r="V231" s="34" t="s">
        <v>69</v>
      </c>
      <c r="W231" s="209"/>
      <c r="Z231" s="18">
        <f t="shared" si="194"/>
        <v>138</v>
      </c>
      <c r="AA231" s="18">
        <f t="shared" si="195"/>
        <v>27</v>
      </c>
      <c r="AB231" s="67">
        <f t="shared" si="196"/>
        <v>9</v>
      </c>
      <c r="AC231" s="107">
        <f t="shared" si="197"/>
        <v>11.386138613861387</v>
      </c>
      <c r="AD231" s="4">
        <f t="shared" si="198"/>
        <v>2.5936599423631126</v>
      </c>
      <c r="AE231" s="4">
        <f t="shared" si="199"/>
        <v>0.83565459610027859</v>
      </c>
      <c r="AH231" s="173"/>
    </row>
    <row r="232" spans="1:34" ht="15" customHeight="1" x14ac:dyDescent="0.15">
      <c r="B232" s="34" t="s">
        <v>77</v>
      </c>
      <c r="C232" s="209"/>
      <c r="F232" s="18">
        <v>15</v>
      </c>
      <c r="G232" s="18">
        <v>13</v>
      </c>
      <c r="H232" s="18">
        <v>2</v>
      </c>
      <c r="I232" s="18">
        <v>5</v>
      </c>
      <c r="J232" s="67">
        <v>2</v>
      </c>
      <c r="K232" s="18">
        <v>16</v>
      </c>
      <c r="L232" s="107">
        <f t="shared" si="188"/>
        <v>0.69897483690587137</v>
      </c>
      <c r="M232" s="24">
        <f t="shared" si="189"/>
        <v>1.1764705882352942</v>
      </c>
      <c r="N232" s="4">
        <f t="shared" si="190"/>
        <v>0.19212295869356388</v>
      </c>
      <c r="O232" s="4">
        <f t="shared" si="191"/>
        <v>0.42229729729729731</v>
      </c>
      <c r="P232" s="4">
        <f t="shared" si="192"/>
        <v>0.18570102135561745</v>
      </c>
      <c r="Q232" s="4">
        <f t="shared" si="193"/>
        <v>1.3201320132013201</v>
      </c>
      <c r="R232" s="173"/>
      <c r="V232" s="34" t="s">
        <v>77</v>
      </c>
      <c r="W232" s="209"/>
      <c r="Z232" s="18">
        <f t="shared" si="194"/>
        <v>16</v>
      </c>
      <c r="AA232" s="18">
        <f t="shared" si="195"/>
        <v>2</v>
      </c>
      <c r="AB232" s="67">
        <f t="shared" si="196"/>
        <v>2</v>
      </c>
      <c r="AC232" s="107">
        <f t="shared" si="197"/>
        <v>1.3201320132013201</v>
      </c>
      <c r="AD232" s="4">
        <f t="shared" si="198"/>
        <v>0.19212295869356388</v>
      </c>
      <c r="AE232" s="4">
        <f t="shared" si="199"/>
        <v>0.18570102135561745</v>
      </c>
      <c r="AH232" s="173"/>
    </row>
    <row r="233" spans="1:34" ht="15" customHeight="1" x14ac:dyDescent="0.15">
      <c r="B233" s="34" t="s">
        <v>78</v>
      </c>
      <c r="C233" s="209"/>
      <c r="F233" s="18">
        <v>8</v>
      </c>
      <c r="G233" s="18">
        <v>5</v>
      </c>
      <c r="H233" s="18">
        <v>3</v>
      </c>
      <c r="I233" s="18">
        <v>2</v>
      </c>
      <c r="J233" s="67">
        <v>2</v>
      </c>
      <c r="K233" s="18">
        <v>5</v>
      </c>
      <c r="L233" s="107">
        <f t="shared" si="188"/>
        <v>0.37278657968313139</v>
      </c>
      <c r="M233" s="24">
        <f t="shared" si="189"/>
        <v>0.45248868778280549</v>
      </c>
      <c r="N233" s="4">
        <f t="shared" si="190"/>
        <v>0.28818443804034583</v>
      </c>
      <c r="O233" s="4">
        <f t="shared" si="191"/>
        <v>0.16891891891891891</v>
      </c>
      <c r="P233" s="4">
        <f t="shared" si="192"/>
        <v>0.18570102135561745</v>
      </c>
      <c r="Q233" s="4">
        <f t="shared" si="193"/>
        <v>0.41254125412541248</v>
      </c>
      <c r="R233" s="173"/>
      <c r="V233" s="34" t="s">
        <v>78</v>
      </c>
      <c r="W233" s="209"/>
      <c r="Z233" s="18">
        <f t="shared" si="194"/>
        <v>5</v>
      </c>
      <c r="AA233" s="18">
        <f t="shared" si="195"/>
        <v>3</v>
      </c>
      <c r="AB233" s="67">
        <f t="shared" si="196"/>
        <v>2</v>
      </c>
      <c r="AC233" s="107">
        <f t="shared" si="197"/>
        <v>0.41254125412541248</v>
      </c>
      <c r="AD233" s="4">
        <f t="shared" si="198"/>
        <v>0.28818443804034583</v>
      </c>
      <c r="AE233" s="4">
        <f t="shared" si="199"/>
        <v>0.18570102135561745</v>
      </c>
      <c r="AH233" s="173"/>
    </row>
    <row r="234" spans="1:34" ht="15" customHeight="1" x14ac:dyDescent="0.15">
      <c r="B234" s="34" t="s">
        <v>79</v>
      </c>
      <c r="C234" s="209"/>
      <c r="F234" s="18">
        <v>0</v>
      </c>
      <c r="G234" s="18">
        <v>0</v>
      </c>
      <c r="H234" s="18">
        <v>0</v>
      </c>
      <c r="I234" s="18">
        <v>1</v>
      </c>
      <c r="J234" s="67">
        <v>1</v>
      </c>
      <c r="K234" s="18">
        <v>0</v>
      </c>
      <c r="L234" s="107">
        <f t="shared" si="188"/>
        <v>0</v>
      </c>
      <c r="M234" s="24">
        <f t="shared" si="189"/>
        <v>0</v>
      </c>
      <c r="N234" s="4">
        <f t="shared" si="190"/>
        <v>0</v>
      </c>
      <c r="O234" s="4">
        <f t="shared" si="191"/>
        <v>8.4459459459459457E-2</v>
      </c>
      <c r="P234" s="4">
        <f t="shared" si="192"/>
        <v>9.2850510677808723E-2</v>
      </c>
      <c r="Q234" s="4">
        <f t="shared" si="193"/>
        <v>0</v>
      </c>
      <c r="R234" s="173"/>
      <c r="V234" s="34" t="s">
        <v>79</v>
      </c>
      <c r="W234" s="209"/>
      <c r="Z234" s="18">
        <f t="shared" si="194"/>
        <v>0</v>
      </c>
      <c r="AA234" s="18">
        <f t="shared" si="195"/>
        <v>0</v>
      </c>
      <c r="AB234" s="67">
        <f t="shared" si="196"/>
        <v>1</v>
      </c>
      <c r="AC234" s="107">
        <f t="shared" si="197"/>
        <v>0</v>
      </c>
      <c r="AD234" s="4">
        <f t="shared" si="198"/>
        <v>0</v>
      </c>
      <c r="AE234" s="4">
        <f t="shared" si="199"/>
        <v>9.2850510677808723E-2</v>
      </c>
      <c r="AH234" s="173"/>
    </row>
    <row r="235" spans="1:34" ht="15" customHeight="1" x14ac:dyDescent="0.15">
      <c r="B235" s="34" t="s">
        <v>311</v>
      </c>
      <c r="C235" s="209"/>
      <c r="F235" s="18">
        <v>4</v>
      </c>
      <c r="G235" s="18">
        <v>3</v>
      </c>
      <c r="H235" s="18">
        <v>1</v>
      </c>
      <c r="I235" s="18">
        <v>0</v>
      </c>
      <c r="J235" s="67">
        <v>0</v>
      </c>
      <c r="K235" s="18">
        <v>3</v>
      </c>
      <c r="L235" s="107">
        <f t="shared" si="188"/>
        <v>0.1863932898415657</v>
      </c>
      <c r="M235" s="24">
        <f t="shared" si="189"/>
        <v>0.27149321266968324</v>
      </c>
      <c r="N235" s="4">
        <f t="shared" si="190"/>
        <v>9.6061479346781942E-2</v>
      </c>
      <c r="O235" s="4">
        <f t="shared" si="191"/>
        <v>0</v>
      </c>
      <c r="P235" s="4">
        <f t="shared" si="192"/>
        <v>0</v>
      </c>
      <c r="Q235" s="4">
        <f t="shared" si="193"/>
        <v>0.24752475247524752</v>
      </c>
      <c r="R235" s="173"/>
      <c r="V235" s="34" t="s">
        <v>311</v>
      </c>
      <c r="W235" s="209"/>
      <c r="Z235" s="18">
        <f t="shared" si="194"/>
        <v>3</v>
      </c>
      <c r="AA235" s="18">
        <f t="shared" si="195"/>
        <v>1</v>
      </c>
      <c r="AB235" s="67">
        <f t="shared" si="196"/>
        <v>0</v>
      </c>
      <c r="AC235" s="107">
        <f t="shared" si="197"/>
        <v>0.24752475247524752</v>
      </c>
      <c r="AD235" s="4">
        <f t="shared" si="198"/>
        <v>9.6061479346781942E-2</v>
      </c>
      <c r="AE235" s="4">
        <f t="shared" si="199"/>
        <v>0</v>
      </c>
      <c r="AH235" s="173"/>
    </row>
    <row r="236" spans="1:34" ht="15" customHeight="1" x14ac:dyDescent="0.15">
      <c r="B236" s="34" t="s">
        <v>80</v>
      </c>
      <c r="C236" s="209"/>
      <c r="F236" s="18">
        <v>1</v>
      </c>
      <c r="G236" s="18">
        <v>0</v>
      </c>
      <c r="H236" s="18">
        <v>1</v>
      </c>
      <c r="I236" s="18">
        <v>1</v>
      </c>
      <c r="J236" s="67">
        <v>1</v>
      </c>
      <c r="K236" s="18">
        <v>0</v>
      </c>
      <c r="L236" s="107">
        <f t="shared" si="188"/>
        <v>4.6598322460391424E-2</v>
      </c>
      <c r="M236" s="24">
        <f t="shared" si="189"/>
        <v>0</v>
      </c>
      <c r="N236" s="4">
        <f t="shared" si="190"/>
        <v>9.6061479346781942E-2</v>
      </c>
      <c r="O236" s="4">
        <f t="shared" si="191"/>
        <v>8.4459459459459457E-2</v>
      </c>
      <c r="P236" s="4">
        <f t="shared" si="192"/>
        <v>9.2850510677808723E-2</v>
      </c>
      <c r="Q236" s="4">
        <f t="shared" si="193"/>
        <v>0</v>
      </c>
      <c r="R236" s="173"/>
      <c r="V236" s="34" t="s">
        <v>80</v>
      </c>
      <c r="W236" s="209"/>
      <c r="Z236" s="18">
        <f t="shared" si="194"/>
        <v>0</v>
      </c>
      <c r="AA236" s="18">
        <f t="shared" si="195"/>
        <v>1</v>
      </c>
      <c r="AB236" s="67">
        <f t="shared" si="196"/>
        <v>1</v>
      </c>
      <c r="AC236" s="107">
        <f t="shared" si="197"/>
        <v>0</v>
      </c>
      <c r="AD236" s="4">
        <f t="shared" si="198"/>
        <v>9.6061479346781942E-2</v>
      </c>
      <c r="AE236" s="4">
        <f t="shared" si="199"/>
        <v>9.2850510677808723E-2</v>
      </c>
      <c r="AH236" s="173"/>
    </row>
    <row r="237" spans="1:34" ht="15" customHeight="1" x14ac:dyDescent="0.15">
      <c r="B237" s="34" t="s">
        <v>81</v>
      </c>
      <c r="C237" s="209"/>
      <c r="F237" s="18">
        <v>0</v>
      </c>
      <c r="G237" s="18">
        <v>0</v>
      </c>
      <c r="H237" s="18">
        <v>0</v>
      </c>
      <c r="I237" s="18">
        <v>1</v>
      </c>
      <c r="J237" s="67">
        <v>1</v>
      </c>
      <c r="K237" s="18">
        <v>0</v>
      </c>
      <c r="L237" s="107">
        <f t="shared" si="188"/>
        <v>0</v>
      </c>
      <c r="M237" s="24">
        <f t="shared" si="189"/>
        <v>0</v>
      </c>
      <c r="N237" s="4">
        <f t="shared" si="190"/>
        <v>0</v>
      </c>
      <c r="O237" s="4">
        <f t="shared" si="191"/>
        <v>8.4459459459459457E-2</v>
      </c>
      <c r="P237" s="4">
        <f t="shared" si="192"/>
        <v>9.2850510677808723E-2</v>
      </c>
      <c r="Q237" s="4">
        <f t="shared" si="193"/>
        <v>0</v>
      </c>
      <c r="R237" s="173"/>
      <c r="V237" s="34" t="s">
        <v>81</v>
      </c>
      <c r="W237" s="209"/>
      <c r="Z237" s="18">
        <f t="shared" si="194"/>
        <v>0</v>
      </c>
      <c r="AA237" s="18">
        <f t="shared" si="195"/>
        <v>0</v>
      </c>
      <c r="AB237" s="67">
        <f t="shared" si="196"/>
        <v>1</v>
      </c>
      <c r="AC237" s="107">
        <f t="shared" si="197"/>
        <v>0</v>
      </c>
      <c r="AD237" s="4">
        <f t="shared" si="198"/>
        <v>0</v>
      </c>
      <c r="AE237" s="4">
        <f t="shared" si="199"/>
        <v>9.2850510677808723E-2</v>
      </c>
      <c r="AH237" s="173"/>
    </row>
    <row r="238" spans="1:34" ht="15" customHeight="1" x14ac:dyDescent="0.15">
      <c r="B238" s="34" t="s">
        <v>150</v>
      </c>
      <c r="C238" s="209"/>
      <c r="D238" s="36"/>
      <c r="E238" s="36"/>
      <c r="F238" s="19">
        <v>227</v>
      </c>
      <c r="G238" s="19">
        <v>60</v>
      </c>
      <c r="H238" s="19">
        <v>167</v>
      </c>
      <c r="I238" s="19">
        <v>145</v>
      </c>
      <c r="J238" s="72">
        <v>136</v>
      </c>
      <c r="K238" s="19">
        <v>69</v>
      </c>
      <c r="L238" s="111">
        <f t="shared" si="188"/>
        <v>10.577819198508854</v>
      </c>
      <c r="M238" s="26">
        <f t="shared" si="189"/>
        <v>5.4298642533936654</v>
      </c>
      <c r="N238" s="5">
        <f t="shared" si="190"/>
        <v>16.042267050912585</v>
      </c>
      <c r="O238" s="5">
        <f t="shared" si="191"/>
        <v>12.246621621621621</v>
      </c>
      <c r="P238" s="5">
        <f t="shared" si="192"/>
        <v>12.627669452181985</v>
      </c>
      <c r="Q238" s="5">
        <f t="shared" si="193"/>
        <v>5.6930693069306937</v>
      </c>
      <c r="R238" s="173"/>
      <c r="V238" s="34" t="s">
        <v>150</v>
      </c>
      <c r="W238" s="209"/>
      <c r="X238" s="36"/>
      <c r="Y238" s="36"/>
      <c r="Z238" s="19">
        <f t="shared" si="194"/>
        <v>69</v>
      </c>
      <c r="AA238" s="19">
        <f t="shared" si="195"/>
        <v>167</v>
      </c>
      <c r="AB238" s="72">
        <f t="shared" si="196"/>
        <v>136</v>
      </c>
      <c r="AC238" s="111">
        <f t="shared" si="197"/>
        <v>5.6930693069306937</v>
      </c>
      <c r="AD238" s="5">
        <f t="shared" si="198"/>
        <v>16.042267050912585</v>
      </c>
      <c r="AE238" s="5">
        <f t="shared" si="199"/>
        <v>12.627669452181985</v>
      </c>
      <c r="AH238" s="173"/>
    </row>
    <row r="239" spans="1:34" ht="15" customHeight="1" x14ac:dyDescent="0.15">
      <c r="B239" s="38" t="s">
        <v>1</v>
      </c>
      <c r="C239" s="78"/>
      <c r="D239" s="28"/>
      <c r="E239" s="29"/>
      <c r="F239" s="39">
        <f t="shared" ref="F239:J239" si="200">SUM(F230:F238)</f>
        <v>2146</v>
      </c>
      <c r="G239" s="39">
        <f t="shared" si="200"/>
        <v>1105</v>
      </c>
      <c r="H239" s="39">
        <f t="shared" si="200"/>
        <v>1041</v>
      </c>
      <c r="I239" s="39">
        <f t="shared" si="200"/>
        <v>1184</v>
      </c>
      <c r="J239" s="68">
        <f t="shared" si="200"/>
        <v>1077</v>
      </c>
      <c r="K239" s="39">
        <v>1212</v>
      </c>
      <c r="L239" s="108">
        <f t="shared" ref="L239:Q239" si="201">SUM(L230:L238)</f>
        <v>100.00000000000001</v>
      </c>
      <c r="M239" s="25">
        <f t="shared" si="201"/>
        <v>99.999999999999986</v>
      </c>
      <c r="N239" s="6">
        <f t="shared" si="201"/>
        <v>100.00000000000001</v>
      </c>
      <c r="O239" s="6">
        <f t="shared" si="201"/>
        <v>99.999999999999972</v>
      </c>
      <c r="P239" s="6">
        <f t="shared" si="201"/>
        <v>99.999999999999986</v>
      </c>
      <c r="Q239" s="6">
        <f t="shared" si="201"/>
        <v>100.00000000000001</v>
      </c>
      <c r="V239" s="38" t="s">
        <v>1</v>
      </c>
      <c r="W239" s="78"/>
      <c r="X239" s="28"/>
      <c r="Y239" s="29"/>
      <c r="Z239" s="39">
        <f t="shared" ref="Z239:AE239" si="202">SUM(Z230:Z238)</f>
        <v>1212</v>
      </c>
      <c r="AA239" s="39">
        <f t="shared" si="202"/>
        <v>1041</v>
      </c>
      <c r="AB239" s="68">
        <f t="shared" si="202"/>
        <v>1077</v>
      </c>
      <c r="AC239" s="108">
        <f t="shared" si="202"/>
        <v>100.00000000000001</v>
      </c>
      <c r="AD239" s="6">
        <f t="shared" si="202"/>
        <v>100.00000000000001</v>
      </c>
      <c r="AE239" s="6">
        <f t="shared" si="202"/>
        <v>99.999999999999986</v>
      </c>
    </row>
    <row r="240" spans="1:34" ht="15" customHeight="1" x14ac:dyDescent="0.15">
      <c r="B240" s="38" t="s">
        <v>521</v>
      </c>
      <c r="C240" s="78"/>
      <c r="D240" s="28"/>
      <c r="E240" s="29"/>
      <c r="F240" s="40">
        <v>0.11594580510682655</v>
      </c>
      <c r="G240" s="40">
        <v>0.16778947368421063</v>
      </c>
      <c r="H240" s="40">
        <v>5.3958810068649887E-2</v>
      </c>
      <c r="I240" s="40">
        <v>5.0529355149181908E-2</v>
      </c>
      <c r="J240" s="40">
        <v>2.5132837407013817E-2</v>
      </c>
      <c r="K240" s="40">
        <v>4.2614240170031882E-2</v>
      </c>
      <c r="V240" s="38" t="s">
        <v>521</v>
      </c>
      <c r="W240" s="78"/>
      <c r="X240" s="28"/>
      <c r="Y240" s="29"/>
      <c r="Z240" s="40">
        <v>4.2614240170031882E-2</v>
      </c>
      <c r="AA240" s="40">
        <f>H240</f>
        <v>5.3958810068649887E-2</v>
      </c>
      <c r="AB240" s="40">
        <f>J240</f>
        <v>2.5132837407013817E-2</v>
      </c>
    </row>
    <row r="241" spans="1:34" ht="15" customHeight="1" x14ac:dyDescent="0.15">
      <c r="B241" s="38" t="s">
        <v>522</v>
      </c>
      <c r="C241" s="78"/>
      <c r="D241" s="28"/>
      <c r="E241" s="29"/>
      <c r="F241" s="40">
        <v>1.1835106382978731</v>
      </c>
      <c r="G241" s="40">
        <v>1.1385714285714292</v>
      </c>
      <c r="H241" s="40">
        <v>1.3870588235294119</v>
      </c>
      <c r="I241" s="40">
        <v>2.1875</v>
      </c>
      <c r="J241" s="40">
        <v>1.1825000000000001</v>
      </c>
      <c r="K241" s="40">
        <v>2.5062500000000001</v>
      </c>
      <c r="V241" s="38" t="s">
        <v>522</v>
      </c>
      <c r="W241" s="78"/>
      <c r="X241" s="28"/>
      <c r="Y241" s="29"/>
      <c r="Z241" s="40">
        <v>2.5062500000000001</v>
      </c>
      <c r="AA241" s="40">
        <f>H241</f>
        <v>1.3870588235294119</v>
      </c>
      <c r="AB241" s="40">
        <f>J241</f>
        <v>1.1825000000000001</v>
      </c>
    </row>
    <row r="242" spans="1:34" ht="15" customHeight="1" x14ac:dyDescent="0.15">
      <c r="B242" s="38" t="s">
        <v>104</v>
      </c>
      <c r="C242" s="78"/>
      <c r="D242" s="28"/>
      <c r="E242" s="29"/>
      <c r="F242" s="47">
        <v>7.3</v>
      </c>
      <c r="G242" s="47">
        <v>5.6</v>
      </c>
      <c r="H242" s="47">
        <v>7.3</v>
      </c>
      <c r="I242" s="47">
        <v>10</v>
      </c>
      <c r="J242" s="47">
        <v>4.5</v>
      </c>
      <c r="K242" s="47">
        <v>10</v>
      </c>
      <c r="V242" s="38" t="s">
        <v>104</v>
      </c>
      <c r="W242" s="78"/>
      <c r="X242" s="28"/>
      <c r="Y242" s="29"/>
      <c r="Z242" s="47">
        <v>10</v>
      </c>
      <c r="AA242" s="47">
        <f>H242</f>
        <v>7.3</v>
      </c>
      <c r="AB242" s="47">
        <f>J242</f>
        <v>4.5</v>
      </c>
    </row>
    <row r="243" spans="1:34" ht="15" customHeight="1" x14ac:dyDescent="0.15">
      <c r="B243" s="62"/>
      <c r="C243" s="45"/>
      <c r="D243" s="45"/>
      <c r="E243" s="45"/>
      <c r="F243" s="109"/>
      <c r="G243" s="109"/>
      <c r="H243" s="109"/>
      <c r="I243" s="109"/>
      <c r="J243" s="109"/>
      <c r="K243" s="109"/>
      <c r="V243" s="62"/>
      <c r="W243" s="45"/>
      <c r="X243" s="45"/>
      <c r="Y243" s="45"/>
      <c r="Z243" s="109"/>
      <c r="AA243" s="109"/>
      <c r="AB243" s="109"/>
    </row>
    <row r="244" spans="1:34" ht="15" customHeight="1" x14ac:dyDescent="0.15">
      <c r="A244" s="1" t="s">
        <v>493</v>
      </c>
      <c r="B244" s="22"/>
      <c r="C244" s="1"/>
      <c r="D244" s="1"/>
      <c r="E244" s="1"/>
      <c r="K244" s="7"/>
      <c r="V244" s="22"/>
      <c r="W244" s="1"/>
      <c r="X244" s="1"/>
      <c r="Y244" s="1"/>
      <c r="AA244" s="1"/>
    </row>
    <row r="245" spans="1:34" ht="13.65" customHeight="1" x14ac:dyDescent="0.15">
      <c r="B245" s="64"/>
      <c r="C245" s="33"/>
      <c r="D245" s="33"/>
      <c r="E245" s="33"/>
      <c r="F245" s="386"/>
      <c r="G245" s="387"/>
      <c r="H245" s="86" t="s">
        <v>2</v>
      </c>
      <c r="I245" s="86"/>
      <c r="J245" s="387"/>
      <c r="K245" s="387"/>
      <c r="L245" s="388"/>
      <c r="M245" s="387"/>
      <c r="N245" s="86" t="s">
        <v>3</v>
      </c>
      <c r="O245" s="86"/>
      <c r="P245" s="387"/>
      <c r="Q245" s="389"/>
      <c r="V245" s="64"/>
      <c r="W245" s="33"/>
      <c r="X245" s="33"/>
      <c r="Y245" s="33"/>
      <c r="Z245" s="79"/>
      <c r="AA245" s="83" t="s">
        <v>2</v>
      </c>
      <c r="AB245" s="86"/>
      <c r="AC245" s="104"/>
      <c r="AD245" s="83" t="s">
        <v>3</v>
      </c>
      <c r="AE245" s="84"/>
    </row>
    <row r="246" spans="1:34" ht="22.65" customHeight="1" x14ac:dyDescent="0.15">
      <c r="B246" s="34"/>
      <c r="C246" s="209"/>
      <c r="E246" s="75"/>
      <c r="F246" s="94" t="s">
        <v>442</v>
      </c>
      <c r="G246" s="94" t="s">
        <v>194</v>
      </c>
      <c r="H246" s="94" t="s">
        <v>195</v>
      </c>
      <c r="I246" s="94" t="s">
        <v>443</v>
      </c>
      <c r="J246" s="100" t="s">
        <v>197</v>
      </c>
      <c r="K246" s="94" t="s">
        <v>1127</v>
      </c>
      <c r="L246" s="103" t="s">
        <v>442</v>
      </c>
      <c r="M246" s="94" t="s">
        <v>194</v>
      </c>
      <c r="N246" s="94" t="s">
        <v>195</v>
      </c>
      <c r="O246" s="94" t="s">
        <v>443</v>
      </c>
      <c r="P246" s="94" t="s">
        <v>197</v>
      </c>
      <c r="Q246" s="94" t="s">
        <v>1127</v>
      </c>
      <c r="V246" s="34"/>
      <c r="W246" s="209"/>
      <c r="Y246" s="75"/>
      <c r="Z246" s="94" t="s">
        <v>936</v>
      </c>
      <c r="AA246" s="94" t="s">
        <v>195</v>
      </c>
      <c r="AB246" s="100" t="s">
        <v>197</v>
      </c>
      <c r="AC246" s="103" t="s">
        <v>936</v>
      </c>
      <c r="AD246" s="94" t="s">
        <v>195</v>
      </c>
      <c r="AE246" s="94" t="s">
        <v>197</v>
      </c>
    </row>
    <row r="247" spans="1:34" ht="12" customHeight="1" x14ac:dyDescent="0.15">
      <c r="B247" s="35"/>
      <c r="C247" s="88"/>
      <c r="D247" s="36"/>
      <c r="E247" s="76"/>
      <c r="F247" s="37"/>
      <c r="G247" s="37"/>
      <c r="H247" s="37"/>
      <c r="I247" s="37"/>
      <c r="J247" s="66"/>
      <c r="K247" s="37"/>
      <c r="L247" s="105">
        <f t="shared" ref="L247:Q247" si="203">F$16</f>
        <v>2146</v>
      </c>
      <c r="M247" s="2">
        <f t="shared" si="203"/>
        <v>1105</v>
      </c>
      <c r="N247" s="2">
        <f t="shared" si="203"/>
        <v>1041</v>
      </c>
      <c r="O247" s="2">
        <f t="shared" si="203"/>
        <v>1184</v>
      </c>
      <c r="P247" s="2">
        <f t="shared" si="203"/>
        <v>1077</v>
      </c>
      <c r="Q247" s="2">
        <f t="shared" si="203"/>
        <v>1212</v>
      </c>
      <c r="V247" s="35"/>
      <c r="W247" s="88"/>
      <c r="X247" s="36"/>
      <c r="Y247" s="76"/>
      <c r="Z247" s="37"/>
      <c r="AA247" s="37"/>
      <c r="AB247" s="66"/>
      <c r="AC247" s="105">
        <f>Z$16</f>
        <v>1212</v>
      </c>
      <c r="AD247" s="2">
        <f>AA$16</f>
        <v>1041</v>
      </c>
      <c r="AE247" s="2">
        <f>AB$16</f>
        <v>1077</v>
      </c>
    </row>
    <row r="248" spans="1:34" ht="15" customHeight="1" x14ac:dyDescent="0.15">
      <c r="B248" s="34" t="s">
        <v>494</v>
      </c>
      <c r="C248" s="209"/>
      <c r="F248" s="18">
        <v>344</v>
      </c>
      <c r="G248" s="18">
        <v>251</v>
      </c>
      <c r="H248" s="18">
        <v>93</v>
      </c>
      <c r="I248" s="18">
        <v>103</v>
      </c>
      <c r="J248" s="67">
        <v>71</v>
      </c>
      <c r="K248" s="18">
        <v>283</v>
      </c>
      <c r="L248" s="107">
        <f t="shared" ref="L248:Q250" si="204">F248/L$247*100</f>
        <v>16.029822926374653</v>
      </c>
      <c r="M248" s="24">
        <f t="shared" si="204"/>
        <v>22.714932126696834</v>
      </c>
      <c r="N248" s="4">
        <f t="shared" si="204"/>
        <v>8.93371757925072</v>
      </c>
      <c r="O248" s="4">
        <f t="shared" si="204"/>
        <v>8.6993243243243246</v>
      </c>
      <c r="P248" s="4">
        <f t="shared" si="204"/>
        <v>6.592386258124419</v>
      </c>
      <c r="Q248" s="4">
        <f t="shared" si="204"/>
        <v>23.349834983498351</v>
      </c>
      <c r="R248" s="173"/>
      <c r="V248" s="34" t="s">
        <v>494</v>
      </c>
      <c r="W248" s="209"/>
      <c r="Z248" s="18">
        <f>SUM(G248,I248-J248)</f>
        <v>283</v>
      </c>
      <c r="AA248" s="18">
        <f>H248</f>
        <v>93</v>
      </c>
      <c r="AB248" s="67">
        <f>J248</f>
        <v>71</v>
      </c>
      <c r="AC248" s="107">
        <f t="shared" ref="AC248:AE250" si="205">Z248/AC$247*100</f>
        <v>23.349834983498351</v>
      </c>
      <c r="AD248" s="4">
        <f t="shared" si="205"/>
        <v>8.93371757925072</v>
      </c>
      <c r="AE248" s="4">
        <f t="shared" si="205"/>
        <v>6.592386258124419</v>
      </c>
      <c r="AH248" s="173"/>
    </row>
    <row r="249" spans="1:34" ht="15" customHeight="1" x14ac:dyDescent="0.15">
      <c r="B249" s="34" t="s">
        <v>495</v>
      </c>
      <c r="C249" s="209"/>
      <c r="F249" s="18">
        <v>1761</v>
      </c>
      <c r="G249" s="18">
        <v>845</v>
      </c>
      <c r="H249" s="18">
        <v>916</v>
      </c>
      <c r="I249" s="18">
        <v>1050</v>
      </c>
      <c r="J249" s="67">
        <v>976</v>
      </c>
      <c r="K249" s="18">
        <v>919</v>
      </c>
      <c r="L249" s="107">
        <f t="shared" si="204"/>
        <v>82.059645852749298</v>
      </c>
      <c r="M249" s="24">
        <f t="shared" si="204"/>
        <v>76.470588235294116</v>
      </c>
      <c r="N249" s="4">
        <f t="shared" si="204"/>
        <v>87.992315081652265</v>
      </c>
      <c r="O249" s="4">
        <f t="shared" si="204"/>
        <v>88.682432432432435</v>
      </c>
      <c r="P249" s="4">
        <f t="shared" si="204"/>
        <v>90.622098421541324</v>
      </c>
      <c r="Q249" s="4">
        <f t="shared" si="204"/>
        <v>75.82508250825083</v>
      </c>
      <c r="R249" s="173"/>
      <c r="V249" s="34" t="s">
        <v>495</v>
      </c>
      <c r="W249" s="209"/>
      <c r="Z249" s="18">
        <f>SUM(G249,I249-J249)</f>
        <v>919</v>
      </c>
      <c r="AA249" s="18">
        <f>H249</f>
        <v>916</v>
      </c>
      <c r="AB249" s="67">
        <f>J249</f>
        <v>976</v>
      </c>
      <c r="AC249" s="107">
        <f t="shared" si="205"/>
        <v>75.82508250825083</v>
      </c>
      <c r="AD249" s="4">
        <f t="shared" si="205"/>
        <v>87.992315081652265</v>
      </c>
      <c r="AE249" s="4">
        <f t="shared" si="205"/>
        <v>90.622098421541324</v>
      </c>
      <c r="AH249" s="173"/>
    </row>
    <row r="250" spans="1:34" ht="15" customHeight="1" x14ac:dyDescent="0.15">
      <c r="B250" s="34" t="s">
        <v>0</v>
      </c>
      <c r="C250" s="209"/>
      <c r="D250" s="36"/>
      <c r="E250" s="36"/>
      <c r="F250" s="19">
        <v>41</v>
      </c>
      <c r="G250" s="19">
        <v>9</v>
      </c>
      <c r="H250" s="19">
        <v>32</v>
      </c>
      <c r="I250" s="19">
        <v>31</v>
      </c>
      <c r="J250" s="72">
        <v>30</v>
      </c>
      <c r="K250" s="19">
        <v>10</v>
      </c>
      <c r="L250" s="111">
        <f t="shared" si="204"/>
        <v>1.9105312208760483</v>
      </c>
      <c r="M250" s="26">
        <f t="shared" si="204"/>
        <v>0.81447963800904988</v>
      </c>
      <c r="N250" s="5">
        <f t="shared" si="204"/>
        <v>3.0739673390970221</v>
      </c>
      <c r="O250" s="5">
        <f t="shared" si="204"/>
        <v>2.6182432432432434</v>
      </c>
      <c r="P250" s="5">
        <f t="shared" si="204"/>
        <v>2.785515320334262</v>
      </c>
      <c r="Q250" s="5">
        <f t="shared" si="204"/>
        <v>0.82508250825082496</v>
      </c>
      <c r="R250" s="173"/>
      <c r="V250" s="34" t="s">
        <v>0</v>
      </c>
      <c r="W250" s="209"/>
      <c r="X250" s="36"/>
      <c r="Y250" s="36"/>
      <c r="Z250" s="19">
        <f>SUM(G250,I250-J250)</f>
        <v>10</v>
      </c>
      <c r="AA250" s="19">
        <f>H250</f>
        <v>32</v>
      </c>
      <c r="AB250" s="72">
        <f>J250</f>
        <v>30</v>
      </c>
      <c r="AC250" s="111">
        <f t="shared" si="205"/>
        <v>0.82508250825082496</v>
      </c>
      <c r="AD250" s="5">
        <f t="shared" si="205"/>
        <v>3.0739673390970221</v>
      </c>
      <c r="AE250" s="5">
        <f t="shared" si="205"/>
        <v>2.785515320334262</v>
      </c>
      <c r="AH250" s="173"/>
    </row>
    <row r="251" spans="1:34" ht="15" customHeight="1" x14ac:dyDescent="0.15">
      <c r="B251" s="38" t="s">
        <v>1</v>
      </c>
      <c r="C251" s="78"/>
      <c r="D251" s="28"/>
      <c r="E251" s="29"/>
      <c r="F251" s="39">
        <f t="shared" ref="F251:J251" si="206">SUM(F248:F250)</f>
        <v>2146</v>
      </c>
      <c r="G251" s="39">
        <f t="shared" si="206"/>
        <v>1105</v>
      </c>
      <c r="H251" s="39">
        <f t="shared" si="206"/>
        <v>1041</v>
      </c>
      <c r="I251" s="39">
        <f t="shared" si="206"/>
        <v>1184</v>
      </c>
      <c r="J251" s="68">
        <f t="shared" si="206"/>
        <v>1077</v>
      </c>
      <c r="K251" s="39">
        <v>1212</v>
      </c>
      <c r="L251" s="108">
        <f t="shared" ref="L251:Q251" si="207">SUM(L248:L250)</f>
        <v>100</v>
      </c>
      <c r="M251" s="25">
        <f t="shared" si="207"/>
        <v>100</v>
      </c>
      <c r="N251" s="6">
        <f t="shared" si="207"/>
        <v>100.00000000000001</v>
      </c>
      <c r="O251" s="6">
        <f t="shared" si="207"/>
        <v>100</v>
      </c>
      <c r="P251" s="6">
        <f t="shared" si="207"/>
        <v>100</v>
      </c>
      <c r="Q251" s="6">
        <f t="shared" si="207"/>
        <v>100.00000000000001</v>
      </c>
      <c r="V251" s="38" t="s">
        <v>1</v>
      </c>
      <c r="W251" s="78"/>
      <c r="X251" s="28"/>
      <c r="Y251" s="29"/>
      <c r="Z251" s="39">
        <f t="shared" ref="Z251:AE251" si="208">SUM(Z248:Z250)</f>
        <v>1212</v>
      </c>
      <c r="AA251" s="39">
        <f t="shared" si="208"/>
        <v>1041</v>
      </c>
      <c r="AB251" s="68">
        <f t="shared" si="208"/>
        <v>1077</v>
      </c>
      <c r="AC251" s="108">
        <f t="shared" si="208"/>
        <v>100.00000000000001</v>
      </c>
      <c r="AD251" s="6">
        <f t="shared" si="208"/>
        <v>100.00000000000001</v>
      </c>
      <c r="AE251" s="6">
        <f t="shared" si="208"/>
        <v>100</v>
      </c>
    </row>
    <row r="252" spans="1:34" ht="15" customHeight="1" x14ac:dyDescent="0.15">
      <c r="B252" s="62"/>
      <c r="C252" s="62"/>
      <c r="D252" s="45"/>
      <c r="E252" s="45"/>
      <c r="F252" s="109"/>
      <c r="G252" s="109"/>
      <c r="H252" s="109"/>
      <c r="I252" s="109"/>
      <c r="J252" s="109"/>
      <c r="K252" s="109"/>
      <c r="V252" s="62"/>
      <c r="W252" s="62"/>
      <c r="X252" s="45"/>
      <c r="Y252" s="45"/>
      <c r="Z252" s="109"/>
      <c r="AA252" s="109"/>
      <c r="AB252" s="109"/>
    </row>
    <row r="253" spans="1:34" ht="15" customHeight="1" x14ac:dyDescent="0.15">
      <c r="A253" s="1" t="s">
        <v>496</v>
      </c>
      <c r="B253" s="22"/>
      <c r="C253" s="22"/>
      <c r="D253" s="1"/>
      <c r="E253" s="1"/>
      <c r="K253" s="7"/>
      <c r="V253" s="22"/>
      <c r="W253" s="22"/>
      <c r="X253" s="1"/>
      <c r="Y253" s="1"/>
      <c r="AA253" s="1"/>
    </row>
    <row r="254" spans="1:34" ht="13.65" customHeight="1" x14ac:dyDescent="0.15">
      <c r="B254" s="64"/>
      <c r="C254" s="33"/>
      <c r="D254" s="33"/>
      <c r="E254" s="33"/>
      <c r="F254" s="386"/>
      <c r="G254" s="387"/>
      <c r="H254" s="86" t="s">
        <v>2</v>
      </c>
      <c r="I254" s="86"/>
      <c r="J254" s="387"/>
      <c r="K254" s="387"/>
      <c r="L254" s="388"/>
      <c r="M254" s="387"/>
      <c r="N254" s="86" t="s">
        <v>3</v>
      </c>
      <c r="O254" s="86"/>
      <c r="P254" s="387"/>
      <c r="Q254" s="389"/>
      <c r="V254" s="64"/>
      <c r="W254" s="33"/>
      <c r="X254" s="33"/>
      <c r="Y254" s="33"/>
      <c r="Z254" s="79"/>
      <c r="AA254" s="83" t="s">
        <v>2</v>
      </c>
      <c r="AB254" s="86"/>
      <c r="AC254" s="104"/>
      <c r="AD254" s="83" t="s">
        <v>3</v>
      </c>
      <c r="AE254" s="84"/>
    </row>
    <row r="255" spans="1:34" ht="22.65" customHeight="1" x14ac:dyDescent="0.15">
      <c r="B255" s="34"/>
      <c r="C255" s="209"/>
      <c r="E255" s="75"/>
      <c r="F255" s="94" t="s">
        <v>442</v>
      </c>
      <c r="G255" s="94" t="s">
        <v>194</v>
      </c>
      <c r="H255" s="94" t="s">
        <v>195</v>
      </c>
      <c r="I255" s="94" t="s">
        <v>443</v>
      </c>
      <c r="J255" s="100" t="s">
        <v>197</v>
      </c>
      <c r="K255" s="94" t="s">
        <v>1127</v>
      </c>
      <c r="L255" s="103" t="s">
        <v>442</v>
      </c>
      <c r="M255" s="94" t="s">
        <v>194</v>
      </c>
      <c r="N255" s="94" t="s">
        <v>195</v>
      </c>
      <c r="O255" s="94" t="s">
        <v>443</v>
      </c>
      <c r="P255" s="94" t="s">
        <v>197</v>
      </c>
      <c r="Q255" s="94" t="s">
        <v>1127</v>
      </c>
      <c r="V255" s="34"/>
      <c r="W255" s="209"/>
      <c r="Y255" s="75"/>
      <c r="Z255" s="94" t="s">
        <v>936</v>
      </c>
      <c r="AA255" s="94" t="s">
        <v>195</v>
      </c>
      <c r="AB255" s="100" t="s">
        <v>197</v>
      </c>
      <c r="AC255" s="103" t="s">
        <v>936</v>
      </c>
      <c r="AD255" s="94" t="s">
        <v>195</v>
      </c>
      <c r="AE255" s="94" t="s">
        <v>197</v>
      </c>
    </row>
    <row r="256" spans="1:34" ht="12" customHeight="1" x14ac:dyDescent="0.15">
      <c r="B256" s="35"/>
      <c r="C256" s="88"/>
      <c r="D256" s="36"/>
      <c r="E256" s="76"/>
      <c r="F256" s="37"/>
      <c r="G256" s="37"/>
      <c r="H256" s="37"/>
      <c r="I256" s="37"/>
      <c r="J256" s="66"/>
      <c r="K256" s="37"/>
      <c r="L256" s="105">
        <f t="shared" ref="L256:Q256" si="209">F$16</f>
        <v>2146</v>
      </c>
      <c r="M256" s="2">
        <f t="shared" si="209"/>
        <v>1105</v>
      </c>
      <c r="N256" s="2">
        <f t="shared" si="209"/>
        <v>1041</v>
      </c>
      <c r="O256" s="2">
        <f t="shared" si="209"/>
        <v>1184</v>
      </c>
      <c r="P256" s="2">
        <f t="shared" si="209"/>
        <v>1077</v>
      </c>
      <c r="Q256" s="2">
        <f t="shared" si="209"/>
        <v>1212</v>
      </c>
      <c r="V256" s="35"/>
      <c r="W256" s="88"/>
      <c r="X256" s="36"/>
      <c r="Y256" s="76"/>
      <c r="Z256" s="37"/>
      <c r="AA256" s="37"/>
      <c r="AB256" s="66"/>
      <c r="AC256" s="105">
        <f>Z$16</f>
        <v>1212</v>
      </c>
      <c r="AD256" s="2">
        <f>AA$16</f>
        <v>1041</v>
      </c>
      <c r="AE256" s="2">
        <f>AB$16</f>
        <v>1077</v>
      </c>
    </row>
    <row r="257" spans="1:36" ht="15" customHeight="1" x14ac:dyDescent="0.15">
      <c r="B257" s="34" t="s">
        <v>494</v>
      </c>
      <c r="C257" s="209"/>
      <c r="F257" s="18">
        <v>500</v>
      </c>
      <c r="G257" s="18">
        <v>323</v>
      </c>
      <c r="H257" s="18">
        <v>177</v>
      </c>
      <c r="I257" s="18">
        <v>210</v>
      </c>
      <c r="J257" s="67">
        <v>176</v>
      </c>
      <c r="K257" s="18">
        <v>357</v>
      </c>
      <c r="L257" s="107">
        <f t="shared" ref="L257:Q259" si="210">F257/L$256*100</f>
        <v>23.299161230195715</v>
      </c>
      <c r="M257" s="24">
        <f t="shared" si="210"/>
        <v>29.230769230769234</v>
      </c>
      <c r="N257" s="4">
        <f t="shared" si="210"/>
        <v>17.002881844380404</v>
      </c>
      <c r="O257" s="4">
        <f t="shared" si="210"/>
        <v>17.736486486486484</v>
      </c>
      <c r="P257" s="4">
        <f t="shared" si="210"/>
        <v>16.341689879294336</v>
      </c>
      <c r="Q257" s="4">
        <f t="shared" si="210"/>
        <v>29.455445544554454</v>
      </c>
      <c r="R257" s="173"/>
      <c r="V257" s="34" t="s">
        <v>494</v>
      </c>
      <c r="W257" s="209"/>
      <c r="Z257" s="18">
        <f>SUM(G257,I257-J257)</f>
        <v>357</v>
      </c>
      <c r="AA257" s="18">
        <f>H257</f>
        <v>177</v>
      </c>
      <c r="AB257" s="67">
        <f>J257</f>
        <v>176</v>
      </c>
      <c r="AC257" s="107">
        <f t="shared" ref="AC257:AE259" si="211">Z257/AC$256*100</f>
        <v>29.455445544554454</v>
      </c>
      <c r="AD257" s="4">
        <f t="shared" si="211"/>
        <v>17.002881844380404</v>
      </c>
      <c r="AE257" s="4">
        <f t="shared" si="211"/>
        <v>16.341689879294336</v>
      </c>
      <c r="AH257" s="173"/>
    </row>
    <row r="258" spans="1:36" ht="15" customHeight="1" x14ac:dyDescent="0.15">
      <c r="B258" s="34" t="s">
        <v>495</v>
      </c>
      <c r="C258" s="209"/>
      <c r="F258" s="18">
        <v>1601</v>
      </c>
      <c r="G258" s="18">
        <v>771</v>
      </c>
      <c r="H258" s="18">
        <v>830</v>
      </c>
      <c r="I258" s="18">
        <v>935</v>
      </c>
      <c r="J258" s="67">
        <v>864</v>
      </c>
      <c r="K258" s="18">
        <v>842</v>
      </c>
      <c r="L258" s="107">
        <f t="shared" si="210"/>
        <v>74.603914259086665</v>
      </c>
      <c r="M258" s="24">
        <f t="shared" si="210"/>
        <v>69.773755656108591</v>
      </c>
      <c r="N258" s="4">
        <f t="shared" si="210"/>
        <v>79.731027857829005</v>
      </c>
      <c r="O258" s="4">
        <f t="shared" si="210"/>
        <v>78.969594594594597</v>
      </c>
      <c r="P258" s="4">
        <f t="shared" si="210"/>
        <v>80.222841225626738</v>
      </c>
      <c r="Q258" s="4">
        <f t="shared" si="210"/>
        <v>69.471947194719476</v>
      </c>
      <c r="R258" s="173"/>
      <c r="V258" s="34" t="s">
        <v>495</v>
      </c>
      <c r="W258" s="209"/>
      <c r="Z258" s="18">
        <f>SUM(G258,I258-J258)</f>
        <v>842</v>
      </c>
      <c r="AA258" s="18">
        <f>H258</f>
        <v>830</v>
      </c>
      <c r="AB258" s="67">
        <f>J258</f>
        <v>864</v>
      </c>
      <c r="AC258" s="107">
        <f t="shared" si="211"/>
        <v>69.471947194719476</v>
      </c>
      <c r="AD258" s="4">
        <f t="shared" si="211"/>
        <v>79.731027857829005</v>
      </c>
      <c r="AE258" s="4">
        <f t="shared" si="211"/>
        <v>80.222841225626738</v>
      </c>
      <c r="AH258" s="173"/>
    </row>
    <row r="259" spans="1:36" ht="15" customHeight="1" x14ac:dyDescent="0.15">
      <c r="B259" s="34" t="s">
        <v>0</v>
      </c>
      <c r="C259" s="209"/>
      <c r="D259" s="36"/>
      <c r="E259" s="36"/>
      <c r="F259" s="19">
        <v>45</v>
      </c>
      <c r="G259" s="19">
        <v>11</v>
      </c>
      <c r="H259" s="19">
        <v>34</v>
      </c>
      <c r="I259" s="19">
        <v>39</v>
      </c>
      <c r="J259" s="72">
        <v>37</v>
      </c>
      <c r="K259" s="19">
        <v>13</v>
      </c>
      <c r="L259" s="111">
        <f t="shared" si="210"/>
        <v>2.096924510717614</v>
      </c>
      <c r="M259" s="26">
        <f t="shared" si="210"/>
        <v>0.99547511312217185</v>
      </c>
      <c r="N259" s="5">
        <f t="shared" si="210"/>
        <v>3.2660902977905861</v>
      </c>
      <c r="O259" s="5">
        <f t="shared" si="210"/>
        <v>3.2939189189189184</v>
      </c>
      <c r="P259" s="5">
        <f t="shared" si="210"/>
        <v>3.4354688950789227</v>
      </c>
      <c r="Q259" s="5">
        <f t="shared" si="210"/>
        <v>1.0726072607260726</v>
      </c>
      <c r="R259" s="173"/>
      <c r="V259" s="34" t="s">
        <v>0</v>
      </c>
      <c r="W259" s="209"/>
      <c r="X259" s="36"/>
      <c r="Y259" s="36"/>
      <c r="Z259" s="19">
        <f>SUM(G259,I259-J259)</f>
        <v>13</v>
      </c>
      <c r="AA259" s="19">
        <f>H259</f>
        <v>34</v>
      </c>
      <c r="AB259" s="72">
        <f>J259</f>
        <v>37</v>
      </c>
      <c r="AC259" s="111">
        <f t="shared" si="211"/>
        <v>1.0726072607260726</v>
      </c>
      <c r="AD259" s="5">
        <f t="shared" si="211"/>
        <v>3.2660902977905861</v>
      </c>
      <c r="AE259" s="5">
        <f t="shared" si="211"/>
        <v>3.4354688950789227</v>
      </c>
      <c r="AH259" s="173"/>
    </row>
    <row r="260" spans="1:36" ht="15" customHeight="1" x14ac:dyDescent="0.15">
      <c r="B260" s="38" t="s">
        <v>1</v>
      </c>
      <c r="C260" s="78"/>
      <c r="D260" s="28"/>
      <c r="E260" s="29"/>
      <c r="F260" s="39">
        <f t="shared" ref="F260:J260" si="212">SUM(F257:F259)</f>
        <v>2146</v>
      </c>
      <c r="G260" s="39">
        <f t="shared" si="212"/>
        <v>1105</v>
      </c>
      <c r="H260" s="39">
        <f t="shared" si="212"/>
        <v>1041</v>
      </c>
      <c r="I260" s="39">
        <f t="shared" si="212"/>
        <v>1184</v>
      </c>
      <c r="J260" s="68">
        <f t="shared" si="212"/>
        <v>1077</v>
      </c>
      <c r="K260" s="39">
        <v>1212</v>
      </c>
      <c r="L260" s="108">
        <f t="shared" ref="L260:Q260" si="213">SUM(L257:L259)</f>
        <v>99.999999999999986</v>
      </c>
      <c r="M260" s="25">
        <f t="shared" si="213"/>
        <v>99.999999999999986</v>
      </c>
      <c r="N260" s="6">
        <f t="shared" si="213"/>
        <v>100</v>
      </c>
      <c r="O260" s="6">
        <f t="shared" si="213"/>
        <v>100</v>
      </c>
      <c r="P260" s="6">
        <f t="shared" si="213"/>
        <v>100</v>
      </c>
      <c r="Q260" s="6">
        <f t="shared" si="213"/>
        <v>100</v>
      </c>
      <c r="V260" s="38" t="s">
        <v>1</v>
      </c>
      <c r="W260" s="78"/>
      <c r="X260" s="28"/>
      <c r="Y260" s="29"/>
      <c r="Z260" s="39">
        <f t="shared" ref="Z260:AE260" si="214">SUM(Z257:Z259)</f>
        <v>1212</v>
      </c>
      <c r="AA260" s="39">
        <f t="shared" si="214"/>
        <v>1041</v>
      </c>
      <c r="AB260" s="68">
        <f t="shared" si="214"/>
        <v>1077</v>
      </c>
      <c r="AC260" s="108">
        <f t="shared" si="214"/>
        <v>100</v>
      </c>
      <c r="AD260" s="6">
        <f t="shared" si="214"/>
        <v>100</v>
      </c>
      <c r="AE260" s="6">
        <f t="shared" si="214"/>
        <v>100</v>
      </c>
    </row>
    <row r="261" spans="1:36" ht="15" customHeight="1" x14ac:dyDescent="0.15">
      <c r="B261" s="62"/>
      <c r="C261" s="45"/>
      <c r="D261" s="45"/>
      <c r="E261" s="45"/>
      <c r="F261" s="109"/>
      <c r="G261" s="109"/>
      <c r="H261" s="109"/>
      <c r="I261" s="109"/>
      <c r="J261" s="109"/>
      <c r="V261" s="62"/>
      <c r="W261" s="45"/>
      <c r="X261" s="45"/>
      <c r="Y261" s="45"/>
      <c r="Z261" s="109"/>
      <c r="AA261" s="109"/>
      <c r="AB261" s="109"/>
      <c r="AC261" s="109"/>
      <c r="AD261" s="109"/>
    </row>
    <row r="262" spans="1:36" ht="15" customHeight="1" x14ac:dyDescent="0.15">
      <c r="A262" s="43" t="s">
        <v>558</v>
      </c>
      <c r="C262" s="1"/>
      <c r="D262" s="1"/>
      <c r="E262" s="1"/>
      <c r="H262" s="7"/>
      <c r="I262" s="7"/>
      <c r="J262" s="7"/>
      <c r="K262" s="7"/>
      <c r="W262" s="1"/>
      <c r="X262" s="1"/>
      <c r="Y262" s="1"/>
      <c r="AB262" s="7"/>
      <c r="AC262" s="7"/>
      <c r="AD262" s="7"/>
      <c r="AE262" s="7"/>
    </row>
    <row r="263" spans="1:36" ht="15" customHeight="1" x14ac:dyDescent="0.15">
      <c r="A263" s="1" t="s">
        <v>660</v>
      </c>
      <c r="B263" s="22"/>
      <c r="C263" s="1"/>
      <c r="D263" s="1"/>
      <c r="E263" s="1"/>
      <c r="W263" s="1"/>
      <c r="X263" s="1"/>
      <c r="Y263" s="1"/>
      <c r="AB263" s="7"/>
      <c r="AC263" s="7"/>
      <c r="AD263" s="7"/>
      <c r="AE263" s="7"/>
    </row>
    <row r="264" spans="1:36" ht="13.65" customHeight="1" x14ac:dyDescent="0.15">
      <c r="B264" s="64"/>
      <c r="C264" s="33"/>
      <c r="D264" s="33"/>
      <c r="E264" s="33"/>
      <c r="F264" s="79"/>
      <c r="G264" s="83" t="s">
        <v>2</v>
      </c>
      <c r="H264" s="86"/>
      <c r="I264" s="104"/>
      <c r="J264" s="83" t="s">
        <v>3</v>
      </c>
      <c r="K264" s="84"/>
      <c r="W264" s="1"/>
      <c r="X264" s="1"/>
      <c r="Y264" s="1"/>
      <c r="AB264" s="7"/>
      <c r="AC264" s="7"/>
      <c r="AD264" s="7"/>
      <c r="AE264" s="7"/>
    </row>
    <row r="265" spans="1:36" ht="19.2" x14ac:dyDescent="0.15">
      <c r="B265" s="77"/>
      <c r="F265" s="94" t="s">
        <v>4</v>
      </c>
      <c r="G265" s="94" t="s">
        <v>194</v>
      </c>
      <c r="H265" s="94" t="s">
        <v>196</v>
      </c>
      <c r="I265" s="103" t="s">
        <v>4</v>
      </c>
      <c r="J265" s="94" t="s">
        <v>194</v>
      </c>
      <c r="K265" s="94" t="s">
        <v>196</v>
      </c>
      <c r="M265" s="195"/>
      <c r="W265" s="1"/>
      <c r="X265" s="1"/>
      <c r="Y265" s="1"/>
      <c r="AB265" s="7"/>
      <c r="AC265" s="7"/>
      <c r="AD265" s="7"/>
      <c r="AE265" s="7"/>
    </row>
    <row r="266" spans="1:36" ht="12" customHeight="1" x14ac:dyDescent="0.15">
      <c r="B266" s="35"/>
      <c r="C266" s="88"/>
      <c r="D266" s="88"/>
      <c r="E266" s="36"/>
      <c r="F266" s="37"/>
      <c r="G266" s="37"/>
      <c r="H266" s="37"/>
      <c r="I266" s="105">
        <f>F$273</f>
        <v>1212</v>
      </c>
      <c r="J266" s="2">
        <f>G$273</f>
        <v>1105</v>
      </c>
      <c r="K266" s="2">
        <f>H$273</f>
        <v>107</v>
      </c>
      <c r="L266" s="89"/>
      <c r="M266" s="89"/>
      <c r="N266" s="89"/>
      <c r="W266" s="1"/>
      <c r="X266" s="1"/>
      <c r="Y266" s="1"/>
      <c r="AB266" s="7"/>
      <c r="AC266" s="7"/>
      <c r="AD266" s="7"/>
      <c r="AE266" s="7"/>
      <c r="AG266" s="89"/>
      <c r="AH266" s="89"/>
    </row>
    <row r="267" spans="1:36" ht="15" customHeight="1" x14ac:dyDescent="0.15">
      <c r="B267" s="34" t="s">
        <v>123</v>
      </c>
      <c r="C267" s="209"/>
      <c r="D267" s="199"/>
      <c r="F267" s="18">
        <v>49</v>
      </c>
      <c r="G267" s="18">
        <v>49</v>
      </c>
      <c r="H267" s="18">
        <v>0</v>
      </c>
      <c r="I267" s="107">
        <f t="shared" ref="I267:K272" si="215">F267/I$266*100</f>
        <v>4.0429042904290426</v>
      </c>
      <c r="J267" s="4">
        <f t="shared" si="215"/>
        <v>4.4343891402714934</v>
      </c>
      <c r="K267" s="4">
        <f t="shared" si="215"/>
        <v>0</v>
      </c>
      <c r="L267" s="80"/>
      <c r="M267" s="80"/>
      <c r="N267" s="80"/>
      <c r="W267" s="1"/>
      <c r="X267" s="1"/>
      <c r="Y267" s="1"/>
      <c r="AB267" s="7"/>
      <c r="AC267" s="7"/>
      <c r="AD267" s="7"/>
      <c r="AE267" s="7"/>
      <c r="AG267" s="80"/>
      <c r="AH267" s="80"/>
    </row>
    <row r="268" spans="1:36" ht="15" customHeight="1" x14ac:dyDescent="0.15">
      <c r="B268" s="34" t="s">
        <v>124</v>
      </c>
      <c r="C268" s="209"/>
      <c r="D268" s="199"/>
      <c r="F268" s="18">
        <v>153</v>
      </c>
      <c r="G268" s="18">
        <v>142</v>
      </c>
      <c r="H268" s="18">
        <v>11</v>
      </c>
      <c r="I268" s="107">
        <f t="shared" si="215"/>
        <v>12.623762376237623</v>
      </c>
      <c r="J268" s="4">
        <f t="shared" si="215"/>
        <v>12.850678733031673</v>
      </c>
      <c r="K268" s="4">
        <f t="shared" si="215"/>
        <v>10.2803738317757</v>
      </c>
      <c r="L268" s="80"/>
      <c r="M268" s="80"/>
      <c r="N268" s="80"/>
      <c r="W268" s="1"/>
      <c r="X268" s="1"/>
      <c r="Y268" s="1"/>
      <c r="AB268" s="7"/>
      <c r="AC268" s="7"/>
      <c r="AD268" s="7"/>
      <c r="AE268" s="7"/>
      <c r="AG268" s="80"/>
      <c r="AH268" s="80"/>
    </row>
    <row r="269" spans="1:36" ht="15" customHeight="1" x14ac:dyDescent="0.15">
      <c r="B269" s="34" t="s">
        <v>125</v>
      </c>
      <c r="C269" s="209"/>
      <c r="D269" s="199"/>
      <c r="F269" s="18">
        <v>360</v>
      </c>
      <c r="G269" s="18">
        <v>341</v>
      </c>
      <c r="H269" s="18">
        <v>19</v>
      </c>
      <c r="I269" s="107">
        <f t="shared" si="215"/>
        <v>29.702970297029701</v>
      </c>
      <c r="J269" s="4">
        <f t="shared" si="215"/>
        <v>30.859728506787331</v>
      </c>
      <c r="K269" s="4">
        <f t="shared" si="215"/>
        <v>17.75700934579439</v>
      </c>
      <c r="L269" s="80"/>
      <c r="M269" s="80"/>
      <c r="N269" s="80"/>
      <c r="W269" s="1"/>
      <c r="X269" s="1"/>
      <c r="Y269" s="1"/>
      <c r="AB269" s="7"/>
      <c r="AC269" s="7"/>
      <c r="AD269" s="7"/>
      <c r="AE269" s="7"/>
      <c r="AG269" s="80"/>
      <c r="AH269" s="80"/>
    </row>
    <row r="270" spans="1:36" ht="15" customHeight="1" x14ac:dyDescent="0.15">
      <c r="B270" s="34" t="s">
        <v>126</v>
      </c>
      <c r="C270" s="209"/>
      <c r="D270" s="209"/>
      <c r="F270" s="18">
        <v>589</v>
      </c>
      <c r="G270" s="18">
        <v>528</v>
      </c>
      <c r="H270" s="18">
        <v>61</v>
      </c>
      <c r="I270" s="107">
        <f t="shared" si="215"/>
        <v>48.597359735973598</v>
      </c>
      <c r="J270" s="4">
        <f t="shared" si="215"/>
        <v>47.782805429864254</v>
      </c>
      <c r="K270" s="4">
        <f t="shared" si="215"/>
        <v>57.009345794392516</v>
      </c>
      <c r="L270" s="80"/>
      <c r="M270" s="80"/>
      <c r="N270" s="80"/>
      <c r="O270" s="80"/>
      <c r="P270" s="80"/>
      <c r="W270" s="1"/>
      <c r="X270" s="1"/>
      <c r="Y270" s="1"/>
      <c r="AB270" s="7"/>
      <c r="AC270" s="7"/>
      <c r="AD270" s="7"/>
      <c r="AE270" s="7"/>
      <c r="AG270" s="80"/>
      <c r="AH270" s="80"/>
      <c r="AI270" s="80"/>
      <c r="AJ270" s="80"/>
    </row>
    <row r="271" spans="1:36" ht="15" customHeight="1" x14ac:dyDescent="0.15">
      <c r="B271" s="34" t="s">
        <v>51</v>
      </c>
      <c r="C271" s="209"/>
      <c r="D271" s="199"/>
      <c r="F271" s="18">
        <v>4</v>
      </c>
      <c r="G271" s="18">
        <v>2</v>
      </c>
      <c r="H271" s="18">
        <v>2</v>
      </c>
      <c r="I271" s="107">
        <f t="shared" si="215"/>
        <v>0.33003300330033003</v>
      </c>
      <c r="J271" s="4">
        <f t="shared" si="215"/>
        <v>0.18099547511312217</v>
      </c>
      <c r="K271" s="4">
        <f t="shared" si="215"/>
        <v>1.8691588785046727</v>
      </c>
      <c r="L271" s="80"/>
      <c r="M271" s="80"/>
      <c r="N271" s="80"/>
      <c r="O271" s="80"/>
      <c r="P271" s="80"/>
      <c r="W271" s="1"/>
      <c r="X271" s="1"/>
      <c r="Y271" s="1"/>
      <c r="AB271" s="7"/>
      <c r="AC271" s="7"/>
      <c r="AD271" s="7"/>
      <c r="AE271" s="7"/>
      <c r="AG271" s="80"/>
      <c r="AH271" s="80"/>
      <c r="AI271" s="80"/>
      <c r="AJ271" s="80"/>
    </row>
    <row r="272" spans="1:36" ht="15" customHeight="1" x14ac:dyDescent="0.15">
      <c r="B272" s="35" t="s">
        <v>0</v>
      </c>
      <c r="C272" s="88"/>
      <c r="D272" s="88"/>
      <c r="E272" s="36"/>
      <c r="F272" s="19">
        <v>57</v>
      </c>
      <c r="G272" s="19">
        <v>43</v>
      </c>
      <c r="H272" s="19">
        <v>14</v>
      </c>
      <c r="I272" s="111">
        <f t="shared" si="215"/>
        <v>4.7029702970297027</v>
      </c>
      <c r="J272" s="5">
        <f t="shared" si="215"/>
        <v>3.8914027149321266</v>
      </c>
      <c r="K272" s="5">
        <f t="shared" si="215"/>
        <v>13.084112149532709</v>
      </c>
      <c r="L272" s="23"/>
      <c r="M272" s="23"/>
      <c r="N272" s="23"/>
      <c r="O272" s="23"/>
      <c r="P272" s="23"/>
      <c r="W272" s="1"/>
      <c r="X272" s="1"/>
      <c r="Y272" s="1"/>
      <c r="AB272" s="7"/>
      <c r="AC272" s="7"/>
      <c r="AD272" s="7"/>
      <c r="AE272" s="7"/>
      <c r="AG272" s="23"/>
      <c r="AH272" s="23"/>
      <c r="AI272" s="23"/>
      <c r="AJ272" s="23"/>
    </row>
    <row r="273" spans="1:36" ht="15" customHeight="1" x14ac:dyDescent="0.15">
      <c r="B273" s="38" t="s">
        <v>1</v>
      </c>
      <c r="C273" s="78"/>
      <c r="D273" s="78"/>
      <c r="E273" s="28"/>
      <c r="F273" s="39">
        <f>SUM(F267:F272)</f>
        <v>1212</v>
      </c>
      <c r="G273" s="39">
        <f>SUM(G267:G272)</f>
        <v>1105</v>
      </c>
      <c r="H273" s="39">
        <f>SUM(H267:H272)</f>
        <v>107</v>
      </c>
      <c r="I273" s="108">
        <f>IF(SUM(I267:I272)&gt;100,"－",SUM(I267:I272))</f>
        <v>100</v>
      </c>
      <c r="J273" s="6">
        <f>IF(SUM(J267:J272)&gt;100,"－",SUM(J267:J272))</f>
        <v>100</v>
      </c>
      <c r="K273" s="6">
        <f>IF(SUM(K267:K272)&gt;100,"－",SUM(K267:K272))</f>
        <v>100</v>
      </c>
      <c r="L273" s="23"/>
      <c r="M273" s="23"/>
      <c r="N273" s="23"/>
      <c r="O273" s="23"/>
      <c r="P273" s="23"/>
      <c r="W273" s="1"/>
      <c r="X273" s="1"/>
      <c r="Y273" s="1"/>
      <c r="AB273" s="7"/>
      <c r="AC273" s="7"/>
      <c r="AD273" s="7"/>
      <c r="AE273" s="7"/>
      <c r="AG273" s="23"/>
      <c r="AH273" s="23"/>
      <c r="AI273" s="23"/>
      <c r="AJ273" s="23"/>
    </row>
    <row r="274" spans="1:36" ht="15" customHeight="1" x14ac:dyDescent="0.15">
      <c r="B274" s="62"/>
      <c r="C274" s="62"/>
      <c r="D274" s="45"/>
      <c r="E274" s="45"/>
      <c r="F274" s="45"/>
      <c r="G274" s="45"/>
      <c r="H274" s="91"/>
      <c r="I274" s="46"/>
      <c r="W274" s="1"/>
      <c r="X274" s="1"/>
      <c r="Y274" s="1"/>
      <c r="AB274" s="7"/>
      <c r="AC274" s="7"/>
      <c r="AD274" s="7"/>
      <c r="AE274" s="7"/>
    </row>
    <row r="275" spans="1:36" ht="15" customHeight="1" x14ac:dyDescent="0.15">
      <c r="A275" s="1" t="s">
        <v>1009</v>
      </c>
      <c r="B275" s="22"/>
      <c r="C275" s="22"/>
      <c r="H275" s="7"/>
      <c r="I275" s="7"/>
      <c r="W275" s="1"/>
      <c r="X275" s="1"/>
      <c r="Y275" s="1"/>
      <c r="AB275" s="7"/>
      <c r="AC275" s="7"/>
      <c r="AD275" s="7"/>
      <c r="AE275" s="7"/>
    </row>
    <row r="276" spans="1:36" ht="13.65" customHeight="1" x14ac:dyDescent="0.15">
      <c r="B276" s="64"/>
      <c r="C276" s="33"/>
      <c r="D276" s="33"/>
      <c r="E276" s="33"/>
      <c r="F276" s="79"/>
      <c r="G276" s="83" t="s">
        <v>2</v>
      </c>
      <c r="H276" s="86"/>
      <c r="I276" s="104"/>
      <c r="J276" s="83" t="s">
        <v>3</v>
      </c>
      <c r="K276" s="84"/>
      <c r="W276" s="1"/>
      <c r="X276" s="1"/>
      <c r="Y276" s="1"/>
      <c r="AB276" s="7"/>
      <c r="AC276" s="7"/>
      <c r="AD276" s="7"/>
      <c r="AE276" s="7"/>
    </row>
    <row r="277" spans="1:36" ht="19.2" x14ac:dyDescent="0.15">
      <c r="B277" s="77"/>
      <c r="F277" s="94" t="s">
        <v>4</v>
      </c>
      <c r="G277" s="94" t="s">
        <v>194</v>
      </c>
      <c r="H277" s="94" t="s">
        <v>196</v>
      </c>
      <c r="I277" s="103" t="s">
        <v>4</v>
      </c>
      <c r="J277" s="94" t="s">
        <v>194</v>
      </c>
      <c r="K277" s="94" t="s">
        <v>196</v>
      </c>
      <c r="W277" s="1"/>
      <c r="X277" s="1"/>
      <c r="Y277" s="1"/>
      <c r="AB277" s="7"/>
      <c r="AC277" s="7"/>
      <c r="AD277" s="7"/>
      <c r="AE277" s="7"/>
    </row>
    <row r="278" spans="1:36" ht="12" customHeight="1" x14ac:dyDescent="0.15">
      <c r="B278" s="35"/>
      <c r="C278" s="88"/>
      <c r="D278" s="88"/>
      <c r="E278" s="36"/>
      <c r="F278" s="37"/>
      <c r="G278" s="37"/>
      <c r="H278" s="37"/>
      <c r="I278" s="105">
        <f>F$273</f>
        <v>1212</v>
      </c>
      <c r="J278" s="2">
        <f>G$273</f>
        <v>1105</v>
      </c>
      <c r="K278" s="2">
        <f>H$273</f>
        <v>107</v>
      </c>
      <c r="L278" s="89"/>
      <c r="M278" s="89"/>
      <c r="N278" s="89"/>
      <c r="O278" s="89"/>
      <c r="P278" s="89"/>
      <c r="W278" s="1"/>
      <c r="X278" s="1"/>
      <c r="Y278" s="1"/>
      <c r="AB278" s="7"/>
      <c r="AC278" s="7"/>
      <c r="AD278" s="7"/>
      <c r="AE278" s="7"/>
      <c r="AG278" s="89"/>
      <c r="AH278" s="89"/>
      <c r="AI278" s="89"/>
      <c r="AJ278" s="89"/>
    </row>
    <row r="279" spans="1:36" ht="14.85" customHeight="1" x14ac:dyDescent="0.15">
      <c r="B279" s="34" t="s">
        <v>1011</v>
      </c>
      <c r="C279" s="209"/>
      <c r="D279" s="199"/>
      <c r="F279" s="18">
        <v>1</v>
      </c>
      <c r="G279" s="18">
        <v>0</v>
      </c>
      <c r="H279" s="18">
        <v>1</v>
      </c>
      <c r="I279" s="107">
        <f>F279/I$266*100</f>
        <v>8.2508250825082508E-2</v>
      </c>
      <c r="J279" s="4">
        <f>G279/J$266*100</f>
        <v>0</v>
      </c>
      <c r="K279" s="4">
        <f>H279/K$266*100</f>
        <v>0.93457943925233633</v>
      </c>
      <c r="L279" s="80"/>
      <c r="M279" s="80"/>
      <c r="N279" s="80"/>
      <c r="O279" s="80"/>
      <c r="P279" s="80"/>
      <c r="W279" s="1"/>
      <c r="X279" s="1"/>
      <c r="Y279" s="1"/>
      <c r="AB279" s="7"/>
      <c r="AC279" s="7"/>
      <c r="AD279" s="7"/>
      <c r="AE279" s="7"/>
      <c r="AG279" s="80"/>
      <c r="AH279" s="80"/>
      <c r="AI279" s="80"/>
      <c r="AJ279" s="80"/>
    </row>
    <row r="280" spans="1:36" ht="14.85" customHeight="1" x14ac:dyDescent="0.15">
      <c r="B280" s="34" t="s">
        <v>952</v>
      </c>
      <c r="C280" s="209"/>
      <c r="D280" s="199"/>
      <c r="F280" s="18">
        <v>44</v>
      </c>
      <c r="G280" s="18">
        <v>37</v>
      </c>
      <c r="H280" s="18">
        <v>7</v>
      </c>
      <c r="I280" s="107">
        <f t="shared" ref="I280:I286" si="216">F280/I$266*100</f>
        <v>3.6303630363036308</v>
      </c>
      <c r="J280" s="4">
        <f t="shared" ref="J280:J286" si="217">G280/J$266*100</f>
        <v>3.3484162895927603</v>
      </c>
      <c r="K280" s="4">
        <f t="shared" ref="K280:K286" si="218">H280/K$266*100</f>
        <v>6.5420560747663545</v>
      </c>
      <c r="L280" s="80"/>
      <c r="M280" s="80"/>
      <c r="N280" s="80"/>
      <c r="O280" s="80"/>
      <c r="P280" s="80"/>
      <c r="W280" s="1"/>
      <c r="X280" s="1"/>
      <c r="Y280" s="1"/>
      <c r="AB280" s="7"/>
      <c r="AC280" s="7"/>
      <c r="AD280" s="7"/>
      <c r="AE280" s="7"/>
      <c r="AG280" s="80"/>
      <c r="AH280" s="80"/>
      <c r="AI280" s="80"/>
      <c r="AJ280" s="80"/>
    </row>
    <row r="281" spans="1:36" ht="14.85" customHeight="1" x14ac:dyDescent="0.15">
      <c r="B281" s="34" t="s">
        <v>942</v>
      </c>
      <c r="C281" s="209"/>
      <c r="D281" s="199"/>
      <c r="F281" s="18">
        <v>200</v>
      </c>
      <c r="G281" s="18">
        <v>173</v>
      </c>
      <c r="H281" s="18">
        <v>27</v>
      </c>
      <c r="I281" s="107">
        <f t="shared" si="216"/>
        <v>16.5016501650165</v>
      </c>
      <c r="J281" s="4">
        <f t="shared" si="217"/>
        <v>15.656108597285067</v>
      </c>
      <c r="K281" s="4">
        <f t="shared" si="218"/>
        <v>25.233644859813083</v>
      </c>
      <c r="L281" s="80"/>
      <c r="M281" s="80"/>
      <c r="N281" s="80"/>
      <c r="O281" s="80"/>
      <c r="P281" s="80"/>
      <c r="W281" s="1"/>
      <c r="X281" s="1"/>
      <c r="Y281" s="1"/>
      <c r="AB281" s="7"/>
      <c r="AC281" s="7"/>
      <c r="AD281" s="7"/>
      <c r="AE281" s="7"/>
      <c r="AG281" s="80"/>
      <c r="AH281" s="80"/>
      <c r="AI281" s="80"/>
      <c r="AJ281" s="80"/>
    </row>
    <row r="282" spans="1:36" ht="14.85" customHeight="1" x14ac:dyDescent="0.15">
      <c r="B282" s="34" t="s">
        <v>943</v>
      </c>
      <c r="C282" s="209"/>
      <c r="D282" s="199"/>
      <c r="F282" s="18">
        <v>260</v>
      </c>
      <c r="G282" s="18">
        <v>234</v>
      </c>
      <c r="H282" s="18">
        <v>26</v>
      </c>
      <c r="I282" s="107">
        <f t="shared" si="216"/>
        <v>21.452145214521451</v>
      </c>
      <c r="J282" s="4">
        <f t="shared" si="217"/>
        <v>21.176470588235293</v>
      </c>
      <c r="K282" s="4">
        <f t="shared" si="218"/>
        <v>24.299065420560748</v>
      </c>
      <c r="L282" s="80"/>
      <c r="M282" s="80"/>
      <c r="N282" s="80"/>
      <c r="O282" s="80"/>
      <c r="P282" s="80"/>
      <c r="W282" s="1"/>
      <c r="X282" s="1"/>
      <c r="Y282" s="1"/>
      <c r="AB282" s="7"/>
      <c r="AC282" s="7"/>
      <c r="AD282" s="7"/>
      <c r="AE282" s="7"/>
      <c r="AG282" s="80"/>
      <c r="AH282" s="80"/>
      <c r="AI282" s="80"/>
      <c r="AJ282" s="80"/>
    </row>
    <row r="283" spans="1:36" ht="14.85" customHeight="1" x14ac:dyDescent="0.15">
      <c r="B283" s="34" t="s">
        <v>953</v>
      </c>
      <c r="C283" s="209"/>
      <c r="D283" s="199"/>
      <c r="F283" s="18">
        <v>426</v>
      </c>
      <c r="G283" s="18">
        <v>405</v>
      </c>
      <c r="H283" s="18">
        <v>21</v>
      </c>
      <c r="I283" s="107">
        <f t="shared" si="216"/>
        <v>35.148514851485146</v>
      </c>
      <c r="J283" s="4">
        <f t="shared" si="217"/>
        <v>36.651583710407238</v>
      </c>
      <c r="K283" s="4">
        <f t="shared" si="218"/>
        <v>19.626168224299064</v>
      </c>
      <c r="L283" s="80"/>
      <c r="M283" s="80"/>
      <c r="N283" s="80"/>
      <c r="O283" s="80"/>
      <c r="P283" s="80"/>
      <c r="W283" s="1"/>
      <c r="X283" s="1"/>
      <c r="Y283" s="1"/>
      <c r="AB283" s="7"/>
      <c r="AC283" s="7"/>
      <c r="AD283" s="7"/>
      <c r="AE283" s="7"/>
      <c r="AG283" s="80"/>
      <c r="AH283" s="80"/>
      <c r="AI283" s="80"/>
      <c r="AJ283" s="80"/>
    </row>
    <row r="284" spans="1:36" ht="14.85" customHeight="1" x14ac:dyDescent="0.15">
      <c r="B284" s="34" t="s">
        <v>954</v>
      </c>
      <c r="C284" s="209"/>
      <c r="D284" s="209"/>
      <c r="F284" s="18">
        <v>154</v>
      </c>
      <c r="G284" s="18">
        <v>143</v>
      </c>
      <c r="H284" s="18">
        <v>11</v>
      </c>
      <c r="I284" s="107">
        <f t="shared" si="216"/>
        <v>12.706270627062707</v>
      </c>
      <c r="J284" s="4">
        <f t="shared" si="217"/>
        <v>12.941176470588237</v>
      </c>
      <c r="K284" s="4">
        <f t="shared" si="218"/>
        <v>10.2803738317757</v>
      </c>
      <c r="L284" s="80"/>
      <c r="M284" s="80"/>
      <c r="N284" s="80"/>
      <c r="O284" s="80"/>
      <c r="P284" s="80"/>
      <c r="W284" s="1"/>
      <c r="X284" s="1"/>
      <c r="Y284" s="1"/>
      <c r="AB284" s="7"/>
      <c r="AC284" s="7"/>
      <c r="AD284" s="7"/>
      <c r="AE284" s="7"/>
      <c r="AG284" s="80"/>
      <c r="AH284" s="80"/>
      <c r="AI284" s="80"/>
      <c r="AJ284" s="80"/>
    </row>
    <row r="285" spans="1:36" ht="14.85" customHeight="1" x14ac:dyDescent="0.15">
      <c r="B285" s="34" t="s">
        <v>128</v>
      </c>
      <c r="C285" s="209"/>
      <c r="D285" s="199"/>
      <c r="F285" s="18">
        <v>80</v>
      </c>
      <c r="G285" s="18">
        <v>73</v>
      </c>
      <c r="H285" s="18">
        <v>7</v>
      </c>
      <c r="I285" s="107">
        <f t="shared" si="216"/>
        <v>6.6006600660065997</v>
      </c>
      <c r="J285" s="4">
        <f t="shared" si="217"/>
        <v>6.6063348416289598</v>
      </c>
      <c r="K285" s="4">
        <f t="shared" si="218"/>
        <v>6.5420560747663545</v>
      </c>
      <c r="L285" s="80"/>
      <c r="M285" s="80"/>
      <c r="N285" s="80"/>
      <c r="O285" s="80"/>
      <c r="P285" s="80"/>
      <c r="W285" s="1"/>
      <c r="X285" s="1"/>
      <c r="Y285" s="1"/>
      <c r="AB285" s="7"/>
      <c r="AC285" s="7"/>
      <c r="AD285" s="7"/>
      <c r="AE285" s="7"/>
      <c r="AG285" s="80"/>
      <c r="AH285" s="80"/>
      <c r="AI285" s="80"/>
      <c r="AJ285" s="80"/>
    </row>
    <row r="286" spans="1:36" ht="14.85" customHeight="1" x14ac:dyDescent="0.15">
      <c r="B286" s="35" t="s">
        <v>150</v>
      </c>
      <c r="C286" s="88"/>
      <c r="D286" s="88"/>
      <c r="E286" s="36"/>
      <c r="F286" s="19">
        <v>47</v>
      </c>
      <c r="G286" s="19">
        <v>40</v>
      </c>
      <c r="H286" s="19">
        <v>7</v>
      </c>
      <c r="I286" s="111">
        <f t="shared" si="216"/>
        <v>3.8778877887788776</v>
      </c>
      <c r="J286" s="5">
        <f t="shared" si="217"/>
        <v>3.6199095022624439</v>
      </c>
      <c r="K286" s="5">
        <f t="shared" si="218"/>
        <v>6.5420560747663545</v>
      </c>
      <c r="L286" s="23"/>
      <c r="M286" s="23"/>
      <c r="N286" s="23"/>
      <c r="O286" s="23"/>
      <c r="P286" s="23"/>
      <c r="W286" s="1"/>
      <c r="X286" s="1"/>
      <c r="Y286" s="1"/>
      <c r="AB286" s="7"/>
      <c r="AC286" s="7"/>
      <c r="AD286" s="7"/>
      <c r="AE286" s="7"/>
      <c r="AG286" s="23"/>
      <c r="AH286" s="23"/>
      <c r="AI286" s="23"/>
      <c r="AJ286" s="23"/>
    </row>
    <row r="287" spans="1:36" ht="14.85" customHeight="1" x14ac:dyDescent="0.15">
      <c r="B287" s="38" t="s">
        <v>1</v>
      </c>
      <c r="C287" s="78"/>
      <c r="D287" s="78"/>
      <c r="E287" s="28"/>
      <c r="F287" s="39">
        <f>SUM(F279:F286)</f>
        <v>1212</v>
      </c>
      <c r="G287" s="39">
        <f>SUM(G279:G286)</f>
        <v>1105</v>
      </c>
      <c r="H287" s="39">
        <f>SUM(H279:H286)</f>
        <v>107</v>
      </c>
      <c r="I287" s="108">
        <f>IF(SUM(I279:I286)&gt;100,"－",SUM(I279:I286))</f>
        <v>99.999999999999986</v>
      </c>
      <c r="J287" s="6">
        <f>IF(SUM(J279:J286)&gt;100,"－",SUM(J279:J286))</f>
        <v>100</v>
      </c>
      <c r="K287" s="6">
        <f>IF(SUM(K279:K286)&gt;100,"－",SUM(K279:K286))</f>
        <v>99.999999999999986</v>
      </c>
      <c r="L287" s="23"/>
      <c r="M287" s="23"/>
      <c r="N287" s="23"/>
      <c r="O287" s="23"/>
      <c r="P287" s="23"/>
      <c r="W287" s="1"/>
      <c r="X287" s="1"/>
      <c r="Y287" s="1"/>
      <c r="AB287" s="7"/>
      <c r="AC287" s="7"/>
      <c r="AD287" s="7"/>
      <c r="AE287" s="7"/>
      <c r="AG287" s="23"/>
      <c r="AH287" s="23"/>
      <c r="AI287" s="23"/>
      <c r="AJ287" s="23"/>
    </row>
    <row r="288" spans="1:36" ht="14.85" customHeight="1" x14ac:dyDescent="0.15">
      <c r="B288" s="38" t="s">
        <v>103</v>
      </c>
      <c r="C288" s="78"/>
      <c r="D288" s="78"/>
      <c r="E288" s="29"/>
      <c r="F288" s="41">
        <v>23.031759656652362</v>
      </c>
      <c r="G288" s="71">
        <v>23.232863849765259</v>
      </c>
      <c r="H288" s="71">
        <v>20.89</v>
      </c>
      <c r="I288" s="23"/>
      <c r="J288" s="23"/>
      <c r="K288" s="23"/>
      <c r="L288" s="23"/>
      <c r="M288" s="23"/>
      <c r="N288" s="23"/>
      <c r="O288" s="23"/>
      <c r="P288" s="23"/>
      <c r="W288" s="1"/>
      <c r="X288" s="1"/>
      <c r="Y288" s="1"/>
      <c r="AB288" s="7"/>
      <c r="AC288" s="7"/>
      <c r="AD288" s="7"/>
      <c r="AE288" s="7"/>
      <c r="AG288" s="23"/>
      <c r="AH288" s="23"/>
      <c r="AI288" s="23"/>
      <c r="AJ288" s="23"/>
    </row>
    <row r="289" spans="2:36" ht="14.85" customHeight="1" x14ac:dyDescent="0.15">
      <c r="B289" s="38" t="s">
        <v>104</v>
      </c>
      <c r="C289" s="78"/>
      <c r="D289" s="78"/>
      <c r="E289" s="29"/>
      <c r="F289" s="171">
        <v>111</v>
      </c>
      <c r="G289" s="47">
        <v>111</v>
      </c>
      <c r="H289" s="47">
        <v>89</v>
      </c>
      <c r="I289" s="23"/>
      <c r="J289" s="23"/>
      <c r="K289" s="23"/>
      <c r="L289" s="23"/>
      <c r="M289" s="23"/>
      <c r="N289" s="23"/>
      <c r="O289" s="23"/>
      <c r="P289" s="23"/>
      <c r="W289" s="1"/>
      <c r="X289" s="1"/>
      <c r="Y289" s="1"/>
      <c r="AB289" s="7"/>
      <c r="AC289" s="7"/>
      <c r="AD289" s="7"/>
      <c r="AE289" s="7"/>
      <c r="AG289" s="23"/>
      <c r="AH289" s="23"/>
      <c r="AI289" s="23"/>
      <c r="AJ289" s="23"/>
    </row>
    <row r="290" spans="2:36" ht="17.7" customHeight="1" x14ac:dyDescent="0.15">
      <c r="B290" s="85" t="s">
        <v>143</v>
      </c>
      <c r="C290" s="85"/>
      <c r="H290" s="7"/>
      <c r="J290" s="7"/>
      <c r="M290" s="31"/>
      <c r="P290" s="31"/>
      <c r="W290" s="1"/>
      <c r="X290" s="1"/>
      <c r="Y290" s="1"/>
      <c r="AB290" s="7"/>
      <c r="AC290" s="7"/>
      <c r="AD290" s="7"/>
      <c r="AE290" s="7"/>
      <c r="AG290" s="31"/>
      <c r="AJ290" s="31"/>
    </row>
    <row r="291" spans="2:36" ht="13.65" customHeight="1" x14ac:dyDescent="0.15">
      <c r="B291" s="64"/>
      <c r="C291" s="33"/>
      <c r="D291" s="33"/>
      <c r="E291" s="33"/>
      <c r="F291" s="79"/>
      <c r="G291" s="83" t="s">
        <v>2</v>
      </c>
      <c r="H291" s="86"/>
      <c r="I291" s="104"/>
      <c r="J291" s="83" t="s">
        <v>3</v>
      </c>
      <c r="K291" s="84"/>
      <c r="W291" s="1"/>
      <c r="X291" s="1"/>
      <c r="Y291" s="1"/>
      <c r="AB291" s="7"/>
      <c r="AC291" s="7"/>
      <c r="AD291" s="7"/>
      <c r="AE291" s="7"/>
    </row>
    <row r="292" spans="2:36" ht="19.2" x14ac:dyDescent="0.15">
      <c r="B292" s="77"/>
      <c r="F292" s="94" t="s">
        <v>4</v>
      </c>
      <c r="G292" s="94" t="s">
        <v>194</v>
      </c>
      <c r="H292" s="94" t="s">
        <v>196</v>
      </c>
      <c r="I292" s="103" t="s">
        <v>4</v>
      </c>
      <c r="J292" s="94" t="s">
        <v>194</v>
      </c>
      <c r="K292" s="94" t="s">
        <v>196</v>
      </c>
      <c r="W292" s="1"/>
      <c r="X292" s="1"/>
      <c r="Y292" s="1"/>
      <c r="AB292" s="7"/>
      <c r="AC292" s="7"/>
      <c r="AD292" s="7"/>
      <c r="AE292" s="7"/>
    </row>
    <row r="293" spans="2:36" ht="12" customHeight="1" x14ac:dyDescent="0.15">
      <c r="B293" s="35"/>
      <c r="C293" s="88"/>
      <c r="D293" s="88"/>
      <c r="E293" s="36"/>
      <c r="F293" s="37"/>
      <c r="G293" s="37"/>
      <c r="H293" s="37"/>
      <c r="I293" s="105">
        <f>F$273</f>
        <v>1212</v>
      </c>
      <c r="J293" s="2">
        <f>G$273</f>
        <v>1105</v>
      </c>
      <c r="K293" s="2">
        <f>H$273</f>
        <v>107</v>
      </c>
      <c r="L293" s="89"/>
      <c r="M293" s="89"/>
      <c r="N293" s="89"/>
      <c r="O293" s="89"/>
      <c r="P293" s="89"/>
      <c r="W293" s="1"/>
      <c r="X293" s="1"/>
      <c r="Y293" s="1"/>
      <c r="AB293" s="7"/>
      <c r="AC293" s="7"/>
      <c r="AD293" s="7"/>
      <c r="AE293" s="7"/>
      <c r="AG293" s="89"/>
      <c r="AH293" s="89"/>
      <c r="AI293" s="89"/>
      <c r="AJ293" s="89"/>
    </row>
    <row r="294" spans="2:36" ht="14.85" customHeight="1" x14ac:dyDescent="0.15">
      <c r="B294" s="34" t="s">
        <v>995</v>
      </c>
      <c r="C294" s="209"/>
      <c r="D294" s="199"/>
      <c r="F294" s="18">
        <v>6</v>
      </c>
      <c r="G294" s="18">
        <v>6</v>
      </c>
      <c r="H294" s="18">
        <v>0</v>
      </c>
      <c r="I294" s="107">
        <f>F294/I$266*100</f>
        <v>0.49504950495049505</v>
      </c>
      <c r="J294" s="4">
        <f>G294/J$266*100</f>
        <v>0.54298642533936647</v>
      </c>
      <c r="K294" s="4">
        <f>H294/K$266*100</f>
        <v>0</v>
      </c>
      <c r="L294" s="80"/>
      <c r="M294" s="80"/>
      <c r="N294" s="80"/>
      <c r="O294" s="80"/>
      <c r="P294" s="80"/>
      <c r="W294" s="1"/>
      <c r="X294" s="1"/>
      <c r="Y294" s="1"/>
      <c r="AB294" s="7"/>
      <c r="AC294" s="7"/>
      <c r="AD294" s="7"/>
      <c r="AE294" s="7"/>
      <c r="AG294" s="80"/>
      <c r="AH294" s="80"/>
      <c r="AI294" s="80"/>
      <c r="AJ294" s="80"/>
    </row>
    <row r="295" spans="2:36" ht="14.85" customHeight="1" x14ac:dyDescent="0.15">
      <c r="B295" s="34" t="s">
        <v>996</v>
      </c>
      <c r="C295" s="209"/>
      <c r="F295" s="18">
        <v>35</v>
      </c>
      <c r="G295" s="18">
        <v>32</v>
      </c>
      <c r="H295" s="18">
        <v>3</v>
      </c>
      <c r="I295" s="107">
        <f t="shared" ref="I295:I301" si="219">F295/I$266*100</f>
        <v>2.8877887788778875</v>
      </c>
      <c r="J295" s="4">
        <f t="shared" ref="J295:J301" si="220">G295/J$266*100</f>
        <v>2.8959276018099547</v>
      </c>
      <c r="K295" s="4">
        <f t="shared" ref="K295:K301" si="221">H295/K$266*100</f>
        <v>2.8037383177570092</v>
      </c>
      <c r="L295" s="80"/>
      <c r="M295" s="80"/>
      <c r="N295" s="80"/>
      <c r="O295" s="80"/>
      <c r="P295" s="80"/>
      <c r="W295" s="1"/>
      <c r="X295" s="1"/>
      <c r="Y295" s="1"/>
      <c r="AB295" s="7"/>
      <c r="AC295" s="7"/>
      <c r="AD295" s="7"/>
      <c r="AE295" s="7"/>
      <c r="AG295" s="80"/>
      <c r="AH295" s="80"/>
      <c r="AI295" s="80"/>
      <c r="AJ295" s="80"/>
    </row>
    <row r="296" spans="2:36" ht="14.85" customHeight="1" x14ac:dyDescent="0.15">
      <c r="B296" s="34" t="s">
        <v>76</v>
      </c>
      <c r="C296" s="209"/>
      <c r="D296" s="199"/>
      <c r="F296" s="18">
        <v>102</v>
      </c>
      <c r="G296" s="18">
        <v>92</v>
      </c>
      <c r="H296" s="18">
        <v>10</v>
      </c>
      <c r="I296" s="107">
        <f t="shared" si="219"/>
        <v>8.4158415841584162</v>
      </c>
      <c r="J296" s="4">
        <f t="shared" si="220"/>
        <v>8.3257918552036188</v>
      </c>
      <c r="K296" s="4">
        <f t="shared" si="221"/>
        <v>9.3457943925233646</v>
      </c>
      <c r="L296" s="80"/>
      <c r="M296" s="80"/>
      <c r="N296" s="80"/>
      <c r="O296" s="80"/>
      <c r="P296" s="80"/>
      <c r="W296" s="1"/>
      <c r="X296" s="1"/>
      <c r="Y296" s="1"/>
      <c r="AB296" s="7"/>
      <c r="AC296" s="7"/>
      <c r="AD296" s="7"/>
      <c r="AE296" s="7"/>
      <c r="AG296" s="80"/>
      <c r="AH296" s="80"/>
      <c r="AI296" s="80"/>
      <c r="AJ296" s="80"/>
    </row>
    <row r="297" spans="2:36" ht="14.85" customHeight="1" x14ac:dyDescent="0.15">
      <c r="B297" s="34" t="s">
        <v>75</v>
      </c>
      <c r="C297" s="209"/>
      <c r="D297" s="199"/>
      <c r="F297" s="18">
        <v>354</v>
      </c>
      <c r="G297" s="18">
        <v>316</v>
      </c>
      <c r="H297" s="18">
        <v>38</v>
      </c>
      <c r="I297" s="107">
        <f t="shared" si="219"/>
        <v>29.207920792079207</v>
      </c>
      <c r="J297" s="4">
        <f t="shared" si="220"/>
        <v>28.597285067873301</v>
      </c>
      <c r="K297" s="4">
        <f t="shared" si="221"/>
        <v>35.514018691588781</v>
      </c>
      <c r="L297" s="80"/>
      <c r="M297" s="80"/>
      <c r="N297" s="80"/>
      <c r="O297" s="80"/>
      <c r="P297" s="80"/>
      <c r="W297" s="1"/>
      <c r="X297" s="1"/>
      <c r="Y297" s="1"/>
      <c r="AB297" s="7"/>
      <c r="AC297" s="7"/>
      <c r="AD297" s="7"/>
      <c r="AE297" s="7"/>
      <c r="AG297" s="80"/>
      <c r="AH297" s="80"/>
      <c r="AI297" s="80"/>
      <c r="AJ297" s="80"/>
    </row>
    <row r="298" spans="2:36" ht="14.85" customHeight="1" x14ac:dyDescent="0.15">
      <c r="B298" s="34" t="s">
        <v>111</v>
      </c>
      <c r="C298" s="209"/>
      <c r="D298" s="199"/>
      <c r="F298" s="18">
        <v>566</v>
      </c>
      <c r="G298" s="18">
        <v>523</v>
      </c>
      <c r="H298" s="18">
        <v>43</v>
      </c>
      <c r="I298" s="107">
        <f t="shared" si="219"/>
        <v>46.699669966996701</v>
      </c>
      <c r="J298" s="4">
        <f t="shared" si="220"/>
        <v>47.330316742081443</v>
      </c>
      <c r="K298" s="4">
        <f t="shared" si="221"/>
        <v>40.186915887850468</v>
      </c>
      <c r="L298" s="80"/>
      <c r="M298" s="80"/>
      <c r="N298" s="80"/>
      <c r="O298" s="80"/>
      <c r="P298" s="80"/>
      <c r="W298" s="1"/>
      <c r="X298" s="1"/>
      <c r="Y298" s="1"/>
      <c r="AB298" s="7"/>
      <c r="AC298" s="7"/>
      <c r="AD298" s="7"/>
      <c r="AE298" s="7"/>
      <c r="AG298" s="80"/>
      <c r="AH298" s="80"/>
      <c r="AI298" s="80"/>
      <c r="AJ298" s="80"/>
    </row>
    <row r="299" spans="2:36" ht="14.85" customHeight="1" x14ac:dyDescent="0.15">
      <c r="B299" s="34" t="s">
        <v>127</v>
      </c>
      <c r="C299" s="209"/>
      <c r="D299" s="209"/>
      <c r="F299" s="18">
        <v>75</v>
      </c>
      <c r="G299" s="18">
        <v>71</v>
      </c>
      <c r="H299" s="18">
        <v>4</v>
      </c>
      <c r="I299" s="107">
        <f t="shared" si="219"/>
        <v>6.1881188118811883</v>
      </c>
      <c r="J299" s="4">
        <f t="shared" si="220"/>
        <v>6.4253393665158365</v>
      </c>
      <c r="K299" s="4">
        <f t="shared" si="221"/>
        <v>3.7383177570093453</v>
      </c>
      <c r="L299" s="80"/>
      <c r="M299" s="80"/>
      <c r="N299" s="80"/>
      <c r="O299" s="80"/>
      <c r="P299" s="80"/>
      <c r="W299" s="1"/>
      <c r="X299" s="1"/>
      <c r="Y299" s="1"/>
      <c r="AB299" s="7"/>
      <c r="AC299" s="7"/>
      <c r="AD299" s="7"/>
      <c r="AE299" s="7"/>
      <c r="AG299" s="80"/>
      <c r="AH299" s="80"/>
      <c r="AI299" s="80"/>
      <c r="AJ299" s="80"/>
    </row>
    <row r="300" spans="2:36" ht="14.85" customHeight="1" x14ac:dyDescent="0.15">
      <c r="B300" s="34" t="s">
        <v>128</v>
      </c>
      <c r="C300" s="209"/>
      <c r="D300" s="199"/>
      <c r="F300" s="18">
        <v>20</v>
      </c>
      <c r="G300" s="18">
        <v>19</v>
      </c>
      <c r="H300" s="18">
        <v>1</v>
      </c>
      <c r="I300" s="107">
        <f t="shared" si="219"/>
        <v>1.6501650165016499</v>
      </c>
      <c r="J300" s="4">
        <f t="shared" si="220"/>
        <v>1.7194570135746607</v>
      </c>
      <c r="K300" s="4">
        <f t="shared" si="221"/>
        <v>0.93457943925233633</v>
      </c>
      <c r="L300" s="80"/>
      <c r="M300" s="80"/>
      <c r="N300" s="80"/>
      <c r="O300" s="80"/>
      <c r="P300" s="80"/>
      <c r="W300" s="1"/>
      <c r="X300" s="1"/>
      <c r="Y300" s="1"/>
      <c r="AB300" s="7"/>
      <c r="AC300" s="7"/>
      <c r="AD300" s="7"/>
      <c r="AE300" s="7"/>
      <c r="AG300" s="80"/>
      <c r="AH300" s="80"/>
      <c r="AI300" s="80"/>
      <c r="AJ300" s="80"/>
    </row>
    <row r="301" spans="2:36" ht="14.85" customHeight="1" x14ac:dyDescent="0.15">
      <c r="B301" s="35" t="s">
        <v>150</v>
      </c>
      <c r="C301" s="88"/>
      <c r="D301" s="88"/>
      <c r="E301" s="36"/>
      <c r="F301" s="19">
        <v>54</v>
      </c>
      <c r="G301" s="19">
        <v>46</v>
      </c>
      <c r="H301" s="19">
        <v>8</v>
      </c>
      <c r="I301" s="111">
        <f t="shared" si="219"/>
        <v>4.455445544554455</v>
      </c>
      <c r="J301" s="5">
        <f t="shared" si="220"/>
        <v>4.1628959276018094</v>
      </c>
      <c r="K301" s="5">
        <f t="shared" si="221"/>
        <v>7.4766355140186906</v>
      </c>
      <c r="L301" s="23"/>
      <c r="M301" s="23"/>
      <c r="N301" s="23"/>
      <c r="O301" s="23"/>
      <c r="P301" s="23"/>
      <c r="W301" s="1"/>
      <c r="X301" s="1"/>
      <c r="Y301" s="1"/>
      <c r="AB301" s="7"/>
      <c r="AC301" s="7"/>
      <c r="AD301" s="7"/>
      <c r="AE301" s="7"/>
      <c r="AG301" s="23"/>
      <c r="AH301" s="23"/>
      <c r="AI301" s="23"/>
      <c r="AJ301" s="23"/>
    </row>
    <row r="302" spans="2:36" ht="14.85" customHeight="1" x14ac:dyDescent="0.15">
      <c r="B302" s="38" t="s">
        <v>1</v>
      </c>
      <c r="C302" s="78"/>
      <c r="D302" s="78"/>
      <c r="E302" s="28"/>
      <c r="F302" s="39">
        <f>SUM(F294:F301)</f>
        <v>1212</v>
      </c>
      <c r="G302" s="39">
        <f>SUM(G294:G301)</f>
        <v>1105</v>
      </c>
      <c r="H302" s="39">
        <f>SUM(H294:H301)</f>
        <v>107</v>
      </c>
      <c r="I302" s="108">
        <f>IF(SUM(I294:I301)&gt;100,"－",SUM(I294:I301))</f>
        <v>99.999999999999986</v>
      </c>
      <c r="J302" s="6">
        <f>IF(SUM(J294:J301)&gt;100,"－",SUM(J294:J301))</f>
        <v>99.999999999999986</v>
      </c>
      <c r="K302" s="6">
        <f>IF(SUM(K294:K301)&gt;100,"－",SUM(K294:K301))</f>
        <v>100</v>
      </c>
      <c r="L302" s="23"/>
      <c r="M302" s="23"/>
      <c r="N302" s="23"/>
      <c r="O302" s="23"/>
      <c r="P302" s="23"/>
      <c r="W302" s="1"/>
      <c r="X302" s="1"/>
      <c r="Y302" s="1"/>
      <c r="AB302" s="7"/>
      <c r="AC302" s="7"/>
      <c r="AD302" s="7"/>
      <c r="AE302" s="7"/>
      <c r="AG302" s="23"/>
      <c r="AH302" s="23"/>
      <c r="AI302" s="23"/>
      <c r="AJ302" s="23"/>
    </row>
    <row r="303" spans="2:36" ht="14.85" customHeight="1" x14ac:dyDescent="0.15">
      <c r="B303" s="38" t="s">
        <v>103</v>
      </c>
      <c r="C303" s="78"/>
      <c r="D303" s="78"/>
      <c r="E303" s="29"/>
      <c r="F303" s="41">
        <v>21.448144900619674</v>
      </c>
      <c r="G303" s="71">
        <v>21.540740968322893</v>
      </c>
      <c r="H303" s="71">
        <v>20.457647570339983</v>
      </c>
      <c r="I303" s="23"/>
      <c r="J303" s="23"/>
      <c r="K303" s="23"/>
      <c r="L303" s="23"/>
      <c r="M303" s="23"/>
      <c r="N303" s="23"/>
      <c r="O303" s="23"/>
      <c r="P303" s="23"/>
      <c r="W303" s="1"/>
      <c r="X303" s="1"/>
      <c r="Y303" s="1"/>
      <c r="AB303" s="7"/>
      <c r="AC303" s="7"/>
      <c r="AD303" s="7"/>
      <c r="AE303" s="7"/>
      <c r="AG303" s="23"/>
      <c r="AH303" s="23"/>
      <c r="AI303" s="23"/>
      <c r="AJ303" s="23"/>
    </row>
    <row r="304" spans="2:36" ht="14.85" customHeight="1" x14ac:dyDescent="0.15">
      <c r="B304" s="38" t="s">
        <v>104</v>
      </c>
      <c r="C304" s="78"/>
      <c r="D304" s="78"/>
      <c r="E304" s="29"/>
      <c r="F304" s="41">
        <v>55.000000000000007</v>
      </c>
      <c r="G304" s="71">
        <v>55.000000000000007</v>
      </c>
      <c r="H304" s="71">
        <v>43.589743589743591</v>
      </c>
      <c r="I304" s="23"/>
      <c r="J304" s="23"/>
      <c r="K304" s="23"/>
      <c r="L304" s="23"/>
      <c r="M304" s="23"/>
      <c r="N304" s="23"/>
      <c r="O304" s="23"/>
      <c r="P304" s="23"/>
      <c r="W304" s="1"/>
      <c r="X304" s="1"/>
      <c r="Y304" s="1"/>
      <c r="AB304" s="7"/>
      <c r="AC304" s="7"/>
      <c r="AD304" s="7"/>
      <c r="AE304" s="7"/>
      <c r="AG304" s="23"/>
      <c r="AH304" s="23"/>
      <c r="AI304" s="23"/>
      <c r="AJ304" s="23"/>
    </row>
    <row r="305" spans="1:36" ht="14.85" customHeight="1" x14ac:dyDescent="0.15">
      <c r="B305" s="62"/>
      <c r="C305" s="62"/>
      <c r="D305" s="62"/>
      <c r="E305" s="45"/>
      <c r="F305" s="14"/>
      <c r="G305" s="14"/>
      <c r="H305" s="14"/>
      <c r="I305" s="23"/>
      <c r="J305" s="23"/>
      <c r="K305" s="23"/>
      <c r="L305" s="23"/>
      <c r="M305" s="23"/>
      <c r="N305" s="23"/>
      <c r="O305" s="23"/>
      <c r="P305" s="23"/>
      <c r="W305" s="1"/>
      <c r="X305" s="1"/>
      <c r="Y305" s="1"/>
      <c r="AB305" s="7"/>
      <c r="AC305" s="7"/>
      <c r="AD305" s="7"/>
      <c r="AE305" s="7"/>
      <c r="AG305" s="23"/>
      <c r="AH305" s="23"/>
      <c r="AI305" s="23"/>
      <c r="AJ305" s="23"/>
    </row>
    <row r="306" spans="1:36" ht="15" customHeight="1" x14ac:dyDescent="0.15">
      <c r="A306" s="1" t="s">
        <v>1010</v>
      </c>
      <c r="B306" s="22"/>
      <c r="C306" s="22"/>
      <c r="H306" s="7"/>
      <c r="I306" s="7"/>
      <c r="W306" s="1"/>
      <c r="X306" s="1"/>
      <c r="Y306" s="1"/>
      <c r="AB306" s="7"/>
      <c r="AC306" s="7"/>
      <c r="AD306" s="7"/>
      <c r="AE306" s="7"/>
    </row>
    <row r="307" spans="1:36" ht="13.65" customHeight="1" x14ac:dyDescent="0.15">
      <c r="B307" s="64"/>
      <c r="C307" s="33"/>
      <c r="D307" s="33"/>
      <c r="E307" s="33"/>
      <c r="F307" s="79"/>
      <c r="G307" s="83" t="s">
        <v>2</v>
      </c>
      <c r="H307" s="86"/>
      <c r="I307" s="104"/>
      <c r="J307" s="83" t="s">
        <v>3</v>
      </c>
      <c r="K307" s="84"/>
      <c r="W307" s="1"/>
      <c r="X307" s="1"/>
      <c r="Y307" s="1"/>
      <c r="AB307" s="7"/>
      <c r="AC307" s="7"/>
      <c r="AD307" s="7"/>
      <c r="AE307" s="7"/>
    </row>
    <row r="308" spans="1:36" ht="19.2" x14ac:dyDescent="0.15">
      <c r="B308" s="77"/>
      <c r="F308" s="94" t="s">
        <v>4</v>
      </c>
      <c r="G308" s="94" t="s">
        <v>194</v>
      </c>
      <c r="H308" s="94" t="s">
        <v>196</v>
      </c>
      <c r="I308" s="103" t="s">
        <v>4</v>
      </c>
      <c r="J308" s="94" t="s">
        <v>194</v>
      </c>
      <c r="K308" s="94" t="s">
        <v>196</v>
      </c>
      <c r="W308" s="1"/>
      <c r="X308" s="1"/>
      <c r="Y308" s="1"/>
      <c r="AB308" s="7"/>
      <c r="AC308" s="7"/>
      <c r="AD308" s="7"/>
      <c r="AE308" s="7"/>
    </row>
    <row r="309" spans="1:36" ht="12" customHeight="1" x14ac:dyDescent="0.15">
      <c r="B309" s="35"/>
      <c r="C309" s="88"/>
      <c r="D309" s="88"/>
      <c r="E309" s="36"/>
      <c r="F309" s="37"/>
      <c r="G309" s="37"/>
      <c r="H309" s="37"/>
      <c r="I309" s="105">
        <f>F$273</f>
        <v>1212</v>
      </c>
      <c r="J309" s="2">
        <f>G$273</f>
        <v>1105</v>
      </c>
      <c r="K309" s="2">
        <f>H$273</f>
        <v>107</v>
      </c>
      <c r="L309" s="89"/>
      <c r="M309" s="89"/>
      <c r="N309" s="89"/>
      <c r="O309" s="89"/>
      <c r="P309" s="89"/>
      <c r="W309" s="1"/>
      <c r="X309" s="1"/>
      <c r="Y309" s="1"/>
      <c r="AB309" s="7"/>
      <c r="AC309" s="7"/>
      <c r="AD309" s="7"/>
      <c r="AE309" s="7"/>
      <c r="AG309" s="89"/>
      <c r="AH309" s="89"/>
      <c r="AI309" s="89"/>
      <c r="AJ309" s="89"/>
    </row>
    <row r="310" spans="1:36" ht="14.85" customHeight="1" x14ac:dyDescent="0.15">
      <c r="B310" s="34" t="s">
        <v>96</v>
      </c>
      <c r="C310" s="209"/>
      <c r="D310" s="199"/>
      <c r="F310" s="18">
        <v>7</v>
      </c>
      <c r="G310" s="18">
        <v>6</v>
      </c>
      <c r="H310" s="18">
        <v>1</v>
      </c>
      <c r="I310" s="107">
        <f t="shared" ref="I310" si="222">F310/I$266*100</f>
        <v>0.57755775577557755</v>
      </c>
      <c r="J310" s="4">
        <f t="shared" ref="J310" si="223">G310/J$266*100</f>
        <v>0.54298642533936647</v>
      </c>
      <c r="K310" s="4">
        <f t="shared" ref="K310" si="224">H310/K$266*100</f>
        <v>0.93457943925233633</v>
      </c>
      <c r="L310" s="80"/>
      <c r="M310" s="80"/>
      <c r="N310" s="80"/>
      <c r="O310" s="80"/>
      <c r="P310" s="80"/>
      <c r="W310" s="1"/>
      <c r="X310" s="1"/>
      <c r="Y310" s="1"/>
      <c r="AB310" s="7"/>
      <c r="AC310" s="7"/>
      <c r="AD310" s="7"/>
      <c r="AE310" s="7"/>
      <c r="AG310" s="80"/>
      <c r="AH310" s="80"/>
      <c r="AI310" s="80"/>
      <c r="AJ310" s="80"/>
    </row>
    <row r="311" spans="1:36" ht="14.85" customHeight="1" x14ac:dyDescent="0.15">
      <c r="B311" s="34" t="s">
        <v>97</v>
      </c>
      <c r="C311" s="209"/>
      <c r="D311" s="199"/>
      <c r="F311" s="18">
        <v>109</v>
      </c>
      <c r="G311" s="18">
        <v>98</v>
      </c>
      <c r="H311" s="18">
        <v>11</v>
      </c>
      <c r="I311" s="107">
        <f t="shared" ref="I311:I317" si="225">F311/I$266*100</f>
        <v>8.993399339933994</v>
      </c>
      <c r="J311" s="4">
        <f t="shared" ref="J311:J317" si="226">G311/J$266*100</f>
        <v>8.8687782805429869</v>
      </c>
      <c r="K311" s="4">
        <f t="shared" ref="K311:K317" si="227">H311/K$266*100</f>
        <v>10.2803738317757</v>
      </c>
      <c r="L311" s="80"/>
      <c r="M311" s="80"/>
      <c r="N311" s="80"/>
      <c r="O311" s="80"/>
      <c r="P311" s="80"/>
      <c r="W311" s="1"/>
      <c r="X311" s="1"/>
      <c r="Y311" s="1"/>
      <c r="AB311" s="7"/>
      <c r="AC311" s="7"/>
      <c r="AD311" s="7"/>
      <c r="AE311" s="7"/>
      <c r="AG311" s="80"/>
      <c r="AH311" s="80"/>
      <c r="AI311" s="80"/>
      <c r="AJ311" s="80"/>
    </row>
    <row r="312" spans="1:36" ht="14.85" customHeight="1" x14ac:dyDescent="0.15">
      <c r="B312" s="34" t="s">
        <v>76</v>
      </c>
      <c r="C312" s="209"/>
      <c r="D312" s="199"/>
      <c r="F312" s="18">
        <v>241</v>
      </c>
      <c r="G312" s="18">
        <v>210</v>
      </c>
      <c r="H312" s="18">
        <v>31</v>
      </c>
      <c r="I312" s="107">
        <f t="shared" si="225"/>
        <v>19.884488448844884</v>
      </c>
      <c r="J312" s="4">
        <f t="shared" si="226"/>
        <v>19.004524886877828</v>
      </c>
      <c r="K312" s="4">
        <f t="shared" si="227"/>
        <v>28.971962616822427</v>
      </c>
      <c r="L312" s="80"/>
      <c r="M312" s="80"/>
      <c r="N312" s="80"/>
      <c r="O312" s="80"/>
      <c r="P312" s="80"/>
      <c r="W312" s="1"/>
      <c r="X312" s="1"/>
      <c r="Y312" s="1"/>
      <c r="AB312" s="7"/>
      <c r="AC312" s="7"/>
      <c r="AD312" s="7"/>
      <c r="AE312" s="7"/>
      <c r="AG312" s="80"/>
      <c r="AH312" s="80"/>
      <c r="AI312" s="80"/>
      <c r="AJ312" s="80"/>
    </row>
    <row r="313" spans="1:36" ht="14.85" customHeight="1" x14ac:dyDescent="0.15">
      <c r="B313" s="34" t="s">
        <v>75</v>
      </c>
      <c r="C313" s="209"/>
      <c r="D313" s="199"/>
      <c r="F313" s="18">
        <v>287</v>
      </c>
      <c r="G313" s="18">
        <v>266</v>
      </c>
      <c r="H313" s="18">
        <v>21</v>
      </c>
      <c r="I313" s="107">
        <f t="shared" si="225"/>
        <v>23.67986798679868</v>
      </c>
      <c r="J313" s="4">
        <f t="shared" si="226"/>
        <v>24.072398190045249</v>
      </c>
      <c r="K313" s="4">
        <f t="shared" si="227"/>
        <v>19.626168224299064</v>
      </c>
      <c r="L313" s="80"/>
      <c r="M313" s="80"/>
      <c r="N313" s="80"/>
      <c r="O313" s="80"/>
      <c r="P313" s="80"/>
      <c r="W313" s="1"/>
      <c r="X313" s="1"/>
      <c r="Y313" s="1"/>
      <c r="AB313" s="7"/>
      <c r="AC313" s="7"/>
      <c r="AD313" s="7"/>
      <c r="AE313" s="7"/>
      <c r="AG313" s="80"/>
      <c r="AH313" s="80"/>
      <c r="AI313" s="80"/>
      <c r="AJ313" s="80"/>
    </row>
    <row r="314" spans="1:36" ht="14.85" customHeight="1" x14ac:dyDescent="0.15">
      <c r="B314" s="34" t="s">
        <v>111</v>
      </c>
      <c r="C314" s="209"/>
      <c r="D314" s="199"/>
      <c r="F314" s="18">
        <v>333</v>
      </c>
      <c r="G314" s="18">
        <v>318</v>
      </c>
      <c r="H314" s="18">
        <v>15</v>
      </c>
      <c r="I314" s="107">
        <f t="shared" si="225"/>
        <v>27.475247524752476</v>
      </c>
      <c r="J314" s="4">
        <f t="shared" si="226"/>
        <v>28.778280542986423</v>
      </c>
      <c r="K314" s="4">
        <f t="shared" si="227"/>
        <v>14.018691588785046</v>
      </c>
      <c r="L314" s="80"/>
      <c r="M314" s="80"/>
      <c r="N314" s="80"/>
      <c r="O314" s="80"/>
      <c r="P314" s="80"/>
      <c r="W314" s="1"/>
      <c r="X314" s="1"/>
      <c r="Y314" s="1"/>
      <c r="AB314" s="7"/>
      <c r="AC314" s="7"/>
      <c r="AD314" s="7"/>
      <c r="AE314" s="7"/>
      <c r="AG314" s="80"/>
      <c r="AH314" s="80"/>
      <c r="AI314" s="80"/>
      <c r="AJ314" s="80"/>
    </row>
    <row r="315" spans="1:36" ht="14.85" customHeight="1" x14ac:dyDescent="0.15">
      <c r="B315" s="34" t="s">
        <v>127</v>
      </c>
      <c r="C315" s="209"/>
      <c r="D315" s="199"/>
      <c r="F315" s="18">
        <v>60</v>
      </c>
      <c r="G315" s="18">
        <v>58</v>
      </c>
      <c r="H315" s="18">
        <v>2</v>
      </c>
      <c r="I315" s="107">
        <f t="shared" si="225"/>
        <v>4.9504950495049505</v>
      </c>
      <c r="J315" s="4">
        <f t="shared" si="226"/>
        <v>5.248868778280543</v>
      </c>
      <c r="K315" s="4">
        <f t="shared" si="227"/>
        <v>1.8691588785046727</v>
      </c>
      <c r="L315" s="80"/>
      <c r="M315" s="80"/>
      <c r="N315" s="80"/>
      <c r="O315" s="80"/>
      <c r="P315" s="80"/>
      <c r="W315" s="1"/>
      <c r="X315" s="1"/>
      <c r="Y315" s="1"/>
      <c r="AB315" s="7"/>
      <c r="AC315" s="7"/>
      <c r="AD315" s="7"/>
      <c r="AE315" s="7"/>
      <c r="AG315" s="80"/>
      <c r="AH315" s="80"/>
      <c r="AI315" s="80"/>
      <c r="AJ315" s="80"/>
    </row>
    <row r="316" spans="1:36" ht="14.85" customHeight="1" x14ac:dyDescent="0.15">
      <c r="B316" s="34" t="s">
        <v>128</v>
      </c>
      <c r="C316" s="209"/>
      <c r="D316" s="199"/>
      <c r="F316" s="18">
        <v>38</v>
      </c>
      <c r="G316" s="18">
        <v>35</v>
      </c>
      <c r="H316" s="18">
        <v>3</v>
      </c>
      <c r="I316" s="107">
        <f t="shared" si="225"/>
        <v>3.1353135313531353</v>
      </c>
      <c r="J316" s="4">
        <f t="shared" si="226"/>
        <v>3.1674208144796379</v>
      </c>
      <c r="K316" s="4">
        <f t="shared" si="227"/>
        <v>2.8037383177570092</v>
      </c>
      <c r="L316" s="80"/>
      <c r="M316" s="80"/>
      <c r="N316" s="80"/>
      <c r="O316" s="80"/>
      <c r="P316" s="80"/>
      <c r="W316" s="1"/>
      <c r="X316" s="1"/>
      <c r="Y316" s="1"/>
      <c r="AB316" s="7"/>
      <c r="AC316" s="7"/>
      <c r="AD316" s="7"/>
      <c r="AE316" s="7"/>
      <c r="AG316" s="80"/>
      <c r="AH316" s="80"/>
      <c r="AI316" s="80"/>
      <c r="AJ316" s="80"/>
    </row>
    <row r="317" spans="1:36" ht="14.85" customHeight="1" x14ac:dyDescent="0.15">
      <c r="B317" s="35" t="s">
        <v>150</v>
      </c>
      <c r="C317" s="88"/>
      <c r="D317" s="88"/>
      <c r="E317" s="36"/>
      <c r="F317" s="19">
        <v>137</v>
      </c>
      <c r="G317" s="19">
        <v>114</v>
      </c>
      <c r="H317" s="19">
        <v>23</v>
      </c>
      <c r="I317" s="111">
        <f t="shared" si="225"/>
        <v>11.303630363036303</v>
      </c>
      <c r="J317" s="5">
        <f t="shared" si="226"/>
        <v>10.316742081447963</v>
      </c>
      <c r="K317" s="5">
        <f t="shared" si="227"/>
        <v>21.495327102803738</v>
      </c>
      <c r="L317" s="23"/>
      <c r="M317" s="23"/>
      <c r="N317" s="23"/>
      <c r="O317" s="23"/>
      <c r="P317" s="23"/>
      <c r="W317" s="1"/>
      <c r="X317" s="1"/>
      <c r="Y317" s="1"/>
      <c r="AB317" s="7"/>
      <c r="AC317" s="7"/>
      <c r="AD317" s="7"/>
      <c r="AE317" s="7"/>
      <c r="AG317" s="23"/>
      <c r="AH317" s="23"/>
      <c r="AI317" s="23"/>
      <c r="AJ317" s="23"/>
    </row>
    <row r="318" spans="1:36" ht="14.85" customHeight="1" x14ac:dyDescent="0.15">
      <c r="B318" s="38" t="s">
        <v>1</v>
      </c>
      <c r="C318" s="78"/>
      <c r="D318" s="78"/>
      <c r="E318" s="28"/>
      <c r="F318" s="39">
        <f>SUM(F310:F317)</f>
        <v>1212</v>
      </c>
      <c r="G318" s="39">
        <f>SUM(G310:G317)</f>
        <v>1105</v>
      </c>
      <c r="H318" s="39">
        <f>SUM(H310:H317)</f>
        <v>107</v>
      </c>
      <c r="I318" s="108">
        <f>IF(SUM(I310:I317)&gt;100,"－",SUM(I310:I317))</f>
        <v>100</v>
      </c>
      <c r="J318" s="6">
        <f>IF(SUM(J310:J317)&gt;100,"－",SUM(J310:J317))</f>
        <v>100</v>
      </c>
      <c r="K318" s="6">
        <f>IF(SUM(K310:K317)&gt;100,"－",SUM(K310:K317))</f>
        <v>100</v>
      </c>
      <c r="L318" s="23"/>
      <c r="M318" s="23"/>
      <c r="N318" s="23"/>
      <c r="O318" s="23"/>
      <c r="P318" s="23"/>
      <c r="W318" s="1"/>
      <c r="X318" s="1"/>
      <c r="Y318" s="1"/>
      <c r="AB318" s="7"/>
      <c r="AC318" s="7"/>
      <c r="AD318" s="7"/>
      <c r="AE318" s="7"/>
      <c r="AG318" s="23"/>
      <c r="AH318" s="23"/>
      <c r="AI318" s="23"/>
      <c r="AJ318" s="23"/>
    </row>
    <row r="319" spans="1:36" ht="14.85" customHeight="1" x14ac:dyDescent="0.15">
      <c r="B319" s="38" t="s">
        <v>103</v>
      </c>
      <c r="C319" s="78"/>
      <c r="D319" s="78"/>
      <c r="E319" s="29"/>
      <c r="F319" s="41">
        <v>19.318678165374667</v>
      </c>
      <c r="G319" s="71">
        <v>19.541596391331503</v>
      </c>
      <c r="H319" s="71">
        <v>16.688773856764932</v>
      </c>
      <c r="I319" s="23"/>
      <c r="J319" s="23"/>
      <c r="K319" s="23"/>
      <c r="L319" s="23"/>
      <c r="M319" s="23"/>
      <c r="N319" s="23"/>
      <c r="O319" s="23"/>
      <c r="P319" s="23"/>
      <c r="W319" s="1"/>
      <c r="X319" s="1"/>
      <c r="Y319" s="1"/>
      <c r="AB319" s="7"/>
      <c r="AC319" s="7"/>
      <c r="AD319" s="7"/>
      <c r="AE319" s="7"/>
      <c r="AG319" s="23"/>
      <c r="AH319" s="23"/>
      <c r="AI319" s="23"/>
      <c r="AJ319" s="23"/>
    </row>
    <row r="320" spans="1:36" ht="14.85" customHeight="1" x14ac:dyDescent="0.15">
      <c r="B320" s="38" t="s">
        <v>104</v>
      </c>
      <c r="C320" s="78"/>
      <c r="D320" s="78"/>
      <c r="E320" s="29"/>
      <c r="F320" s="41">
        <v>99.8</v>
      </c>
      <c r="G320" s="71">
        <v>99.8</v>
      </c>
      <c r="H320" s="71">
        <v>54.1</v>
      </c>
      <c r="I320" s="23"/>
      <c r="J320" s="23"/>
      <c r="K320" s="23"/>
      <c r="L320" s="23"/>
      <c r="M320" s="23"/>
      <c r="N320" s="23"/>
      <c r="O320" s="23"/>
      <c r="P320" s="23"/>
      <c r="W320" s="1"/>
      <c r="X320" s="1"/>
      <c r="Y320" s="1"/>
      <c r="AB320" s="7"/>
      <c r="AC320" s="7"/>
      <c r="AD320" s="7"/>
      <c r="AE320" s="7"/>
      <c r="AG320" s="23"/>
      <c r="AH320" s="23"/>
      <c r="AI320" s="23"/>
      <c r="AJ320" s="23"/>
    </row>
    <row r="321" spans="2:36" ht="17.7" customHeight="1" x14ac:dyDescent="0.15">
      <c r="B321" s="85" t="s">
        <v>143</v>
      </c>
      <c r="C321" s="85"/>
      <c r="H321" s="7"/>
      <c r="J321" s="7"/>
      <c r="M321" s="31"/>
      <c r="P321" s="31"/>
      <c r="W321" s="1"/>
      <c r="X321" s="1"/>
      <c r="Y321" s="1"/>
      <c r="AB321" s="7"/>
      <c r="AC321" s="7"/>
      <c r="AD321" s="7"/>
      <c r="AE321" s="7"/>
      <c r="AG321" s="31"/>
      <c r="AJ321" s="31"/>
    </row>
    <row r="322" spans="2:36" ht="13.65" customHeight="1" x14ac:dyDescent="0.15">
      <c r="B322" s="64"/>
      <c r="C322" s="33"/>
      <c r="D322" s="33"/>
      <c r="E322" s="33"/>
      <c r="F322" s="79"/>
      <c r="G322" s="83" t="s">
        <v>2</v>
      </c>
      <c r="H322" s="86"/>
      <c r="I322" s="104"/>
      <c r="J322" s="83" t="s">
        <v>3</v>
      </c>
      <c r="K322" s="84"/>
      <c r="W322" s="1"/>
      <c r="X322" s="1"/>
      <c r="Y322" s="1"/>
      <c r="AB322" s="7"/>
      <c r="AC322" s="7"/>
      <c r="AD322" s="7"/>
      <c r="AE322" s="7"/>
    </row>
    <row r="323" spans="2:36" ht="19.2" x14ac:dyDescent="0.15">
      <c r="B323" s="77"/>
      <c r="F323" s="94" t="s">
        <v>4</v>
      </c>
      <c r="G323" s="94" t="s">
        <v>194</v>
      </c>
      <c r="H323" s="94" t="s">
        <v>196</v>
      </c>
      <c r="I323" s="103" t="s">
        <v>4</v>
      </c>
      <c r="J323" s="94" t="s">
        <v>194</v>
      </c>
      <c r="K323" s="94" t="s">
        <v>196</v>
      </c>
      <c r="W323" s="1"/>
      <c r="X323" s="1"/>
      <c r="Y323" s="1"/>
      <c r="AB323" s="7"/>
      <c r="AC323" s="7"/>
      <c r="AD323" s="7"/>
      <c r="AE323" s="7"/>
    </row>
    <row r="324" spans="2:36" ht="12" customHeight="1" x14ac:dyDescent="0.15">
      <c r="B324" s="35"/>
      <c r="C324" s="88"/>
      <c r="D324" s="88"/>
      <c r="E324" s="36"/>
      <c r="F324" s="37"/>
      <c r="G324" s="37"/>
      <c r="H324" s="37"/>
      <c r="I324" s="105">
        <f>F$273</f>
        <v>1212</v>
      </c>
      <c r="J324" s="2">
        <f>G$273</f>
        <v>1105</v>
      </c>
      <c r="K324" s="2">
        <f>H$273</f>
        <v>107</v>
      </c>
      <c r="L324" s="89"/>
      <c r="M324" s="89"/>
      <c r="N324" s="89"/>
      <c r="O324" s="89"/>
      <c r="P324" s="89"/>
      <c r="W324" s="1"/>
      <c r="X324" s="1"/>
      <c r="Y324" s="1"/>
      <c r="AB324" s="7"/>
      <c r="AC324" s="7"/>
      <c r="AD324" s="7"/>
      <c r="AE324" s="7"/>
      <c r="AG324" s="89"/>
      <c r="AH324" s="89"/>
      <c r="AI324" s="89"/>
      <c r="AJ324" s="89"/>
    </row>
    <row r="325" spans="2:36" ht="14.85" customHeight="1" x14ac:dyDescent="0.15">
      <c r="B325" s="34" t="s">
        <v>96</v>
      </c>
      <c r="C325" s="209"/>
      <c r="D325" s="199"/>
      <c r="F325" s="18">
        <v>12</v>
      </c>
      <c r="G325" s="18">
        <v>12</v>
      </c>
      <c r="H325" s="18">
        <v>0</v>
      </c>
      <c r="I325" s="107">
        <f t="shared" ref="I325" si="228">F325/I$266*100</f>
        <v>0.99009900990099009</v>
      </c>
      <c r="J325" s="4">
        <f t="shared" ref="J325" si="229">G325/J$266*100</f>
        <v>1.0859728506787329</v>
      </c>
      <c r="K325" s="4">
        <f t="shared" ref="K325" si="230">H325/K$266*100</f>
        <v>0</v>
      </c>
      <c r="L325" s="80"/>
      <c r="M325" s="80"/>
      <c r="N325" s="80"/>
      <c r="O325" s="80"/>
      <c r="P325" s="80"/>
      <c r="W325" s="1"/>
      <c r="X325" s="1"/>
      <c r="Y325" s="1"/>
      <c r="AB325" s="7"/>
      <c r="AC325" s="7"/>
      <c r="AD325" s="7"/>
      <c r="AE325" s="7"/>
      <c r="AG325" s="80"/>
      <c r="AH325" s="80"/>
      <c r="AI325" s="80"/>
      <c r="AJ325" s="80"/>
    </row>
    <row r="326" spans="2:36" ht="14.85" customHeight="1" x14ac:dyDescent="0.15">
      <c r="B326" s="34" t="s">
        <v>97</v>
      </c>
      <c r="C326" s="209"/>
      <c r="D326" s="199"/>
      <c r="F326" s="18">
        <v>34</v>
      </c>
      <c r="G326" s="18">
        <v>32</v>
      </c>
      <c r="H326" s="18">
        <v>2</v>
      </c>
      <c r="I326" s="107">
        <f t="shared" ref="I326:I332" si="231">F326/I$266*100</f>
        <v>2.8052805280528053</v>
      </c>
      <c r="J326" s="4">
        <f t="shared" ref="J326:J332" si="232">G326/J$266*100</f>
        <v>2.8959276018099547</v>
      </c>
      <c r="K326" s="4">
        <f t="shared" ref="K326:K332" si="233">H326/K$266*100</f>
        <v>1.8691588785046727</v>
      </c>
      <c r="L326" s="80"/>
      <c r="M326" s="80"/>
      <c r="N326" s="80"/>
      <c r="O326" s="80"/>
      <c r="P326" s="80"/>
      <c r="W326" s="1"/>
      <c r="X326" s="1"/>
      <c r="Y326" s="1"/>
      <c r="AB326" s="7"/>
      <c r="AC326" s="7"/>
      <c r="AD326" s="7"/>
      <c r="AE326" s="7"/>
      <c r="AG326" s="80"/>
      <c r="AH326" s="80"/>
      <c r="AI326" s="80"/>
      <c r="AJ326" s="80"/>
    </row>
    <row r="327" spans="2:36" ht="14.85" customHeight="1" x14ac:dyDescent="0.15">
      <c r="B327" s="34" t="s">
        <v>76</v>
      </c>
      <c r="C327" s="209"/>
      <c r="F327" s="18">
        <v>210</v>
      </c>
      <c r="G327" s="18">
        <v>187</v>
      </c>
      <c r="H327" s="18">
        <v>23</v>
      </c>
      <c r="I327" s="107">
        <f t="shared" si="231"/>
        <v>17.326732673267326</v>
      </c>
      <c r="J327" s="4">
        <f t="shared" si="232"/>
        <v>16.923076923076923</v>
      </c>
      <c r="K327" s="4">
        <f t="shared" si="233"/>
        <v>21.495327102803738</v>
      </c>
      <c r="L327" s="80"/>
      <c r="M327" s="80"/>
      <c r="N327" s="80"/>
      <c r="O327" s="80"/>
      <c r="P327" s="80"/>
      <c r="W327" s="1"/>
      <c r="X327" s="1"/>
      <c r="Y327" s="1"/>
      <c r="AB327" s="7"/>
      <c r="AC327" s="7"/>
      <c r="AD327" s="7"/>
      <c r="AE327" s="7"/>
      <c r="AG327" s="80"/>
      <c r="AH327" s="80"/>
      <c r="AI327" s="80"/>
      <c r="AJ327" s="80"/>
    </row>
    <row r="328" spans="2:36" ht="14.85" customHeight="1" x14ac:dyDescent="0.15">
      <c r="B328" s="34" t="s">
        <v>75</v>
      </c>
      <c r="C328" s="209"/>
      <c r="D328" s="199"/>
      <c r="F328" s="18">
        <v>524</v>
      </c>
      <c r="G328" s="18">
        <v>479</v>
      </c>
      <c r="H328" s="18">
        <v>45</v>
      </c>
      <c r="I328" s="107">
        <f t="shared" si="231"/>
        <v>43.234323432343238</v>
      </c>
      <c r="J328" s="4">
        <f t="shared" si="232"/>
        <v>43.348416289592762</v>
      </c>
      <c r="K328" s="4">
        <f t="shared" si="233"/>
        <v>42.056074766355138</v>
      </c>
      <c r="L328" s="80"/>
      <c r="M328" s="80"/>
      <c r="N328" s="80"/>
      <c r="O328" s="80"/>
      <c r="P328" s="80"/>
      <c r="W328" s="1"/>
      <c r="X328" s="1"/>
      <c r="Y328" s="1"/>
      <c r="AB328" s="7"/>
      <c r="AC328" s="7"/>
      <c r="AD328" s="7"/>
      <c r="AE328" s="7"/>
      <c r="AG328" s="80"/>
      <c r="AH328" s="80"/>
      <c r="AI328" s="80"/>
      <c r="AJ328" s="80"/>
    </row>
    <row r="329" spans="2:36" ht="14.85" customHeight="1" x14ac:dyDescent="0.15">
      <c r="B329" s="34" t="s">
        <v>111</v>
      </c>
      <c r="C329" s="209"/>
      <c r="D329" s="199"/>
      <c r="F329" s="18">
        <v>280</v>
      </c>
      <c r="G329" s="18">
        <v>266</v>
      </c>
      <c r="H329" s="18">
        <v>14</v>
      </c>
      <c r="I329" s="107">
        <f t="shared" si="231"/>
        <v>23.1023102310231</v>
      </c>
      <c r="J329" s="4">
        <f t="shared" si="232"/>
        <v>24.072398190045249</v>
      </c>
      <c r="K329" s="4">
        <f t="shared" si="233"/>
        <v>13.084112149532709</v>
      </c>
      <c r="L329" s="80"/>
      <c r="M329" s="80"/>
      <c r="N329" s="80"/>
      <c r="O329" s="80"/>
      <c r="P329" s="80"/>
      <c r="W329" s="1"/>
      <c r="X329" s="1"/>
      <c r="Y329" s="1"/>
      <c r="AB329" s="7"/>
      <c r="AC329" s="7"/>
      <c r="AD329" s="7"/>
      <c r="AE329" s="7"/>
      <c r="AG329" s="80"/>
      <c r="AH329" s="80"/>
      <c r="AI329" s="80"/>
      <c r="AJ329" s="80"/>
    </row>
    <row r="330" spans="2:36" ht="14.85" customHeight="1" x14ac:dyDescent="0.15">
      <c r="B330" s="34" t="s">
        <v>127</v>
      </c>
      <c r="C330" s="209"/>
      <c r="D330" s="199"/>
      <c r="F330" s="18">
        <v>9</v>
      </c>
      <c r="G330" s="18">
        <v>9</v>
      </c>
      <c r="H330" s="18">
        <v>0</v>
      </c>
      <c r="I330" s="107">
        <f t="shared" si="231"/>
        <v>0.74257425742574257</v>
      </c>
      <c r="J330" s="4">
        <f t="shared" si="232"/>
        <v>0.81447963800904988</v>
      </c>
      <c r="K330" s="4">
        <f t="shared" si="233"/>
        <v>0</v>
      </c>
      <c r="L330" s="80"/>
      <c r="M330" s="80"/>
      <c r="N330" s="80"/>
      <c r="O330" s="80"/>
      <c r="P330" s="80"/>
      <c r="W330" s="1"/>
      <c r="X330" s="1"/>
      <c r="Y330" s="1"/>
      <c r="AB330" s="7"/>
      <c r="AC330" s="7"/>
      <c r="AD330" s="7"/>
      <c r="AE330" s="7"/>
      <c r="AG330" s="80"/>
      <c r="AH330" s="80"/>
      <c r="AI330" s="80"/>
      <c r="AJ330" s="80"/>
    </row>
    <row r="331" spans="2:36" ht="14.85" customHeight="1" x14ac:dyDescent="0.15">
      <c r="B331" s="34" t="s">
        <v>128</v>
      </c>
      <c r="C331" s="209"/>
      <c r="D331" s="199"/>
      <c r="F331" s="18">
        <v>2</v>
      </c>
      <c r="G331" s="18">
        <v>2</v>
      </c>
      <c r="H331" s="18">
        <v>0</v>
      </c>
      <c r="I331" s="107">
        <f t="shared" si="231"/>
        <v>0.16501650165016502</v>
      </c>
      <c r="J331" s="4">
        <f t="shared" si="232"/>
        <v>0.18099547511312217</v>
      </c>
      <c r="K331" s="4">
        <f t="shared" si="233"/>
        <v>0</v>
      </c>
      <c r="L331" s="80"/>
      <c r="M331" s="80"/>
      <c r="N331" s="80"/>
      <c r="O331" s="80"/>
      <c r="P331" s="80"/>
      <c r="W331" s="1"/>
      <c r="X331" s="1"/>
      <c r="Y331" s="1"/>
      <c r="AB331" s="7"/>
      <c r="AC331" s="7"/>
      <c r="AD331" s="7"/>
      <c r="AE331" s="7"/>
      <c r="AG331" s="80"/>
      <c r="AH331" s="80"/>
      <c r="AI331" s="80"/>
      <c r="AJ331" s="80"/>
    </row>
    <row r="332" spans="2:36" ht="14.85" customHeight="1" x14ac:dyDescent="0.15">
      <c r="B332" s="35" t="s">
        <v>150</v>
      </c>
      <c r="C332" s="88"/>
      <c r="D332" s="88"/>
      <c r="E332" s="36"/>
      <c r="F332" s="19">
        <v>141</v>
      </c>
      <c r="G332" s="19">
        <v>118</v>
      </c>
      <c r="H332" s="19">
        <v>23</v>
      </c>
      <c r="I332" s="111">
        <f t="shared" si="231"/>
        <v>11.633663366336634</v>
      </c>
      <c r="J332" s="5">
        <f t="shared" si="232"/>
        <v>10.678733031674208</v>
      </c>
      <c r="K332" s="5">
        <f t="shared" si="233"/>
        <v>21.495327102803738</v>
      </c>
      <c r="L332" s="23"/>
      <c r="M332" s="23"/>
      <c r="N332" s="23"/>
      <c r="O332" s="23"/>
      <c r="P332" s="23"/>
      <c r="W332" s="1"/>
      <c r="X332" s="1"/>
      <c r="Y332" s="1"/>
      <c r="AB332" s="7"/>
      <c r="AC332" s="7"/>
      <c r="AD332" s="7"/>
      <c r="AE332" s="7"/>
      <c r="AG332" s="23"/>
      <c r="AH332" s="23"/>
      <c r="AI332" s="23"/>
      <c r="AJ332" s="23"/>
    </row>
    <row r="333" spans="2:36" ht="14.85" customHeight="1" x14ac:dyDescent="0.15">
      <c r="B333" s="38" t="s">
        <v>1</v>
      </c>
      <c r="C333" s="78"/>
      <c r="D333" s="78"/>
      <c r="E333" s="28"/>
      <c r="F333" s="39">
        <f>SUM(F325:F332)</f>
        <v>1212</v>
      </c>
      <c r="G333" s="39">
        <f>SUM(G325:G332)</f>
        <v>1105</v>
      </c>
      <c r="H333" s="39">
        <f>SUM(H325:H332)</f>
        <v>107</v>
      </c>
      <c r="I333" s="108">
        <f>IF(SUM(I325:I332)&gt;100,"－",SUM(I325:I332))</f>
        <v>100.00000000000001</v>
      </c>
      <c r="J333" s="6">
        <f>IF(SUM(J325:J332)&gt;100,"－",SUM(J325:J332))</f>
        <v>100</v>
      </c>
      <c r="K333" s="6">
        <f>IF(SUM(K325:K332)&gt;100,"－",SUM(K325:K332))</f>
        <v>100.00000000000001</v>
      </c>
      <c r="L333" s="23"/>
      <c r="M333" s="23"/>
      <c r="N333" s="23"/>
      <c r="O333" s="23"/>
      <c r="P333" s="23"/>
      <c r="W333" s="1"/>
      <c r="X333" s="1"/>
      <c r="Y333" s="1"/>
      <c r="AB333" s="7"/>
      <c r="AC333" s="7"/>
      <c r="AD333" s="7"/>
      <c r="AE333" s="7"/>
      <c r="AG333" s="23"/>
      <c r="AH333" s="23"/>
      <c r="AI333" s="23"/>
      <c r="AJ333" s="23"/>
    </row>
    <row r="334" spans="2:36" ht="14.85" customHeight="1" x14ac:dyDescent="0.15">
      <c r="B334" s="38" t="s">
        <v>103</v>
      </c>
      <c r="C334" s="78"/>
      <c r="D334" s="78"/>
      <c r="E334" s="29"/>
      <c r="F334" s="41">
        <v>17.726408406983122</v>
      </c>
      <c r="G334" s="71">
        <v>17.809098044882465</v>
      </c>
      <c r="H334" s="71">
        <v>16.754805161666003</v>
      </c>
      <c r="I334" s="23"/>
      <c r="J334" s="23"/>
      <c r="K334" s="23"/>
      <c r="L334" s="23"/>
      <c r="M334" s="23"/>
      <c r="N334" s="23"/>
      <c r="O334" s="23"/>
      <c r="P334" s="23"/>
      <c r="W334" s="1"/>
      <c r="X334" s="1"/>
      <c r="Y334" s="1"/>
      <c r="AB334" s="7"/>
      <c r="AC334" s="7"/>
      <c r="AD334" s="7"/>
      <c r="AE334" s="7"/>
      <c r="AG334" s="23"/>
      <c r="AH334" s="23"/>
      <c r="AI334" s="23"/>
      <c r="AJ334" s="23"/>
    </row>
    <row r="335" spans="2:36" ht="14.85" customHeight="1" x14ac:dyDescent="0.15">
      <c r="B335" s="38" t="s">
        <v>104</v>
      </c>
      <c r="C335" s="78"/>
      <c r="D335" s="78"/>
      <c r="E335" s="29"/>
      <c r="F335" s="41">
        <v>43.333333333333336</v>
      </c>
      <c r="G335" s="71">
        <v>43.333333333333336</v>
      </c>
      <c r="H335" s="71">
        <v>27.777777777777779</v>
      </c>
      <c r="I335" s="23"/>
      <c r="J335" s="23"/>
      <c r="K335" s="23"/>
      <c r="L335" s="23"/>
      <c r="M335" s="23"/>
      <c r="N335" s="23"/>
      <c r="O335" s="23"/>
      <c r="P335" s="23"/>
      <c r="W335" s="1"/>
      <c r="X335" s="1"/>
      <c r="Y335" s="1"/>
      <c r="AB335" s="7"/>
      <c r="AC335" s="7"/>
      <c r="AD335" s="7"/>
      <c r="AE335" s="7"/>
      <c r="AG335" s="23"/>
      <c r="AH335" s="23"/>
      <c r="AI335" s="23"/>
      <c r="AJ335" s="23"/>
    </row>
    <row r="336" spans="2:36" ht="15" customHeight="1" x14ac:dyDescent="0.15">
      <c r="B336" s="62"/>
      <c r="C336" s="62"/>
      <c r="D336" s="62"/>
      <c r="E336" s="45"/>
      <c r="F336" s="14"/>
      <c r="G336" s="14"/>
      <c r="H336" s="14"/>
      <c r="I336" s="23"/>
      <c r="J336" s="23"/>
      <c r="K336" s="23"/>
      <c r="L336" s="23"/>
      <c r="M336" s="23"/>
      <c r="N336" s="23"/>
      <c r="O336" s="23"/>
      <c r="P336" s="23"/>
      <c r="W336" s="1"/>
      <c r="X336" s="1"/>
      <c r="Y336" s="1"/>
      <c r="AB336" s="7"/>
      <c r="AC336" s="7"/>
      <c r="AD336" s="7"/>
      <c r="AE336" s="7"/>
      <c r="AG336" s="23"/>
      <c r="AH336" s="23"/>
      <c r="AI336" s="23"/>
      <c r="AJ336" s="23"/>
    </row>
    <row r="337" spans="1:36" ht="15" customHeight="1" x14ac:dyDescent="0.15">
      <c r="A337" s="1" t="s">
        <v>1012</v>
      </c>
      <c r="B337" s="22"/>
      <c r="C337" s="22"/>
      <c r="H337" s="7"/>
      <c r="I337" s="7"/>
      <c r="W337" s="1"/>
      <c r="X337" s="1"/>
      <c r="Y337" s="1"/>
      <c r="AB337" s="7"/>
      <c r="AC337" s="7"/>
      <c r="AD337" s="7"/>
      <c r="AE337" s="7"/>
    </row>
    <row r="338" spans="1:36" ht="13.65" customHeight="1" x14ac:dyDescent="0.15">
      <c r="B338" s="64"/>
      <c r="C338" s="33"/>
      <c r="D338" s="33"/>
      <c r="E338" s="33"/>
      <c r="F338" s="79"/>
      <c r="G338" s="83" t="s">
        <v>2</v>
      </c>
      <c r="H338" s="86"/>
      <c r="I338" s="104"/>
      <c r="J338" s="83" t="s">
        <v>3</v>
      </c>
      <c r="K338" s="84"/>
      <c r="W338" s="1"/>
      <c r="X338" s="1"/>
      <c r="Y338" s="1"/>
      <c r="AB338" s="7"/>
      <c r="AC338" s="7"/>
      <c r="AD338" s="7"/>
      <c r="AE338" s="7"/>
    </row>
    <row r="339" spans="1:36" ht="19.2" x14ac:dyDescent="0.15">
      <c r="B339" s="77"/>
      <c r="F339" s="94" t="s">
        <v>4</v>
      </c>
      <c r="G339" s="94" t="s">
        <v>194</v>
      </c>
      <c r="H339" s="94" t="s">
        <v>196</v>
      </c>
      <c r="I339" s="103" t="s">
        <v>4</v>
      </c>
      <c r="J339" s="94" t="s">
        <v>194</v>
      </c>
      <c r="K339" s="94" t="s">
        <v>196</v>
      </c>
      <c r="W339" s="1"/>
      <c r="X339" s="1"/>
      <c r="Y339" s="1"/>
      <c r="AB339" s="7"/>
      <c r="AC339" s="7"/>
      <c r="AD339" s="7"/>
      <c r="AE339" s="7"/>
    </row>
    <row r="340" spans="1:36" ht="12" customHeight="1" x14ac:dyDescent="0.15">
      <c r="B340" s="35"/>
      <c r="C340" s="88"/>
      <c r="D340" s="88"/>
      <c r="E340" s="36"/>
      <c r="F340" s="37"/>
      <c r="G340" s="37"/>
      <c r="H340" s="37"/>
      <c r="I340" s="105">
        <f>F$273</f>
        <v>1212</v>
      </c>
      <c r="J340" s="2">
        <f>G$273</f>
        <v>1105</v>
      </c>
      <c r="K340" s="2">
        <f>H$273</f>
        <v>107</v>
      </c>
      <c r="L340" s="89"/>
      <c r="M340" s="89"/>
      <c r="N340" s="89"/>
      <c r="O340" s="89"/>
      <c r="P340" s="89"/>
      <c r="W340" s="1"/>
      <c r="X340" s="1"/>
      <c r="Y340" s="1"/>
      <c r="AB340" s="7"/>
      <c r="AC340" s="7"/>
      <c r="AD340" s="7"/>
      <c r="AE340" s="7"/>
      <c r="AG340" s="89"/>
      <c r="AH340" s="89"/>
      <c r="AI340" s="89"/>
      <c r="AJ340" s="89"/>
    </row>
    <row r="341" spans="1:36" ht="14.85" customHeight="1" x14ac:dyDescent="0.15">
      <c r="B341" s="34" t="s">
        <v>1013</v>
      </c>
      <c r="C341" s="209"/>
      <c r="D341" s="209"/>
      <c r="F341" s="18">
        <v>129</v>
      </c>
      <c r="G341" s="18">
        <v>110</v>
      </c>
      <c r="H341" s="18">
        <v>19</v>
      </c>
      <c r="I341" s="107">
        <f t="shared" ref="I341" si="234">F341/I$340*100</f>
        <v>10.643564356435643</v>
      </c>
      <c r="J341" s="4">
        <f t="shared" ref="J341" si="235">G341/J$340*100</f>
        <v>9.9547511312217196</v>
      </c>
      <c r="K341" s="4">
        <f t="shared" ref="K341" si="236">H341/K$340*100</f>
        <v>17.75700934579439</v>
      </c>
      <c r="L341" s="80"/>
      <c r="M341" s="80"/>
      <c r="N341" s="80"/>
      <c r="O341" s="80"/>
      <c r="P341" s="80"/>
      <c r="W341" s="1"/>
      <c r="X341" s="1"/>
      <c r="Y341" s="1"/>
      <c r="AB341" s="7"/>
      <c r="AC341" s="7"/>
      <c r="AD341" s="7"/>
      <c r="AE341" s="7"/>
      <c r="AG341" s="80"/>
      <c r="AH341" s="80"/>
      <c r="AI341" s="80"/>
      <c r="AJ341" s="80"/>
    </row>
    <row r="342" spans="1:36" ht="14.85" customHeight="1" x14ac:dyDescent="0.15">
      <c r="B342" s="34" t="s">
        <v>1014</v>
      </c>
      <c r="C342" s="209"/>
      <c r="D342" s="199"/>
      <c r="F342" s="18">
        <v>386</v>
      </c>
      <c r="G342" s="18">
        <v>350</v>
      </c>
      <c r="H342" s="18">
        <v>36</v>
      </c>
      <c r="I342" s="107">
        <f t="shared" ref="I342:I348" si="237">F342/I$340*100</f>
        <v>31.848184818481851</v>
      </c>
      <c r="J342" s="4">
        <f t="shared" ref="J342:J348" si="238">G342/J$340*100</f>
        <v>31.674208144796378</v>
      </c>
      <c r="K342" s="4">
        <f t="shared" ref="K342:K348" si="239">H342/K$340*100</f>
        <v>33.644859813084111</v>
      </c>
      <c r="L342" s="80"/>
      <c r="M342" s="80"/>
      <c r="N342" s="80"/>
      <c r="O342" s="80"/>
      <c r="P342" s="80"/>
      <c r="W342" s="1"/>
      <c r="X342" s="1"/>
      <c r="Y342" s="1"/>
      <c r="AB342" s="7"/>
      <c r="AC342" s="7"/>
      <c r="AD342" s="7"/>
      <c r="AE342" s="7"/>
      <c r="AG342" s="80"/>
      <c r="AH342" s="80"/>
      <c r="AI342" s="80"/>
      <c r="AJ342" s="80"/>
    </row>
    <row r="343" spans="1:36" ht="14.85" customHeight="1" x14ac:dyDescent="0.15">
      <c r="B343" s="34" t="s">
        <v>942</v>
      </c>
      <c r="C343" s="209"/>
      <c r="D343" s="199"/>
      <c r="F343" s="18">
        <v>347</v>
      </c>
      <c r="G343" s="18">
        <v>318</v>
      </c>
      <c r="H343" s="18">
        <v>29</v>
      </c>
      <c r="I343" s="107">
        <f t="shared" si="237"/>
        <v>28.630363036303631</v>
      </c>
      <c r="J343" s="4">
        <f t="shared" si="238"/>
        <v>28.778280542986423</v>
      </c>
      <c r="K343" s="4">
        <f t="shared" si="239"/>
        <v>27.102803738317753</v>
      </c>
      <c r="L343" s="80"/>
      <c r="M343" s="80"/>
      <c r="N343" s="80"/>
      <c r="O343" s="80"/>
      <c r="P343" s="80"/>
      <c r="W343" s="1"/>
      <c r="X343" s="1"/>
      <c r="Y343" s="1"/>
      <c r="AB343" s="7"/>
      <c r="AC343" s="7"/>
      <c r="AD343" s="7"/>
      <c r="AE343" s="7"/>
      <c r="AG343" s="80"/>
      <c r="AH343" s="80"/>
      <c r="AI343" s="80"/>
      <c r="AJ343" s="80"/>
    </row>
    <row r="344" spans="1:36" ht="14.85" customHeight="1" x14ac:dyDescent="0.15">
      <c r="B344" s="34" t="s">
        <v>943</v>
      </c>
      <c r="C344" s="209"/>
      <c r="D344" s="199"/>
      <c r="F344" s="18">
        <v>177</v>
      </c>
      <c r="G344" s="18">
        <v>167</v>
      </c>
      <c r="H344" s="18">
        <v>10</v>
      </c>
      <c r="I344" s="107">
        <f t="shared" si="237"/>
        <v>14.603960396039604</v>
      </c>
      <c r="J344" s="4">
        <f t="shared" si="238"/>
        <v>15.113122171945701</v>
      </c>
      <c r="K344" s="4">
        <f t="shared" si="239"/>
        <v>9.3457943925233646</v>
      </c>
      <c r="L344" s="80"/>
      <c r="M344" s="80"/>
      <c r="N344" s="80"/>
      <c r="O344" s="80"/>
      <c r="P344" s="80"/>
      <c r="W344" s="1"/>
      <c r="X344" s="1"/>
      <c r="Y344" s="1"/>
      <c r="AB344" s="7"/>
      <c r="AC344" s="7"/>
      <c r="AD344" s="7"/>
      <c r="AE344" s="7"/>
      <c r="AG344" s="80"/>
      <c r="AH344" s="80"/>
      <c r="AI344" s="80"/>
      <c r="AJ344" s="80"/>
    </row>
    <row r="345" spans="1:36" ht="14.85" customHeight="1" x14ac:dyDescent="0.15">
      <c r="B345" s="34" t="s">
        <v>953</v>
      </c>
      <c r="C345" s="209"/>
      <c r="D345" s="199"/>
      <c r="F345" s="18">
        <v>104</v>
      </c>
      <c r="G345" s="18">
        <v>99</v>
      </c>
      <c r="H345" s="18">
        <v>5</v>
      </c>
      <c r="I345" s="107">
        <f t="shared" si="237"/>
        <v>8.5808580858085808</v>
      </c>
      <c r="J345" s="4">
        <f t="shared" si="238"/>
        <v>8.9592760180995477</v>
      </c>
      <c r="K345" s="4">
        <f t="shared" si="239"/>
        <v>4.6728971962616823</v>
      </c>
      <c r="L345" s="80"/>
      <c r="M345" s="80"/>
      <c r="N345" s="80"/>
      <c r="O345" s="80"/>
      <c r="P345" s="80"/>
      <c r="W345" s="1"/>
      <c r="X345" s="1"/>
      <c r="Y345" s="1"/>
      <c r="AB345" s="7"/>
      <c r="AC345" s="7"/>
      <c r="AD345" s="7"/>
      <c r="AE345" s="7"/>
      <c r="AG345" s="80"/>
      <c r="AH345" s="80"/>
      <c r="AI345" s="80"/>
      <c r="AJ345" s="80"/>
    </row>
    <row r="346" spans="1:36" ht="14.85" customHeight="1" x14ac:dyDescent="0.15">
      <c r="B346" s="34" t="s">
        <v>954</v>
      </c>
      <c r="C346" s="209"/>
      <c r="D346" s="199"/>
      <c r="F346" s="18">
        <v>14</v>
      </c>
      <c r="G346" s="18">
        <v>12</v>
      </c>
      <c r="H346" s="18">
        <v>2</v>
      </c>
      <c r="I346" s="107">
        <f t="shared" si="237"/>
        <v>1.1551155115511551</v>
      </c>
      <c r="J346" s="4">
        <f t="shared" si="238"/>
        <v>1.0859728506787329</v>
      </c>
      <c r="K346" s="4">
        <f t="shared" si="239"/>
        <v>1.8691588785046727</v>
      </c>
      <c r="L346" s="80"/>
      <c r="M346" s="80"/>
      <c r="N346" s="80"/>
      <c r="O346" s="80"/>
      <c r="P346" s="80"/>
      <c r="W346" s="1"/>
      <c r="X346" s="1"/>
      <c r="Y346" s="1"/>
      <c r="AB346" s="7"/>
      <c r="AC346" s="7"/>
      <c r="AD346" s="7"/>
      <c r="AE346" s="7"/>
      <c r="AG346" s="80"/>
      <c r="AH346" s="80"/>
      <c r="AI346" s="80"/>
      <c r="AJ346" s="80"/>
    </row>
    <row r="347" spans="1:36" ht="14.85" customHeight="1" x14ac:dyDescent="0.15">
      <c r="B347" s="34" t="s">
        <v>128</v>
      </c>
      <c r="C347" s="209"/>
      <c r="D347" s="199"/>
      <c r="F347" s="18">
        <v>7</v>
      </c>
      <c r="G347" s="18">
        <v>7</v>
      </c>
      <c r="H347" s="18">
        <v>0</v>
      </c>
      <c r="I347" s="107">
        <f t="shared" si="237"/>
        <v>0.57755775577557755</v>
      </c>
      <c r="J347" s="4">
        <f t="shared" si="238"/>
        <v>0.63348416289592757</v>
      </c>
      <c r="K347" s="4">
        <f t="shared" si="239"/>
        <v>0</v>
      </c>
      <c r="L347" s="80"/>
      <c r="M347" s="80"/>
      <c r="N347" s="80"/>
      <c r="O347" s="80"/>
      <c r="P347" s="80"/>
      <c r="W347" s="1"/>
      <c r="X347" s="1"/>
      <c r="Y347" s="1"/>
      <c r="AB347" s="7"/>
      <c r="AC347" s="7"/>
      <c r="AD347" s="7"/>
      <c r="AE347" s="7"/>
      <c r="AG347" s="80"/>
      <c r="AH347" s="80"/>
      <c r="AI347" s="80"/>
      <c r="AJ347" s="80"/>
    </row>
    <row r="348" spans="1:36" ht="14.85" customHeight="1" x14ac:dyDescent="0.15">
      <c r="B348" s="35" t="s">
        <v>150</v>
      </c>
      <c r="C348" s="88"/>
      <c r="D348" s="88"/>
      <c r="E348" s="36"/>
      <c r="F348" s="19">
        <v>48</v>
      </c>
      <c r="G348" s="19">
        <v>42</v>
      </c>
      <c r="H348" s="19">
        <v>6</v>
      </c>
      <c r="I348" s="111">
        <f t="shared" si="237"/>
        <v>3.9603960396039604</v>
      </c>
      <c r="J348" s="5">
        <f t="shared" si="238"/>
        <v>3.8009049773755654</v>
      </c>
      <c r="K348" s="5">
        <f t="shared" si="239"/>
        <v>5.6074766355140184</v>
      </c>
      <c r="L348" s="23"/>
      <c r="M348" s="23"/>
      <c r="N348" s="23"/>
      <c r="O348" s="23"/>
      <c r="P348" s="23"/>
      <c r="W348" s="1"/>
      <c r="X348" s="1"/>
      <c r="Y348" s="1"/>
      <c r="AB348" s="7"/>
      <c r="AC348" s="7"/>
      <c r="AD348" s="7"/>
      <c r="AE348" s="7"/>
      <c r="AG348" s="23"/>
      <c r="AH348" s="23"/>
      <c r="AI348" s="23"/>
      <c r="AJ348" s="23"/>
    </row>
    <row r="349" spans="1:36" ht="14.85" customHeight="1" x14ac:dyDescent="0.15">
      <c r="B349" s="38" t="s">
        <v>1</v>
      </c>
      <c r="C349" s="78"/>
      <c r="D349" s="78"/>
      <c r="E349" s="28"/>
      <c r="F349" s="39">
        <f>SUM(F341:F348)</f>
        <v>1212</v>
      </c>
      <c r="G349" s="39">
        <f>SUM(G341:G348)</f>
        <v>1105</v>
      </c>
      <c r="H349" s="39">
        <f>SUM(H341:H348)</f>
        <v>107</v>
      </c>
      <c r="I349" s="108">
        <f>IF(SUM(I341:I348)&gt;100,"－",SUM(I341:I348))</f>
        <v>100.00000000000001</v>
      </c>
      <c r="J349" s="6">
        <f>IF(SUM(J341:J348)&gt;100,"－",SUM(J341:J348))</f>
        <v>99.999999999999986</v>
      </c>
      <c r="K349" s="6">
        <f>IF(SUM(K341:K348)&gt;100,"－",SUM(K341:K348))</f>
        <v>100</v>
      </c>
      <c r="L349" s="23"/>
      <c r="M349" s="23"/>
      <c r="N349" s="23"/>
      <c r="O349" s="23"/>
      <c r="P349" s="23"/>
      <c r="W349" s="1"/>
      <c r="X349" s="1"/>
      <c r="Y349" s="1"/>
      <c r="AB349" s="7"/>
      <c r="AC349" s="7"/>
      <c r="AD349" s="7"/>
      <c r="AE349" s="7"/>
      <c r="AG349" s="23"/>
      <c r="AH349" s="23"/>
      <c r="AI349" s="23"/>
      <c r="AJ349" s="23"/>
    </row>
    <row r="350" spans="1:36" ht="14.85" customHeight="1" x14ac:dyDescent="0.15">
      <c r="B350" s="38" t="s">
        <v>103</v>
      </c>
      <c r="C350" s="78"/>
      <c r="D350" s="78"/>
      <c r="E350" s="29"/>
      <c r="F350" s="41">
        <v>11.529209621993127</v>
      </c>
      <c r="G350" s="71">
        <v>11.67074317968015</v>
      </c>
      <c r="H350" s="71">
        <v>10.03960396039604</v>
      </c>
      <c r="I350" s="23"/>
      <c r="J350" s="23"/>
      <c r="K350" s="23"/>
      <c r="L350" s="23"/>
      <c r="M350" s="23"/>
      <c r="N350" s="23"/>
      <c r="O350" s="23"/>
      <c r="P350" s="23"/>
      <c r="W350" s="1"/>
      <c r="X350" s="1"/>
      <c r="Y350" s="1"/>
      <c r="AB350" s="7"/>
      <c r="AC350" s="7"/>
      <c r="AD350" s="7"/>
      <c r="AE350" s="7"/>
      <c r="AG350" s="23"/>
      <c r="AH350" s="23"/>
      <c r="AI350" s="23"/>
      <c r="AJ350" s="23"/>
    </row>
    <row r="351" spans="1:36" ht="14.85" customHeight="1" x14ac:dyDescent="0.15">
      <c r="B351" s="38" t="s">
        <v>104</v>
      </c>
      <c r="C351" s="78"/>
      <c r="D351" s="78"/>
      <c r="E351" s="29"/>
      <c r="F351" s="171">
        <v>73</v>
      </c>
      <c r="G351" s="47">
        <v>73</v>
      </c>
      <c r="H351" s="47">
        <v>32</v>
      </c>
      <c r="I351" s="23"/>
      <c r="J351" s="23"/>
      <c r="K351" s="23"/>
      <c r="L351" s="23"/>
      <c r="M351" s="23"/>
      <c r="N351" s="23"/>
      <c r="O351" s="23"/>
      <c r="P351" s="23"/>
      <c r="W351" s="1"/>
      <c r="X351" s="1"/>
      <c r="Y351" s="1"/>
      <c r="AB351" s="7"/>
      <c r="AC351" s="7"/>
      <c r="AD351" s="7"/>
      <c r="AE351" s="7"/>
      <c r="AG351" s="23"/>
      <c r="AH351" s="23"/>
      <c r="AI351" s="23"/>
      <c r="AJ351" s="23"/>
    </row>
    <row r="352" spans="1:36" ht="17.7" customHeight="1" x14ac:dyDescent="0.15">
      <c r="B352" s="85" t="s">
        <v>143</v>
      </c>
      <c r="C352" s="85"/>
      <c r="H352" s="7"/>
      <c r="J352" s="7"/>
      <c r="M352" s="31"/>
      <c r="P352" s="31"/>
      <c r="W352" s="1"/>
      <c r="X352" s="1"/>
      <c r="Y352" s="1"/>
      <c r="AB352" s="7"/>
      <c r="AC352" s="7"/>
      <c r="AD352" s="7"/>
      <c r="AE352" s="7"/>
      <c r="AG352" s="31"/>
      <c r="AJ352" s="31"/>
    </row>
    <row r="353" spans="2:36" ht="13.65" customHeight="1" x14ac:dyDescent="0.15">
      <c r="B353" s="64"/>
      <c r="C353" s="33"/>
      <c r="D353" s="33"/>
      <c r="E353" s="33"/>
      <c r="F353" s="79"/>
      <c r="G353" s="83" t="s">
        <v>2</v>
      </c>
      <c r="H353" s="86"/>
      <c r="I353" s="104"/>
      <c r="J353" s="83" t="s">
        <v>3</v>
      </c>
      <c r="K353" s="84"/>
      <c r="W353" s="1"/>
      <c r="X353" s="1"/>
      <c r="Y353" s="1"/>
      <c r="AB353" s="7"/>
      <c r="AC353" s="7"/>
      <c r="AD353" s="7"/>
      <c r="AE353" s="7"/>
    </row>
    <row r="354" spans="2:36" ht="19.2" x14ac:dyDescent="0.15">
      <c r="B354" s="77"/>
      <c r="F354" s="94" t="s">
        <v>4</v>
      </c>
      <c r="G354" s="94" t="s">
        <v>194</v>
      </c>
      <c r="H354" s="94" t="s">
        <v>196</v>
      </c>
      <c r="I354" s="103" t="s">
        <v>4</v>
      </c>
      <c r="J354" s="94" t="s">
        <v>194</v>
      </c>
      <c r="K354" s="94" t="s">
        <v>196</v>
      </c>
      <c r="W354" s="1"/>
      <c r="X354" s="1"/>
      <c r="Y354" s="1"/>
      <c r="AB354" s="7"/>
      <c r="AC354" s="7"/>
      <c r="AD354" s="7"/>
      <c r="AE354" s="7"/>
    </row>
    <row r="355" spans="2:36" ht="12" customHeight="1" x14ac:dyDescent="0.15">
      <c r="B355" s="35"/>
      <c r="C355" s="88"/>
      <c r="D355" s="88"/>
      <c r="E355" s="36"/>
      <c r="F355" s="37"/>
      <c r="G355" s="37"/>
      <c r="H355" s="37"/>
      <c r="I355" s="105">
        <f>F$273</f>
        <v>1212</v>
      </c>
      <c r="J355" s="2">
        <f>G$273</f>
        <v>1105</v>
      </c>
      <c r="K355" s="2">
        <f>H$273</f>
        <v>107</v>
      </c>
      <c r="L355" s="89"/>
      <c r="M355" s="89"/>
      <c r="N355" s="89"/>
      <c r="O355" s="89"/>
      <c r="P355" s="89"/>
      <c r="W355" s="1"/>
      <c r="X355" s="1"/>
      <c r="Y355" s="1"/>
      <c r="AB355" s="7"/>
      <c r="AC355" s="7"/>
      <c r="AD355" s="7"/>
      <c r="AE355" s="7"/>
      <c r="AG355" s="89"/>
      <c r="AH355" s="89"/>
      <c r="AI355" s="89"/>
      <c r="AJ355" s="89"/>
    </row>
    <row r="356" spans="2:36" ht="14.85" customHeight="1" x14ac:dyDescent="0.15">
      <c r="B356" s="34" t="s">
        <v>951</v>
      </c>
      <c r="C356" s="209"/>
      <c r="D356" s="209"/>
      <c r="F356" s="18">
        <v>5</v>
      </c>
      <c r="G356" s="18">
        <v>4</v>
      </c>
      <c r="H356" s="18">
        <v>1</v>
      </c>
      <c r="I356" s="107">
        <f t="shared" ref="I356:I364" si="240">F356/I$340*100</f>
        <v>0.41254125412541248</v>
      </c>
      <c r="J356" s="4">
        <f t="shared" ref="J356:J364" si="241">G356/J$340*100</f>
        <v>0.36199095022624433</v>
      </c>
      <c r="K356" s="4">
        <f t="shared" ref="K356:K364" si="242">H356/K$340*100</f>
        <v>0.93457943925233633</v>
      </c>
      <c r="L356" s="80"/>
      <c r="M356" s="80"/>
      <c r="N356" s="80"/>
      <c r="O356" s="80"/>
      <c r="P356" s="80"/>
      <c r="W356" s="1"/>
      <c r="X356" s="1"/>
      <c r="Y356" s="1"/>
      <c r="AB356" s="7"/>
      <c r="AC356" s="7"/>
      <c r="AD356" s="7"/>
      <c r="AE356" s="7"/>
      <c r="AG356" s="80"/>
      <c r="AH356" s="80"/>
      <c r="AI356" s="80"/>
      <c r="AJ356" s="80"/>
    </row>
    <row r="357" spans="2:36" ht="14.85" customHeight="1" x14ac:dyDescent="0.15">
      <c r="B357" s="34" t="s">
        <v>96</v>
      </c>
      <c r="C357" s="209"/>
      <c r="D357" s="209"/>
      <c r="F357" s="18">
        <v>128</v>
      </c>
      <c r="G357" s="18">
        <v>115</v>
      </c>
      <c r="H357" s="18">
        <v>13</v>
      </c>
      <c r="I357" s="107">
        <f t="shared" si="240"/>
        <v>10.561056105610561</v>
      </c>
      <c r="J357" s="4">
        <f t="shared" si="241"/>
        <v>10.407239819004525</v>
      </c>
      <c r="K357" s="4">
        <f t="shared" si="242"/>
        <v>12.149532710280374</v>
      </c>
      <c r="L357" s="80"/>
      <c r="M357" s="80"/>
      <c r="N357" s="80"/>
      <c r="O357" s="80"/>
      <c r="P357" s="80"/>
      <c r="W357" s="1"/>
      <c r="X357" s="1"/>
      <c r="Y357" s="1"/>
      <c r="AB357" s="7"/>
      <c r="AC357" s="7"/>
      <c r="AD357" s="7"/>
      <c r="AE357" s="7"/>
      <c r="AG357" s="80"/>
      <c r="AH357" s="80"/>
      <c r="AI357" s="80"/>
      <c r="AJ357" s="80"/>
    </row>
    <row r="358" spans="2:36" ht="14.85" customHeight="1" x14ac:dyDescent="0.15">
      <c r="B358" s="34" t="s">
        <v>97</v>
      </c>
      <c r="C358" s="209"/>
      <c r="D358" s="209"/>
      <c r="F358" s="18">
        <v>405</v>
      </c>
      <c r="G358" s="18">
        <v>374</v>
      </c>
      <c r="H358" s="18">
        <v>31</v>
      </c>
      <c r="I358" s="107">
        <f t="shared" si="240"/>
        <v>33.415841584158414</v>
      </c>
      <c r="J358" s="4">
        <f t="shared" si="241"/>
        <v>33.846153846153847</v>
      </c>
      <c r="K358" s="4">
        <f t="shared" si="242"/>
        <v>28.971962616822427</v>
      </c>
      <c r="L358" s="80"/>
      <c r="M358" s="80"/>
      <c r="N358" s="80"/>
      <c r="O358" s="80"/>
      <c r="P358" s="80"/>
      <c r="W358" s="1"/>
      <c r="X358" s="1"/>
      <c r="Y358" s="1"/>
      <c r="AB358" s="7"/>
      <c r="AC358" s="7"/>
      <c r="AD358" s="7"/>
      <c r="AE358" s="7"/>
      <c r="AG358" s="80"/>
      <c r="AH358" s="80"/>
      <c r="AI358" s="80"/>
      <c r="AJ358" s="80"/>
    </row>
    <row r="359" spans="2:36" ht="14.85" customHeight="1" x14ac:dyDescent="0.15">
      <c r="B359" s="34" t="s">
        <v>76</v>
      </c>
      <c r="C359" s="209"/>
      <c r="D359" s="209"/>
      <c r="F359" s="18">
        <v>401</v>
      </c>
      <c r="G359" s="18">
        <v>363</v>
      </c>
      <c r="H359" s="18">
        <v>38</v>
      </c>
      <c r="I359" s="107">
        <f t="shared" si="240"/>
        <v>33.085808580858085</v>
      </c>
      <c r="J359" s="4">
        <f t="shared" si="241"/>
        <v>32.850678733031671</v>
      </c>
      <c r="K359" s="4">
        <f t="shared" si="242"/>
        <v>35.514018691588781</v>
      </c>
      <c r="L359" s="80"/>
      <c r="M359" s="80"/>
      <c r="N359" s="80"/>
      <c r="O359" s="80"/>
      <c r="P359" s="80"/>
      <c r="W359" s="1"/>
      <c r="X359" s="1"/>
      <c r="Y359" s="1"/>
      <c r="AB359" s="7"/>
      <c r="AC359" s="7"/>
      <c r="AD359" s="7"/>
      <c r="AE359" s="7"/>
      <c r="AG359" s="80"/>
      <c r="AH359" s="80"/>
      <c r="AI359" s="80"/>
      <c r="AJ359" s="80"/>
    </row>
    <row r="360" spans="2:36" ht="14.85" customHeight="1" x14ac:dyDescent="0.15">
      <c r="B360" s="34" t="s">
        <v>75</v>
      </c>
      <c r="C360" s="209"/>
      <c r="D360" s="209"/>
      <c r="F360" s="18">
        <v>155</v>
      </c>
      <c r="G360" s="18">
        <v>142</v>
      </c>
      <c r="H360" s="18">
        <v>13</v>
      </c>
      <c r="I360" s="107">
        <f t="shared" si="240"/>
        <v>12.788778877887788</v>
      </c>
      <c r="J360" s="4">
        <f t="shared" si="241"/>
        <v>12.850678733031673</v>
      </c>
      <c r="K360" s="4">
        <f t="shared" si="242"/>
        <v>12.149532710280374</v>
      </c>
      <c r="L360" s="80"/>
      <c r="M360" s="80"/>
      <c r="N360" s="80"/>
      <c r="O360" s="80"/>
      <c r="P360" s="80"/>
      <c r="W360" s="1"/>
      <c r="X360" s="1"/>
      <c r="Y360" s="1"/>
      <c r="AB360" s="7"/>
      <c r="AC360" s="7"/>
      <c r="AD360" s="7"/>
      <c r="AE360" s="7"/>
      <c r="AG360" s="80"/>
      <c r="AH360" s="80"/>
      <c r="AI360" s="80"/>
      <c r="AJ360" s="80"/>
    </row>
    <row r="361" spans="2:36" ht="14.85" customHeight="1" x14ac:dyDescent="0.15">
      <c r="B361" s="34" t="s">
        <v>111</v>
      </c>
      <c r="C361" s="209"/>
      <c r="D361" s="209"/>
      <c r="F361" s="18">
        <v>59</v>
      </c>
      <c r="G361" s="18">
        <v>56</v>
      </c>
      <c r="H361" s="18">
        <v>3</v>
      </c>
      <c r="I361" s="107">
        <f t="shared" si="240"/>
        <v>4.8679867986798682</v>
      </c>
      <c r="J361" s="4">
        <f t="shared" si="241"/>
        <v>5.0678733031674206</v>
      </c>
      <c r="K361" s="4">
        <f t="shared" si="242"/>
        <v>2.8037383177570092</v>
      </c>
      <c r="L361" s="80"/>
      <c r="M361" s="80"/>
      <c r="N361" s="80"/>
      <c r="O361" s="80"/>
      <c r="P361" s="80"/>
      <c r="W361" s="1"/>
      <c r="X361" s="1"/>
      <c r="Y361" s="1"/>
      <c r="AB361" s="7"/>
      <c r="AC361" s="7"/>
      <c r="AD361" s="7"/>
      <c r="AE361" s="7"/>
      <c r="AG361" s="80"/>
      <c r="AH361" s="80"/>
      <c r="AI361" s="80"/>
      <c r="AJ361" s="80"/>
    </row>
    <row r="362" spans="2:36" ht="14.85" customHeight="1" x14ac:dyDescent="0.15">
      <c r="B362" s="34" t="s">
        <v>127</v>
      </c>
      <c r="C362" s="209"/>
      <c r="D362" s="209"/>
      <c r="F362" s="18">
        <v>3</v>
      </c>
      <c r="G362" s="18">
        <v>3</v>
      </c>
      <c r="H362" s="18">
        <v>0</v>
      </c>
      <c r="I362" s="107">
        <f t="shared" si="240"/>
        <v>0.24752475247524752</v>
      </c>
      <c r="J362" s="4">
        <f t="shared" si="241"/>
        <v>0.27149321266968324</v>
      </c>
      <c r="K362" s="4">
        <f t="shared" si="242"/>
        <v>0</v>
      </c>
      <c r="L362" s="80"/>
      <c r="M362" s="80"/>
      <c r="N362" s="80"/>
      <c r="O362" s="80"/>
      <c r="P362" s="80"/>
      <c r="W362" s="1"/>
      <c r="X362" s="1"/>
      <c r="Y362" s="1"/>
      <c r="AB362" s="7"/>
      <c r="AC362" s="7"/>
      <c r="AD362" s="7"/>
      <c r="AE362" s="7"/>
      <c r="AG362" s="80"/>
      <c r="AH362" s="80"/>
      <c r="AI362" s="80"/>
      <c r="AJ362" s="80"/>
    </row>
    <row r="363" spans="2:36" ht="14.85" customHeight="1" x14ac:dyDescent="0.15">
      <c r="B363" s="34" t="s">
        <v>128</v>
      </c>
      <c r="C363" s="209"/>
      <c r="D363" s="209"/>
      <c r="F363" s="18">
        <v>1</v>
      </c>
      <c r="G363" s="18">
        <v>1</v>
      </c>
      <c r="H363" s="18">
        <v>0</v>
      </c>
      <c r="I363" s="107">
        <f t="shared" si="240"/>
        <v>8.2508250825082508E-2</v>
      </c>
      <c r="J363" s="4">
        <f t="shared" si="241"/>
        <v>9.0497737556561084E-2</v>
      </c>
      <c r="K363" s="4">
        <f t="shared" si="242"/>
        <v>0</v>
      </c>
      <c r="L363" s="80"/>
      <c r="M363" s="80"/>
      <c r="N363" s="80"/>
      <c r="O363" s="80"/>
      <c r="P363" s="80"/>
      <c r="W363" s="1"/>
      <c r="X363" s="1"/>
      <c r="Y363" s="1"/>
      <c r="AB363" s="7"/>
      <c r="AC363" s="7"/>
      <c r="AD363" s="7"/>
      <c r="AE363" s="7"/>
      <c r="AG363" s="80"/>
      <c r="AH363" s="80"/>
      <c r="AI363" s="80"/>
      <c r="AJ363" s="80"/>
    </row>
    <row r="364" spans="2:36" ht="14.85" customHeight="1" x14ac:dyDescent="0.15">
      <c r="B364" s="35" t="s">
        <v>150</v>
      </c>
      <c r="C364" s="88"/>
      <c r="D364" s="88"/>
      <c r="E364" s="36"/>
      <c r="F364" s="19">
        <v>55</v>
      </c>
      <c r="G364" s="19">
        <v>47</v>
      </c>
      <c r="H364" s="19">
        <v>8</v>
      </c>
      <c r="I364" s="111">
        <f t="shared" si="240"/>
        <v>4.5379537953795381</v>
      </c>
      <c r="J364" s="5">
        <f t="shared" si="241"/>
        <v>4.253393665158371</v>
      </c>
      <c r="K364" s="5">
        <f t="shared" si="242"/>
        <v>7.4766355140186906</v>
      </c>
      <c r="L364" s="23"/>
      <c r="M364" s="23"/>
      <c r="N364" s="23"/>
      <c r="O364" s="23"/>
      <c r="P364" s="23"/>
      <c r="W364" s="1"/>
      <c r="X364" s="1"/>
      <c r="Y364" s="1"/>
      <c r="AB364" s="7"/>
      <c r="AC364" s="7"/>
      <c r="AD364" s="7"/>
      <c r="AE364" s="7"/>
      <c r="AG364" s="23"/>
      <c r="AH364" s="23"/>
      <c r="AI364" s="23"/>
      <c r="AJ364" s="23"/>
    </row>
    <row r="365" spans="2:36" ht="14.85" customHeight="1" x14ac:dyDescent="0.15">
      <c r="B365" s="38" t="s">
        <v>1</v>
      </c>
      <c r="C365" s="78"/>
      <c r="D365" s="78"/>
      <c r="E365" s="28"/>
      <c r="F365" s="39">
        <f>SUM(F356:F364)</f>
        <v>1212</v>
      </c>
      <c r="G365" s="39">
        <f>SUM(G356:G364)</f>
        <v>1105</v>
      </c>
      <c r="H365" s="39">
        <f>SUM(H356:H364)</f>
        <v>107</v>
      </c>
      <c r="I365" s="108">
        <f>IF(SUM(I356:I364)&gt;100,"－",SUM(I356:I364))</f>
        <v>100</v>
      </c>
      <c r="J365" s="6">
        <f>IF(SUM(J356:J364)&gt;100,"－",SUM(J356:J364))</f>
        <v>99.999999999999986</v>
      </c>
      <c r="K365" s="6">
        <f>IF(SUM(K356:K364)&gt;100,"－",SUM(K356:K364))</f>
        <v>100</v>
      </c>
      <c r="L365" s="23"/>
      <c r="M365" s="23"/>
      <c r="N365" s="23"/>
      <c r="O365" s="23"/>
      <c r="P365" s="23"/>
      <c r="W365" s="1"/>
      <c r="X365" s="1"/>
      <c r="Y365" s="1"/>
      <c r="AB365" s="7"/>
      <c r="AC365" s="7"/>
      <c r="AD365" s="7"/>
      <c r="AE365" s="7"/>
      <c r="AG365" s="23"/>
      <c r="AH365" s="23"/>
      <c r="AI365" s="23"/>
      <c r="AJ365" s="23"/>
    </row>
    <row r="366" spans="2:36" ht="14.85" customHeight="1" x14ac:dyDescent="0.15">
      <c r="B366" s="38" t="s">
        <v>103</v>
      </c>
      <c r="C366" s="78"/>
      <c r="D366" s="78"/>
      <c r="E366" s="29"/>
      <c r="F366" s="41">
        <v>10.784411663883514</v>
      </c>
      <c r="G366" s="71">
        <v>10.829761439495577</v>
      </c>
      <c r="H366" s="71">
        <v>10.299764566938501</v>
      </c>
      <c r="I366" s="23"/>
      <c r="J366" s="23"/>
      <c r="K366" s="23"/>
      <c r="L366" s="23"/>
      <c r="M366" s="23"/>
      <c r="N366" s="23"/>
      <c r="O366" s="23"/>
      <c r="P366" s="23"/>
      <c r="W366" s="1"/>
      <c r="X366" s="1"/>
      <c r="Y366" s="1"/>
      <c r="AB366" s="7"/>
      <c r="AC366" s="7"/>
      <c r="AD366" s="7"/>
      <c r="AE366" s="7"/>
      <c r="AG366" s="23"/>
      <c r="AH366" s="23"/>
      <c r="AI366" s="23"/>
      <c r="AJ366" s="23"/>
    </row>
    <row r="367" spans="2:36" ht="14.85" customHeight="1" x14ac:dyDescent="0.15">
      <c r="B367" s="38" t="s">
        <v>104</v>
      </c>
      <c r="C367" s="78"/>
      <c r="D367" s="78"/>
      <c r="E367" s="29"/>
      <c r="F367" s="41">
        <v>41.666666666666671</v>
      </c>
      <c r="G367" s="71">
        <v>41.666666666666671</v>
      </c>
      <c r="H367" s="71">
        <v>22.5</v>
      </c>
      <c r="I367" s="23"/>
      <c r="J367" s="23"/>
      <c r="K367" s="23"/>
      <c r="L367" s="23"/>
      <c r="M367" s="23"/>
      <c r="N367" s="23"/>
      <c r="O367" s="23"/>
      <c r="P367" s="23"/>
      <c r="W367" s="1"/>
      <c r="X367" s="1"/>
      <c r="Y367" s="1"/>
      <c r="AB367" s="7"/>
      <c r="AC367" s="7"/>
      <c r="AD367" s="7"/>
      <c r="AE367" s="7"/>
      <c r="AG367" s="23"/>
      <c r="AH367" s="23"/>
      <c r="AI367" s="23"/>
      <c r="AJ367" s="23"/>
    </row>
    <row r="368" spans="2:36" ht="14.85" customHeight="1" x14ac:dyDescent="0.15">
      <c r="B368" s="62"/>
      <c r="C368" s="62"/>
      <c r="D368" s="45"/>
      <c r="E368" s="45"/>
      <c r="F368" s="45"/>
      <c r="G368" s="45"/>
      <c r="H368" s="91"/>
      <c r="I368" s="46"/>
      <c r="W368" s="1"/>
      <c r="X368" s="1"/>
      <c r="Y368" s="1"/>
      <c r="AB368" s="7"/>
      <c r="AC368" s="7"/>
      <c r="AD368" s="7"/>
      <c r="AE368" s="7"/>
    </row>
    <row r="369" spans="1:36" ht="15" customHeight="1" x14ac:dyDescent="0.15">
      <c r="A369" s="1" t="s">
        <v>1015</v>
      </c>
      <c r="B369" s="22"/>
      <c r="C369" s="22"/>
      <c r="H369" s="7"/>
      <c r="I369" s="7"/>
      <c r="W369" s="1"/>
      <c r="X369" s="1"/>
      <c r="Y369" s="1"/>
      <c r="AB369" s="7"/>
      <c r="AC369" s="7"/>
      <c r="AD369" s="7"/>
      <c r="AE369" s="7"/>
    </row>
    <row r="370" spans="1:36" ht="13.65" customHeight="1" x14ac:dyDescent="0.15">
      <c r="B370" s="64"/>
      <c r="C370" s="33"/>
      <c r="D370" s="33"/>
      <c r="E370" s="33"/>
      <c r="F370" s="79"/>
      <c r="G370" s="83" t="s">
        <v>2</v>
      </c>
      <c r="H370" s="86"/>
      <c r="I370" s="104"/>
      <c r="J370" s="83" t="s">
        <v>3</v>
      </c>
      <c r="K370" s="84"/>
      <c r="W370" s="1"/>
      <c r="X370" s="1"/>
      <c r="Y370" s="1"/>
      <c r="AB370" s="7"/>
      <c r="AC370" s="7"/>
      <c r="AD370" s="7"/>
      <c r="AE370" s="7"/>
    </row>
    <row r="371" spans="1:36" ht="19.2" x14ac:dyDescent="0.15">
      <c r="B371" s="77"/>
      <c r="F371" s="94" t="s">
        <v>4</v>
      </c>
      <c r="G371" s="94" t="s">
        <v>194</v>
      </c>
      <c r="H371" s="94" t="s">
        <v>196</v>
      </c>
      <c r="I371" s="103" t="s">
        <v>4</v>
      </c>
      <c r="J371" s="94" t="s">
        <v>194</v>
      </c>
      <c r="K371" s="94" t="s">
        <v>196</v>
      </c>
      <c r="W371" s="1"/>
      <c r="X371" s="1"/>
      <c r="Y371" s="1"/>
      <c r="AB371" s="7"/>
      <c r="AC371" s="7"/>
      <c r="AD371" s="7"/>
      <c r="AE371" s="7"/>
    </row>
    <row r="372" spans="1:36" ht="12" customHeight="1" x14ac:dyDescent="0.15">
      <c r="B372" s="35"/>
      <c r="C372" s="88"/>
      <c r="D372" s="88"/>
      <c r="E372" s="36"/>
      <c r="F372" s="37"/>
      <c r="G372" s="37"/>
      <c r="H372" s="37"/>
      <c r="I372" s="105">
        <f>F$273</f>
        <v>1212</v>
      </c>
      <c r="J372" s="2">
        <f>G$273</f>
        <v>1105</v>
      </c>
      <c r="K372" s="2">
        <f>H$273</f>
        <v>107</v>
      </c>
      <c r="L372" s="89"/>
      <c r="M372" s="89"/>
      <c r="N372" s="89"/>
      <c r="O372" s="89"/>
      <c r="P372" s="89"/>
      <c r="W372" s="1"/>
      <c r="X372" s="1"/>
      <c r="Y372" s="1"/>
      <c r="AB372" s="7"/>
      <c r="AC372" s="7"/>
      <c r="AD372" s="7"/>
      <c r="AE372" s="7"/>
      <c r="AG372" s="89"/>
      <c r="AH372" s="89"/>
      <c r="AI372" s="89"/>
      <c r="AJ372" s="89"/>
    </row>
    <row r="373" spans="1:36" ht="14.85" customHeight="1" x14ac:dyDescent="0.15">
      <c r="B373" s="34" t="s">
        <v>174</v>
      </c>
      <c r="C373" s="209"/>
      <c r="D373" s="209"/>
      <c r="F373" s="18">
        <v>6</v>
      </c>
      <c r="G373" s="18">
        <v>5</v>
      </c>
      <c r="H373" s="18">
        <v>1</v>
      </c>
      <c r="I373" s="107">
        <f t="shared" ref="I373:I381" si="243">F373/I$372*100</f>
        <v>0.49504950495049505</v>
      </c>
      <c r="J373" s="4">
        <f t="shared" ref="J373:J381" si="244">G373/J$372*100</f>
        <v>0.45248868778280549</v>
      </c>
      <c r="K373" s="4">
        <f t="shared" ref="K373:K381" si="245">H373/K$372*100</f>
        <v>0.93457943925233633</v>
      </c>
      <c r="L373" s="80"/>
      <c r="M373" s="80"/>
      <c r="N373" s="80"/>
      <c r="O373" s="80"/>
      <c r="P373" s="80"/>
      <c r="W373" s="1"/>
      <c r="X373" s="1"/>
      <c r="Y373" s="1"/>
      <c r="AB373" s="7"/>
      <c r="AC373" s="7"/>
      <c r="AD373" s="7"/>
      <c r="AE373" s="7"/>
      <c r="AG373" s="80"/>
      <c r="AH373" s="80"/>
      <c r="AI373" s="80"/>
      <c r="AJ373" s="80"/>
    </row>
    <row r="374" spans="1:36" ht="14.85" customHeight="1" x14ac:dyDescent="0.15">
      <c r="B374" s="34" t="s">
        <v>96</v>
      </c>
      <c r="C374" s="209"/>
      <c r="D374" s="209"/>
      <c r="F374" s="18">
        <v>168</v>
      </c>
      <c r="G374" s="18">
        <v>149</v>
      </c>
      <c r="H374" s="18">
        <v>19</v>
      </c>
      <c r="I374" s="107">
        <f t="shared" si="243"/>
        <v>13.861386138613863</v>
      </c>
      <c r="J374" s="4">
        <f t="shared" si="244"/>
        <v>13.484162895927602</v>
      </c>
      <c r="K374" s="4">
        <f t="shared" si="245"/>
        <v>17.75700934579439</v>
      </c>
      <c r="L374" s="80"/>
      <c r="M374" s="80"/>
      <c r="N374" s="80"/>
      <c r="O374" s="80"/>
      <c r="P374" s="80"/>
      <c r="W374" s="1"/>
      <c r="X374" s="1"/>
      <c r="Y374" s="1"/>
      <c r="AB374" s="7"/>
      <c r="AC374" s="7"/>
      <c r="AD374" s="7"/>
      <c r="AE374" s="7"/>
      <c r="AG374" s="80"/>
      <c r="AH374" s="80"/>
      <c r="AI374" s="80"/>
      <c r="AJ374" s="80"/>
    </row>
    <row r="375" spans="1:36" ht="14.85" customHeight="1" x14ac:dyDescent="0.15">
      <c r="B375" s="34" t="s">
        <v>97</v>
      </c>
      <c r="C375" s="209"/>
      <c r="D375" s="209"/>
      <c r="F375" s="18">
        <v>389</v>
      </c>
      <c r="G375" s="18">
        <v>357</v>
      </c>
      <c r="H375" s="18">
        <v>32</v>
      </c>
      <c r="I375" s="107">
        <f t="shared" si="243"/>
        <v>32.095709570957098</v>
      </c>
      <c r="J375" s="4">
        <f t="shared" si="244"/>
        <v>32.307692307692307</v>
      </c>
      <c r="K375" s="4">
        <f t="shared" si="245"/>
        <v>29.906542056074763</v>
      </c>
      <c r="L375" s="80"/>
      <c r="M375" s="80"/>
      <c r="N375" s="80"/>
      <c r="O375" s="80"/>
      <c r="P375" s="80"/>
      <c r="W375" s="1"/>
      <c r="X375" s="1"/>
      <c r="Y375" s="1"/>
      <c r="AB375" s="7"/>
      <c r="AC375" s="7"/>
      <c r="AD375" s="7"/>
      <c r="AE375" s="7"/>
      <c r="AG375" s="80"/>
      <c r="AH375" s="80"/>
      <c r="AI375" s="80"/>
      <c r="AJ375" s="80"/>
    </row>
    <row r="376" spans="1:36" ht="14.85" customHeight="1" x14ac:dyDescent="0.15">
      <c r="B376" s="34" t="s">
        <v>76</v>
      </c>
      <c r="C376" s="209"/>
      <c r="D376" s="209"/>
      <c r="F376" s="18">
        <v>275</v>
      </c>
      <c r="G376" s="18">
        <v>259</v>
      </c>
      <c r="H376" s="18">
        <v>16</v>
      </c>
      <c r="I376" s="107">
        <f t="shared" si="243"/>
        <v>22.689768976897689</v>
      </c>
      <c r="J376" s="4">
        <f t="shared" si="244"/>
        <v>23.43891402714932</v>
      </c>
      <c r="K376" s="4">
        <f t="shared" si="245"/>
        <v>14.953271028037381</v>
      </c>
      <c r="L376" s="80"/>
      <c r="M376" s="80"/>
      <c r="N376" s="80"/>
      <c r="O376" s="80"/>
      <c r="P376" s="80"/>
      <c r="W376" s="1"/>
      <c r="X376" s="1"/>
      <c r="Y376" s="1"/>
      <c r="AB376" s="7"/>
      <c r="AC376" s="7"/>
      <c r="AD376" s="7"/>
      <c r="AE376" s="7"/>
      <c r="AG376" s="80"/>
      <c r="AH376" s="80"/>
      <c r="AI376" s="80"/>
      <c r="AJ376" s="80"/>
    </row>
    <row r="377" spans="1:36" ht="14.85" customHeight="1" x14ac:dyDescent="0.15">
      <c r="B377" s="34" t="s">
        <v>75</v>
      </c>
      <c r="C377" s="209"/>
      <c r="D377" s="209"/>
      <c r="F377" s="18">
        <v>114</v>
      </c>
      <c r="G377" s="18">
        <v>111</v>
      </c>
      <c r="H377" s="18">
        <v>3</v>
      </c>
      <c r="I377" s="107">
        <f t="shared" si="243"/>
        <v>9.4059405940594054</v>
      </c>
      <c r="J377" s="4">
        <f t="shared" si="244"/>
        <v>10.04524886877828</v>
      </c>
      <c r="K377" s="4">
        <f t="shared" si="245"/>
        <v>2.8037383177570092</v>
      </c>
      <c r="L377" s="80"/>
      <c r="M377" s="80"/>
      <c r="N377" s="80"/>
      <c r="O377" s="80"/>
      <c r="P377" s="80"/>
      <c r="W377" s="1"/>
      <c r="X377" s="1"/>
      <c r="Y377" s="1"/>
      <c r="AB377" s="7"/>
      <c r="AC377" s="7"/>
      <c r="AD377" s="7"/>
      <c r="AE377" s="7"/>
      <c r="AG377" s="80"/>
      <c r="AH377" s="80"/>
      <c r="AI377" s="80"/>
      <c r="AJ377" s="80"/>
    </row>
    <row r="378" spans="1:36" ht="14.85" customHeight="1" x14ac:dyDescent="0.15">
      <c r="B378" s="34" t="s">
        <v>111</v>
      </c>
      <c r="C378" s="209"/>
      <c r="D378" s="209"/>
      <c r="F378" s="18">
        <v>48</v>
      </c>
      <c r="G378" s="18">
        <v>46</v>
      </c>
      <c r="H378" s="18">
        <v>2</v>
      </c>
      <c r="I378" s="107">
        <f t="shared" si="243"/>
        <v>3.9603960396039604</v>
      </c>
      <c r="J378" s="4">
        <f t="shared" si="244"/>
        <v>4.1628959276018094</v>
      </c>
      <c r="K378" s="4">
        <f t="shared" si="245"/>
        <v>1.8691588785046727</v>
      </c>
      <c r="L378" s="80"/>
      <c r="M378" s="80"/>
      <c r="N378" s="80"/>
      <c r="O378" s="80"/>
      <c r="P378" s="80"/>
      <c r="W378" s="1"/>
      <c r="X378" s="1"/>
      <c r="Y378" s="1"/>
      <c r="AB378" s="7"/>
      <c r="AC378" s="7"/>
      <c r="AD378" s="7"/>
      <c r="AE378" s="7"/>
      <c r="AG378" s="80"/>
      <c r="AH378" s="80"/>
      <c r="AI378" s="80"/>
      <c r="AJ378" s="80"/>
    </row>
    <row r="379" spans="1:36" ht="14.85" customHeight="1" x14ac:dyDescent="0.15">
      <c r="B379" s="34" t="s">
        <v>127</v>
      </c>
      <c r="C379" s="209"/>
      <c r="D379" s="209"/>
      <c r="F379" s="18">
        <v>11</v>
      </c>
      <c r="G379" s="18">
        <v>10</v>
      </c>
      <c r="H379" s="18">
        <v>1</v>
      </c>
      <c r="I379" s="107">
        <f t="shared" si="243"/>
        <v>0.90759075907590769</v>
      </c>
      <c r="J379" s="4">
        <f t="shared" si="244"/>
        <v>0.90497737556561098</v>
      </c>
      <c r="K379" s="4">
        <f t="shared" si="245"/>
        <v>0.93457943925233633</v>
      </c>
      <c r="L379" s="80"/>
      <c r="M379" s="80"/>
      <c r="N379" s="80"/>
      <c r="O379" s="80"/>
      <c r="P379" s="80"/>
      <c r="W379" s="1"/>
      <c r="X379" s="1"/>
      <c r="Y379" s="1"/>
      <c r="AB379" s="7"/>
      <c r="AC379" s="7"/>
      <c r="AD379" s="7"/>
      <c r="AE379" s="7"/>
      <c r="AG379" s="80"/>
      <c r="AH379" s="80"/>
      <c r="AI379" s="80"/>
      <c r="AJ379" s="80"/>
    </row>
    <row r="380" spans="1:36" ht="14.85" customHeight="1" x14ac:dyDescent="0.15">
      <c r="B380" s="34" t="s">
        <v>128</v>
      </c>
      <c r="C380" s="209"/>
      <c r="D380" s="209"/>
      <c r="F380" s="18">
        <v>3</v>
      </c>
      <c r="G380" s="18">
        <v>3</v>
      </c>
      <c r="H380" s="18">
        <v>0</v>
      </c>
      <c r="I380" s="107">
        <f t="shared" si="243"/>
        <v>0.24752475247524752</v>
      </c>
      <c r="J380" s="4">
        <f t="shared" si="244"/>
        <v>0.27149321266968324</v>
      </c>
      <c r="K380" s="4">
        <f t="shared" si="245"/>
        <v>0</v>
      </c>
      <c r="L380" s="80"/>
      <c r="M380" s="80"/>
      <c r="N380" s="80"/>
      <c r="O380" s="80"/>
      <c r="P380" s="80"/>
      <c r="W380" s="1"/>
      <c r="X380" s="1"/>
      <c r="Y380" s="1"/>
      <c r="AB380" s="7"/>
      <c r="AC380" s="7"/>
      <c r="AD380" s="7"/>
      <c r="AE380" s="7"/>
      <c r="AG380" s="80"/>
      <c r="AH380" s="80"/>
      <c r="AI380" s="80"/>
      <c r="AJ380" s="80"/>
    </row>
    <row r="381" spans="1:36" ht="14.85" customHeight="1" x14ac:dyDescent="0.15">
      <c r="B381" s="35" t="s">
        <v>150</v>
      </c>
      <c r="C381" s="88"/>
      <c r="D381" s="88"/>
      <c r="E381" s="36"/>
      <c r="F381" s="19">
        <v>198</v>
      </c>
      <c r="G381" s="19">
        <v>165</v>
      </c>
      <c r="H381" s="19">
        <v>33</v>
      </c>
      <c r="I381" s="111">
        <f t="shared" si="243"/>
        <v>16.336633663366339</v>
      </c>
      <c r="J381" s="5">
        <f t="shared" si="244"/>
        <v>14.932126696832579</v>
      </c>
      <c r="K381" s="5">
        <f t="shared" si="245"/>
        <v>30.841121495327101</v>
      </c>
      <c r="L381" s="23"/>
      <c r="M381" s="23"/>
      <c r="N381" s="23"/>
      <c r="O381" s="23"/>
      <c r="P381" s="23"/>
      <c r="W381" s="1"/>
      <c r="X381" s="1"/>
      <c r="Y381" s="1"/>
      <c r="AB381" s="7"/>
      <c r="AC381" s="7"/>
      <c r="AD381" s="7"/>
      <c r="AE381" s="7"/>
      <c r="AG381" s="23"/>
      <c r="AH381" s="23"/>
      <c r="AI381" s="23"/>
      <c r="AJ381" s="23"/>
    </row>
    <row r="382" spans="1:36" ht="14.85" customHeight="1" x14ac:dyDescent="0.15">
      <c r="B382" s="38" t="s">
        <v>1</v>
      </c>
      <c r="C382" s="78"/>
      <c r="D382" s="78"/>
      <c r="E382" s="28"/>
      <c r="F382" s="39">
        <f>SUM(F373:F381)</f>
        <v>1212</v>
      </c>
      <c r="G382" s="39">
        <f>SUM(G373:G381)</f>
        <v>1105</v>
      </c>
      <c r="H382" s="39">
        <f>SUM(H373:H381)</f>
        <v>107</v>
      </c>
      <c r="I382" s="108">
        <f>IF(SUM(I373:I381)&gt;100,"－",SUM(I373:I381))</f>
        <v>100</v>
      </c>
      <c r="J382" s="6">
        <f>IF(SUM(J373:J381)&gt;100,"－",SUM(J373:J381))</f>
        <v>99.999999999999986</v>
      </c>
      <c r="K382" s="6">
        <f>IF(SUM(K373:K381)&gt;100,"－",SUM(K373:K381))</f>
        <v>99.999999999999986</v>
      </c>
      <c r="L382" s="23"/>
      <c r="M382" s="23"/>
      <c r="N382" s="23"/>
      <c r="O382" s="23"/>
      <c r="P382" s="23"/>
      <c r="W382" s="1"/>
      <c r="X382" s="1"/>
      <c r="Y382" s="1"/>
      <c r="AB382" s="7"/>
      <c r="AC382" s="7"/>
      <c r="AD382" s="7"/>
      <c r="AE382" s="7"/>
      <c r="AG382" s="23"/>
      <c r="AH382" s="23"/>
      <c r="AI382" s="23"/>
      <c r="AJ382" s="23"/>
    </row>
    <row r="383" spans="1:36" ht="14.85" customHeight="1" x14ac:dyDescent="0.15">
      <c r="B383" s="38" t="s">
        <v>103</v>
      </c>
      <c r="C383" s="78"/>
      <c r="D383" s="78"/>
      <c r="E383" s="29"/>
      <c r="F383" s="41">
        <v>10.162460552268257</v>
      </c>
      <c r="G383" s="71">
        <v>10.301686170212772</v>
      </c>
      <c r="H383" s="71">
        <v>8.3939189189189189</v>
      </c>
      <c r="I383" s="23"/>
      <c r="J383" s="23"/>
      <c r="K383" s="23"/>
      <c r="L383" s="23"/>
      <c r="M383" s="23"/>
      <c r="N383" s="23"/>
      <c r="O383" s="23"/>
      <c r="P383" s="23"/>
      <c r="W383" s="1"/>
      <c r="X383" s="1"/>
      <c r="Y383" s="1"/>
      <c r="AB383" s="7"/>
      <c r="AC383" s="7"/>
      <c r="AD383" s="7"/>
      <c r="AE383" s="7"/>
      <c r="AG383" s="23"/>
      <c r="AH383" s="23"/>
      <c r="AI383" s="23"/>
      <c r="AJ383" s="23"/>
    </row>
    <row r="384" spans="1:36" ht="14.85" customHeight="1" x14ac:dyDescent="0.15">
      <c r="B384" s="38" t="s">
        <v>104</v>
      </c>
      <c r="C384" s="78"/>
      <c r="D384" s="78"/>
      <c r="E384" s="29"/>
      <c r="F384" s="41">
        <v>63.5</v>
      </c>
      <c r="G384" s="71">
        <v>63.5</v>
      </c>
      <c r="H384" s="71">
        <v>30.9</v>
      </c>
      <c r="I384" s="23"/>
      <c r="J384" s="23"/>
      <c r="K384" s="23"/>
      <c r="L384" s="23"/>
      <c r="M384" s="23"/>
      <c r="N384" s="23"/>
      <c r="O384" s="23"/>
      <c r="P384" s="23"/>
      <c r="W384" s="1"/>
      <c r="X384" s="1"/>
      <c r="Y384" s="1"/>
      <c r="AB384" s="7"/>
      <c r="AC384" s="7"/>
      <c r="AD384" s="7"/>
      <c r="AE384" s="7"/>
      <c r="AG384" s="23"/>
      <c r="AH384" s="23"/>
      <c r="AI384" s="23"/>
      <c r="AJ384" s="23"/>
    </row>
    <row r="385" spans="2:36" ht="17.7" customHeight="1" x14ac:dyDescent="0.15">
      <c r="B385" s="85" t="s">
        <v>143</v>
      </c>
      <c r="C385" s="85"/>
      <c r="H385" s="7"/>
      <c r="J385" s="7"/>
      <c r="M385" s="31"/>
      <c r="P385" s="31"/>
      <c r="W385" s="1"/>
      <c r="X385" s="1"/>
      <c r="Y385" s="1"/>
      <c r="AB385" s="7"/>
      <c r="AC385" s="7"/>
      <c r="AD385" s="7"/>
      <c r="AE385" s="7"/>
      <c r="AG385" s="31"/>
      <c r="AJ385" s="31"/>
    </row>
    <row r="386" spans="2:36" ht="13.65" customHeight="1" x14ac:dyDescent="0.15">
      <c r="B386" s="64"/>
      <c r="C386" s="33"/>
      <c r="D386" s="33"/>
      <c r="E386" s="33"/>
      <c r="F386" s="79"/>
      <c r="G386" s="83" t="s">
        <v>2</v>
      </c>
      <c r="H386" s="86"/>
      <c r="I386" s="104"/>
      <c r="J386" s="83" t="s">
        <v>3</v>
      </c>
      <c r="K386" s="84"/>
      <c r="W386" s="1"/>
      <c r="X386" s="1"/>
      <c r="Y386" s="1"/>
      <c r="AB386" s="7"/>
      <c r="AC386" s="7"/>
      <c r="AD386" s="7"/>
      <c r="AE386" s="7"/>
    </row>
    <row r="387" spans="2:36" ht="19.2" x14ac:dyDescent="0.15">
      <c r="B387" s="77"/>
      <c r="F387" s="94" t="s">
        <v>4</v>
      </c>
      <c r="G387" s="94" t="s">
        <v>194</v>
      </c>
      <c r="H387" s="94" t="s">
        <v>196</v>
      </c>
      <c r="I387" s="103" t="s">
        <v>4</v>
      </c>
      <c r="J387" s="94" t="s">
        <v>194</v>
      </c>
      <c r="K387" s="94" t="s">
        <v>196</v>
      </c>
      <c r="W387" s="1"/>
      <c r="X387" s="1"/>
      <c r="Y387" s="1"/>
      <c r="AB387" s="7"/>
      <c r="AC387" s="7"/>
      <c r="AD387" s="7"/>
      <c r="AE387" s="7"/>
    </row>
    <row r="388" spans="2:36" ht="12" customHeight="1" x14ac:dyDescent="0.15">
      <c r="B388" s="35"/>
      <c r="C388" s="88"/>
      <c r="D388" s="88"/>
      <c r="E388" s="36"/>
      <c r="F388" s="37"/>
      <c r="G388" s="37"/>
      <c r="H388" s="37"/>
      <c r="I388" s="105">
        <f>F$273</f>
        <v>1212</v>
      </c>
      <c r="J388" s="2">
        <f>G$273</f>
        <v>1105</v>
      </c>
      <c r="K388" s="2">
        <f>H$273</f>
        <v>107</v>
      </c>
      <c r="L388" s="89"/>
      <c r="M388" s="89"/>
      <c r="N388" s="89"/>
      <c r="O388" s="89"/>
      <c r="P388" s="89"/>
      <c r="W388" s="1"/>
      <c r="X388" s="1"/>
      <c r="Y388" s="1"/>
      <c r="AB388" s="7"/>
      <c r="AC388" s="7"/>
      <c r="AD388" s="7"/>
      <c r="AE388" s="7"/>
      <c r="AG388" s="89"/>
      <c r="AH388" s="89"/>
      <c r="AI388" s="89"/>
      <c r="AJ388" s="89"/>
    </row>
    <row r="389" spans="2:36" ht="14.85" customHeight="1" x14ac:dyDescent="0.15">
      <c r="B389" s="34" t="s">
        <v>174</v>
      </c>
      <c r="C389" s="209"/>
      <c r="D389" s="199"/>
      <c r="F389" s="18">
        <v>6</v>
      </c>
      <c r="G389" s="18">
        <v>5</v>
      </c>
      <c r="H389" s="18">
        <v>1</v>
      </c>
      <c r="I389" s="107">
        <f t="shared" ref="I389:I397" si="246">F389/I$266*100</f>
        <v>0.49504950495049505</v>
      </c>
      <c r="J389" s="4">
        <f t="shared" ref="J389:J397" si="247">G389/J$266*100</f>
        <v>0.45248868778280549</v>
      </c>
      <c r="K389" s="4">
        <f t="shared" ref="K389:K397" si="248">H389/K$266*100</f>
        <v>0.93457943925233633</v>
      </c>
      <c r="L389" s="80"/>
      <c r="M389" s="80"/>
      <c r="N389" s="80"/>
      <c r="O389" s="80"/>
      <c r="P389" s="80"/>
      <c r="W389" s="1"/>
      <c r="X389" s="1"/>
      <c r="Y389" s="1"/>
      <c r="AB389" s="7"/>
      <c r="AC389" s="7"/>
      <c r="AD389" s="7"/>
      <c r="AE389" s="7"/>
      <c r="AG389" s="80"/>
      <c r="AH389" s="80"/>
      <c r="AI389" s="80"/>
      <c r="AJ389" s="80"/>
    </row>
    <row r="390" spans="2:36" ht="14.85" customHeight="1" x14ac:dyDescent="0.15">
      <c r="B390" s="34" t="s">
        <v>96</v>
      </c>
      <c r="C390" s="209"/>
      <c r="D390" s="199"/>
      <c r="F390" s="18">
        <v>158</v>
      </c>
      <c r="G390" s="18">
        <v>145</v>
      </c>
      <c r="H390" s="18">
        <v>13</v>
      </c>
      <c r="I390" s="107">
        <f t="shared" si="246"/>
        <v>13.036303630363037</v>
      </c>
      <c r="J390" s="4">
        <f t="shared" si="247"/>
        <v>13.122171945701359</v>
      </c>
      <c r="K390" s="4">
        <f t="shared" si="248"/>
        <v>12.149532710280374</v>
      </c>
      <c r="L390" s="80"/>
      <c r="M390" s="80"/>
      <c r="N390" s="80"/>
      <c r="O390" s="80"/>
      <c r="P390" s="80"/>
      <c r="W390" s="1"/>
      <c r="X390" s="1"/>
      <c r="Y390" s="1"/>
      <c r="AB390" s="7"/>
      <c r="AC390" s="7"/>
      <c r="AD390" s="7"/>
      <c r="AE390" s="7"/>
      <c r="AG390" s="80"/>
      <c r="AH390" s="80"/>
      <c r="AI390" s="80"/>
      <c r="AJ390" s="80"/>
    </row>
    <row r="391" spans="2:36" ht="14.85" customHeight="1" x14ac:dyDescent="0.15">
      <c r="B391" s="34" t="s">
        <v>97</v>
      </c>
      <c r="C391" s="209"/>
      <c r="D391" s="199"/>
      <c r="F391" s="18">
        <v>422</v>
      </c>
      <c r="G391" s="18">
        <v>392</v>
      </c>
      <c r="H391" s="18">
        <v>30</v>
      </c>
      <c r="I391" s="107">
        <f t="shared" si="246"/>
        <v>34.818481848184817</v>
      </c>
      <c r="J391" s="4">
        <f t="shared" si="247"/>
        <v>35.475113122171948</v>
      </c>
      <c r="K391" s="4">
        <f t="shared" si="248"/>
        <v>28.037383177570092</v>
      </c>
      <c r="L391" s="80"/>
      <c r="M391" s="80"/>
      <c r="N391" s="80"/>
      <c r="O391" s="80"/>
      <c r="P391" s="80"/>
      <c r="W391" s="1"/>
      <c r="X391" s="1"/>
      <c r="Y391" s="1"/>
      <c r="AB391" s="7"/>
      <c r="AC391" s="7"/>
      <c r="AD391" s="7"/>
      <c r="AE391" s="7"/>
      <c r="AG391" s="80"/>
      <c r="AH391" s="80"/>
      <c r="AI391" s="80"/>
      <c r="AJ391" s="80"/>
    </row>
    <row r="392" spans="2:36" ht="14.85" customHeight="1" x14ac:dyDescent="0.15">
      <c r="B392" s="34" t="s">
        <v>76</v>
      </c>
      <c r="C392" s="209"/>
      <c r="F392" s="18">
        <v>313</v>
      </c>
      <c r="G392" s="18">
        <v>289</v>
      </c>
      <c r="H392" s="18">
        <v>24</v>
      </c>
      <c r="I392" s="107">
        <f t="shared" si="246"/>
        <v>25.825082508250823</v>
      </c>
      <c r="J392" s="4">
        <f t="shared" si="247"/>
        <v>26.153846153846157</v>
      </c>
      <c r="K392" s="4">
        <f t="shared" si="248"/>
        <v>22.429906542056074</v>
      </c>
      <c r="L392" s="80"/>
      <c r="M392" s="80"/>
      <c r="N392" s="80"/>
      <c r="O392" s="80"/>
      <c r="P392" s="80"/>
      <c r="W392" s="1"/>
      <c r="X392" s="1"/>
      <c r="Y392" s="1"/>
      <c r="AB392" s="7"/>
      <c r="AC392" s="7"/>
      <c r="AD392" s="7"/>
      <c r="AE392" s="7"/>
      <c r="AG392" s="80"/>
      <c r="AH392" s="80"/>
      <c r="AI392" s="80"/>
      <c r="AJ392" s="80"/>
    </row>
    <row r="393" spans="2:36" ht="14.85" customHeight="1" x14ac:dyDescent="0.15">
      <c r="B393" s="34" t="s">
        <v>75</v>
      </c>
      <c r="C393" s="209"/>
      <c r="D393" s="199"/>
      <c r="F393" s="18">
        <v>93</v>
      </c>
      <c r="G393" s="18">
        <v>89</v>
      </c>
      <c r="H393" s="18">
        <v>4</v>
      </c>
      <c r="I393" s="107">
        <f t="shared" si="246"/>
        <v>7.673267326732673</v>
      </c>
      <c r="J393" s="4">
        <f t="shared" si="247"/>
        <v>8.0542986425339365</v>
      </c>
      <c r="K393" s="4">
        <f t="shared" si="248"/>
        <v>3.7383177570093453</v>
      </c>
      <c r="L393" s="80"/>
      <c r="M393" s="80"/>
      <c r="N393" s="80"/>
      <c r="O393" s="80"/>
      <c r="P393" s="80"/>
      <c r="W393" s="1"/>
      <c r="X393" s="1"/>
      <c r="Y393" s="1"/>
      <c r="AB393" s="7"/>
      <c r="AC393" s="7"/>
      <c r="AD393" s="7"/>
      <c r="AE393" s="7"/>
      <c r="AG393" s="80"/>
      <c r="AH393" s="80"/>
      <c r="AI393" s="80"/>
      <c r="AJ393" s="80"/>
    </row>
    <row r="394" spans="2:36" ht="14.85" customHeight="1" x14ac:dyDescent="0.15">
      <c r="B394" s="34" t="s">
        <v>111</v>
      </c>
      <c r="C394" s="209"/>
      <c r="D394" s="199"/>
      <c r="F394" s="18">
        <v>18</v>
      </c>
      <c r="G394" s="18">
        <v>17</v>
      </c>
      <c r="H394" s="18">
        <v>1</v>
      </c>
      <c r="I394" s="107">
        <f t="shared" si="246"/>
        <v>1.4851485148514851</v>
      </c>
      <c r="J394" s="4">
        <f t="shared" si="247"/>
        <v>1.5384615384615385</v>
      </c>
      <c r="K394" s="4">
        <f t="shared" si="248"/>
        <v>0.93457943925233633</v>
      </c>
      <c r="L394" s="80"/>
      <c r="M394" s="80"/>
      <c r="N394" s="80"/>
      <c r="O394" s="80"/>
      <c r="P394" s="80"/>
      <c r="W394" s="1"/>
      <c r="X394" s="1"/>
      <c r="Y394" s="1"/>
      <c r="AB394" s="7"/>
      <c r="AC394" s="7"/>
      <c r="AD394" s="7"/>
      <c r="AE394" s="7"/>
      <c r="AG394" s="80"/>
      <c r="AH394" s="80"/>
      <c r="AI394" s="80"/>
      <c r="AJ394" s="80"/>
    </row>
    <row r="395" spans="2:36" ht="14.85" customHeight="1" x14ac:dyDescent="0.15">
      <c r="B395" s="34" t="s">
        <v>127</v>
      </c>
      <c r="C395" s="209"/>
      <c r="D395" s="199"/>
      <c r="F395" s="18">
        <v>0</v>
      </c>
      <c r="G395" s="18">
        <v>0</v>
      </c>
      <c r="H395" s="18">
        <v>0</v>
      </c>
      <c r="I395" s="107">
        <f t="shared" si="246"/>
        <v>0</v>
      </c>
      <c r="J395" s="4">
        <f t="shared" si="247"/>
        <v>0</v>
      </c>
      <c r="K395" s="4">
        <f t="shared" si="248"/>
        <v>0</v>
      </c>
      <c r="L395" s="80"/>
      <c r="M395" s="80"/>
      <c r="N395" s="80"/>
      <c r="O395" s="80"/>
      <c r="P395" s="80"/>
      <c r="W395" s="1"/>
      <c r="X395" s="1"/>
      <c r="Y395" s="1"/>
      <c r="AB395" s="7"/>
      <c r="AC395" s="7"/>
      <c r="AD395" s="7"/>
      <c r="AE395" s="7"/>
      <c r="AG395" s="80"/>
      <c r="AH395" s="80"/>
      <c r="AI395" s="80"/>
      <c r="AJ395" s="80"/>
    </row>
    <row r="396" spans="2:36" ht="14.85" customHeight="1" x14ac:dyDescent="0.15">
      <c r="B396" s="34" t="s">
        <v>128</v>
      </c>
      <c r="C396" s="209"/>
      <c r="D396" s="199"/>
      <c r="F396" s="18">
        <v>1</v>
      </c>
      <c r="G396" s="18">
        <v>1</v>
      </c>
      <c r="H396" s="18">
        <v>0</v>
      </c>
      <c r="I396" s="107">
        <f t="shared" si="246"/>
        <v>8.2508250825082508E-2</v>
      </c>
      <c r="J396" s="4">
        <f t="shared" si="247"/>
        <v>9.0497737556561084E-2</v>
      </c>
      <c r="K396" s="4">
        <f t="shared" si="248"/>
        <v>0</v>
      </c>
      <c r="L396" s="80"/>
      <c r="M396" s="80"/>
      <c r="N396" s="80"/>
      <c r="O396" s="80"/>
      <c r="P396" s="80"/>
      <c r="W396" s="1"/>
      <c r="X396" s="1"/>
      <c r="Y396" s="1"/>
      <c r="AB396" s="7"/>
      <c r="AC396" s="7"/>
      <c r="AD396" s="7"/>
      <c r="AE396" s="7"/>
      <c r="AG396" s="80"/>
      <c r="AH396" s="80"/>
      <c r="AI396" s="80"/>
      <c r="AJ396" s="80"/>
    </row>
    <row r="397" spans="2:36" ht="14.85" customHeight="1" x14ac:dyDescent="0.15">
      <c r="B397" s="35" t="s">
        <v>150</v>
      </c>
      <c r="C397" s="88"/>
      <c r="D397" s="88"/>
      <c r="E397" s="36"/>
      <c r="F397" s="19">
        <v>201</v>
      </c>
      <c r="G397" s="19">
        <v>167</v>
      </c>
      <c r="H397" s="19">
        <v>34</v>
      </c>
      <c r="I397" s="111">
        <f t="shared" si="246"/>
        <v>16.584158415841586</v>
      </c>
      <c r="J397" s="5">
        <f t="shared" si="247"/>
        <v>15.113122171945701</v>
      </c>
      <c r="K397" s="5">
        <f t="shared" si="248"/>
        <v>31.775700934579437</v>
      </c>
      <c r="L397" s="23"/>
      <c r="M397" s="23"/>
      <c r="N397" s="23"/>
      <c r="O397" s="23"/>
      <c r="P397" s="23"/>
      <c r="W397" s="1"/>
      <c r="X397" s="1"/>
      <c r="Y397" s="1"/>
      <c r="AB397" s="7"/>
      <c r="AC397" s="7"/>
      <c r="AD397" s="7"/>
      <c r="AE397" s="7"/>
      <c r="AG397" s="23"/>
      <c r="AH397" s="23"/>
      <c r="AI397" s="23"/>
      <c r="AJ397" s="23"/>
    </row>
    <row r="398" spans="2:36" ht="14.85" customHeight="1" x14ac:dyDescent="0.15">
      <c r="B398" s="38" t="s">
        <v>1</v>
      </c>
      <c r="C398" s="78"/>
      <c r="D398" s="78"/>
      <c r="E398" s="28"/>
      <c r="F398" s="39">
        <f>SUM(F389:F397)</f>
        <v>1212</v>
      </c>
      <c r="G398" s="39">
        <f>SUM(G389:G397)</f>
        <v>1105</v>
      </c>
      <c r="H398" s="39">
        <f>SUM(H389:H397)</f>
        <v>107</v>
      </c>
      <c r="I398" s="108">
        <f>IF(SUM(I389:I397)&gt;100,"－",SUM(I389:I397))</f>
        <v>100</v>
      </c>
      <c r="J398" s="6">
        <f>IF(SUM(J389:J397)&gt;100,"－",SUM(J389:J397))</f>
        <v>100</v>
      </c>
      <c r="K398" s="6">
        <f>IF(SUM(K389:K397)&gt;100,"－",SUM(K389:K397))</f>
        <v>99.999999999999986</v>
      </c>
      <c r="L398" s="23"/>
      <c r="M398" s="23"/>
      <c r="N398" s="23"/>
      <c r="O398" s="23"/>
      <c r="P398" s="23"/>
      <c r="W398" s="1"/>
      <c r="X398" s="1"/>
      <c r="Y398" s="1"/>
      <c r="AB398" s="7"/>
      <c r="AC398" s="7"/>
      <c r="AD398" s="7"/>
      <c r="AE398" s="7"/>
      <c r="AG398" s="23"/>
      <c r="AH398" s="23"/>
      <c r="AI398" s="23"/>
      <c r="AJ398" s="23"/>
    </row>
    <row r="399" spans="2:36" ht="14.85" customHeight="1" x14ac:dyDescent="0.15">
      <c r="B399" s="38" t="s">
        <v>103</v>
      </c>
      <c r="C399" s="78"/>
      <c r="D399" s="78"/>
      <c r="E399" s="29"/>
      <c r="F399" s="41">
        <v>9.3321968564584985</v>
      </c>
      <c r="G399" s="71">
        <v>9.374518114135169</v>
      </c>
      <c r="H399" s="71">
        <v>8.7883976824761625</v>
      </c>
      <c r="I399" s="23"/>
      <c r="J399" s="23"/>
      <c r="K399" s="23"/>
      <c r="L399" s="23"/>
      <c r="M399" s="23"/>
      <c r="N399" s="23"/>
      <c r="O399" s="23"/>
      <c r="P399" s="23"/>
      <c r="W399" s="1"/>
      <c r="X399" s="1"/>
      <c r="Y399" s="1"/>
      <c r="AB399" s="7"/>
      <c r="AC399" s="7"/>
      <c r="AD399" s="7"/>
      <c r="AE399" s="7"/>
      <c r="AG399" s="23"/>
      <c r="AH399" s="23"/>
      <c r="AI399" s="23"/>
      <c r="AJ399" s="23"/>
    </row>
    <row r="400" spans="2:36" ht="14.85" customHeight="1" x14ac:dyDescent="0.15">
      <c r="B400" s="38" t="s">
        <v>104</v>
      </c>
      <c r="C400" s="78"/>
      <c r="D400" s="78"/>
      <c r="E400" s="29"/>
      <c r="F400" s="41">
        <v>40</v>
      </c>
      <c r="G400" s="71">
        <v>40</v>
      </c>
      <c r="H400" s="71">
        <v>21.527777777777779</v>
      </c>
      <c r="I400" s="23"/>
      <c r="J400" s="23"/>
      <c r="K400" s="23"/>
      <c r="L400" s="23"/>
      <c r="M400" s="23"/>
      <c r="N400" s="23"/>
      <c r="O400" s="23"/>
      <c r="P400" s="23"/>
      <c r="W400" s="1"/>
      <c r="X400" s="1"/>
      <c r="Y400" s="1"/>
      <c r="AB400" s="7"/>
      <c r="AC400" s="7"/>
      <c r="AD400" s="7"/>
      <c r="AE400" s="7"/>
      <c r="AG400" s="23"/>
      <c r="AH400" s="23"/>
      <c r="AI400" s="23"/>
      <c r="AJ400" s="23"/>
    </row>
    <row r="401" spans="1:36" ht="14.85" customHeight="1" x14ac:dyDescent="0.15">
      <c r="B401" s="62"/>
      <c r="C401" s="62"/>
      <c r="D401" s="62"/>
      <c r="E401" s="45"/>
      <c r="F401" s="14"/>
      <c r="G401" s="14"/>
      <c r="H401" s="14"/>
      <c r="I401" s="23"/>
      <c r="J401" s="23"/>
      <c r="K401" s="23"/>
      <c r="L401" s="23"/>
      <c r="M401" s="23"/>
      <c r="N401" s="23"/>
      <c r="O401" s="23"/>
      <c r="P401" s="23"/>
      <c r="W401" s="1"/>
      <c r="X401" s="1"/>
      <c r="Y401" s="1"/>
      <c r="AB401" s="7"/>
      <c r="AC401" s="7"/>
      <c r="AD401" s="7"/>
      <c r="AE401" s="7"/>
      <c r="AG401" s="23"/>
      <c r="AH401" s="23"/>
      <c r="AI401" s="23"/>
      <c r="AJ401" s="23"/>
    </row>
    <row r="402" spans="1:36" ht="15" customHeight="1" x14ac:dyDescent="0.15">
      <c r="A402" s="1" t="s">
        <v>661</v>
      </c>
      <c r="B402" s="22"/>
      <c r="C402" s="22"/>
      <c r="D402" s="1"/>
      <c r="E402" s="1"/>
      <c r="F402" s="1"/>
      <c r="H402" s="7"/>
      <c r="I402" s="7"/>
      <c r="W402" s="1"/>
      <c r="X402" s="1"/>
      <c r="Y402" s="1"/>
      <c r="AB402" s="7"/>
      <c r="AC402" s="7"/>
      <c r="AD402" s="7"/>
      <c r="AE402" s="7"/>
    </row>
    <row r="403" spans="1:36" ht="13.65" customHeight="1" x14ac:dyDescent="0.15">
      <c r="B403" s="64"/>
      <c r="C403" s="33"/>
      <c r="D403" s="33"/>
      <c r="E403" s="33"/>
      <c r="F403" s="79"/>
      <c r="G403" s="83" t="s">
        <v>2</v>
      </c>
      <c r="H403" s="86"/>
      <c r="I403" s="104"/>
      <c r="J403" s="83" t="s">
        <v>3</v>
      </c>
      <c r="K403" s="84"/>
      <c r="W403" s="1"/>
      <c r="X403" s="1"/>
      <c r="Y403" s="1"/>
      <c r="AB403" s="7"/>
      <c r="AC403" s="7"/>
      <c r="AD403" s="7"/>
      <c r="AE403" s="7"/>
    </row>
    <row r="404" spans="1:36" ht="19.2" x14ac:dyDescent="0.15">
      <c r="B404" s="77"/>
      <c r="F404" s="94" t="s">
        <v>4</v>
      </c>
      <c r="G404" s="94" t="s">
        <v>194</v>
      </c>
      <c r="H404" s="94" t="s">
        <v>196</v>
      </c>
      <c r="I404" s="103" t="s">
        <v>4</v>
      </c>
      <c r="J404" s="94" t="s">
        <v>194</v>
      </c>
      <c r="K404" s="94" t="s">
        <v>196</v>
      </c>
      <c r="W404" s="1"/>
      <c r="X404" s="1"/>
      <c r="Y404" s="1"/>
      <c r="AB404" s="7"/>
      <c r="AC404" s="7"/>
      <c r="AD404" s="7"/>
      <c r="AE404" s="7"/>
    </row>
    <row r="405" spans="1:36" ht="12" customHeight="1" x14ac:dyDescent="0.15">
      <c r="B405" s="35"/>
      <c r="C405" s="88"/>
      <c r="D405" s="88"/>
      <c r="E405" s="36"/>
      <c r="F405" s="37"/>
      <c r="G405" s="37"/>
      <c r="H405" s="37"/>
      <c r="I405" s="105">
        <f>F$273</f>
        <v>1212</v>
      </c>
      <c r="J405" s="2">
        <f>G$273</f>
        <v>1105</v>
      </c>
      <c r="K405" s="2">
        <f>H$273</f>
        <v>107</v>
      </c>
      <c r="L405" s="89"/>
      <c r="M405" s="89"/>
      <c r="N405" s="89"/>
      <c r="O405" s="89"/>
      <c r="P405" s="89"/>
      <c r="W405" s="1"/>
      <c r="X405" s="1"/>
      <c r="Y405" s="1"/>
      <c r="AB405" s="7"/>
      <c r="AC405" s="7"/>
      <c r="AD405" s="7"/>
      <c r="AE405" s="7"/>
      <c r="AG405" s="89"/>
      <c r="AH405" s="89"/>
      <c r="AI405" s="89"/>
      <c r="AJ405" s="89"/>
    </row>
    <row r="406" spans="1:36" ht="14.85" customHeight="1" x14ac:dyDescent="0.15">
      <c r="B406" s="34" t="s">
        <v>1016</v>
      </c>
      <c r="C406" s="209"/>
      <c r="D406" s="199"/>
      <c r="F406" s="18">
        <v>135</v>
      </c>
      <c r="G406" s="18">
        <v>125</v>
      </c>
      <c r="H406" s="18">
        <v>10</v>
      </c>
      <c r="I406" s="107">
        <f t="shared" ref="I406:K410" si="249">F406/I$266*100</f>
        <v>11.138613861386139</v>
      </c>
      <c r="J406" s="4">
        <f t="shared" si="249"/>
        <v>11.312217194570136</v>
      </c>
      <c r="K406" s="4">
        <f t="shared" si="249"/>
        <v>9.3457943925233646</v>
      </c>
      <c r="L406" s="80"/>
      <c r="M406" s="80"/>
      <c r="N406" s="80"/>
      <c r="O406" s="80"/>
      <c r="P406" s="80"/>
      <c r="W406" s="1"/>
      <c r="X406" s="1"/>
      <c r="Y406" s="1"/>
      <c r="AB406" s="7"/>
      <c r="AC406" s="7"/>
      <c r="AD406" s="7"/>
      <c r="AE406" s="7"/>
      <c r="AG406" s="80"/>
      <c r="AH406" s="80"/>
      <c r="AI406" s="80"/>
      <c r="AJ406" s="80"/>
    </row>
    <row r="407" spans="1:36" ht="14.85" customHeight="1" x14ac:dyDescent="0.15">
      <c r="B407" s="34" t="s">
        <v>1017</v>
      </c>
      <c r="C407" s="209"/>
      <c r="D407" s="199"/>
      <c r="F407" s="18">
        <v>307</v>
      </c>
      <c r="G407" s="18">
        <v>285</v>
      </c>
      <c r="H407" s="18">
        <v>22</v>
      </c>
      <c r="I407" s="107">
        <f t="shared" si="249"/>
        <v>25.330033003300329</v>
      </c>
      <c r="J407" s="4">
        <f t="shared" si="249"/>
        <v>25.791855203619914</v>
      </c>
      <c r="K407" s="4">
        <f t="shared" si="249"/>
        <v>20.5607476635514</v>
      </c>
      <c r="L407" s="80"/>
      <c r="M407" s="80"/>
      <c r="N407" s="80"/>
      <c r="O407" s="80"/>
      <c r="P407" s="80"/>
      <c r="W407" s="1"/>
      <c r="X407" s="1"/>
      <c r="Y407" s="1"/>
      <c r="AB407" s="7"/>
      <c r="AC407" s="7"/>
      <c r="AD407" s="7"/>
      <c r="AE407" s="7"/>
      <c r="AG407" s="80"/>
      <c r="AH407" s="80"/>
      <c r="AI407" s="80"/>
      <c r="AJ407" s="80"/>
    </row>
    <row r="408" spans="1:36" ht="14.85" customHeight="1" x14ac:dyDescent="0.15">
      <c r="B408" s="34" t="s">
        <v>188</v>
      </c>
      <c r="C408" s="209"/>
      <c r="D408" s="199"/>
      <c r="F408" s="18">
        <v>348</v>
      </c>
      <c r="G408" s="18">
        <v>322</v>
      </c>
      <c r="H408" s="18">
        <v>26</v>
      </c>
      <c r="I408" s="107">
        <f t="shared" si="249"/>
        <v>28.71287128712871</v>
      </c>
      <c r="J408" s="4">
        <f t="shared" si="249"/>
        <v>29.140271493212673</v>
      </c>
      <c r="K408" s="4">
        <f t="shared" si="249"/>
        <v>24.299065420560748</v>
      </c>
      <c r="L408" s="80"/>
      <c r="M408" s="80"/>
      <c r="N408" s="80"/>
      <c r="O408" s="80"/>
      <c r="P408" s="80"/>
      <c r="W408" s="1"/>
      <c r="X408" s="1"/>
      <c r="Y408" s="1"/>
      <c r="AB408" s="7"/>
      <c r="AC408" s="7"/>
      <c r="AD408" s="7"/>
      <c r="AE408" s="7"/>
      <c r="AG408" s="80"/>
      <c r="AH408" s="80"/>
      <c r="AI408" s="80"/>
      <c r="AJ408" s="80"/>
    </row>
    <row r="409" spans="1:36" ht="14.85" customHeight="1" x14ac:dyDescent="0.15">
      <c r="B409" s="34" t="s">
        <v>189</v>
      </c>
      <c r="C409" s="209"/>
      <c r="D409" s="199"/>
      <c r="F409" s="18">
        <v>205</v>
      </c>
      <c r="G409" s="18">
        <v>191</v>
      </c>
      <c r="H409" s="18">
        <v>14</v>
      </c>
      <c r="I409" s="107">
        <f t="shared" si="249"/>
        <v>16.914191419141915</v>
      </c>
      <c r="J409" s="4">
        <f t="shared" si="249"/>
        <v>17.285067873303166</v>
      </c>
      <c r="K409" s="4">
        <f t="shared" si="249"/>
        <v>13.084112149532709</v>
      </c>
      <c r="L409" s="80"/>
      <c r="M409" s="80"/>
      <c r="N409" s="80"/>
      <c r="O409" s="80"/>
      <c r="P409" s="80"/>
      <c r="W409" s="1"/>
      <c r="X409" s="1"/>
      <c r="Y409" s="1"/>
      <c r="AB409" s="7"/>
      <c r="AC409" s="7"/>
      <c r="AD409" s="7"/>
      <c r="AE409" s="7"/>
      <c r="AG409" s="80"/>
      <c r="AH409" s="80"/>
      <c r="AI409" s="80"/>
      <c r="AJ409" s="80"/>
    </row>
    <row r="410" spans="1:36" ht="14.85" customHeight="1" x14ac:dyDescent="0.15">
      <c r="B410" s="35" t="s">
        <v>150</v>
      </c>
      <c r="C410" s="88"/>
      <c r="D410" s="88"/>
      <c r="E410" s="36"/>
      <c r="F410" s="19">
        <v>217</v>
      </c>
      <c r="G410" s="19">
        <v>182</v>
      </c>
      <c r="H410" s="19">
        <v>35</v>
      </c>
      <c r="I410" s="111">
        <f t="shared" si="249"/>
        <v>17.904290429042906</v>
      </c>
      <c r="J410" s="5">
        <f t="shared" si="249"/>
        <v>16.470588235294116</v>
      </c>
      <c r="K410" s="5">
        <f t="shared" si="249"/>
        <v>32.710280373831772</v>
      </c>
      <c r="L410" s="23"/>
      <c r="M410" s="23"/>
      <c r="N410" s="23"/>
      <c r="O410" s="23"/>
      <c r="P410" s="23"/>
      <c r="W410" s="1"/>
      <c r="X410" s="1"/>
      <c r="Y410" s="1"/>
      <c r="AB410" s="7"/>
      <c r="AC410" s="7"/>
      <c r="AD410" s="7"/>
      <c r="AE410" s="7"/>
      <c r="AG410" s="23"/>
      <c r="AH410" s="23"/>
      <c r="AI410" s="23"/>
      <c r="AJ410" s="23"/>
    </row>
    <row r="411" spans="1:36" ht="14.85" customHeight="1" x14ac:dyDescent="0.15">
      <c r="B411" s="38" t="s">
        <v>1</v>
      </c>
      <c r="C411" s="78"/>
      <c r="D411" s="78"/>
      <c r="E411" s="28"/>
      <c r="F411" s="39">
        <f>SUM(F406:F410)</f>
        <v>1212</v>
      </c>
      <c r="G411" s="39">
        <f>SUM(G406:G410)</f>
        <v>1105</v>
      </c>
      <c r="H411" s="39">
        <f>SUM(H406:H410)</f>
        <v>107</v>
      </c>
      <c r="I411" s="108">
        <f>IF(SUM(I406:I410)&gt;100,"－",SUM(I406:I410))</f>
        <v>100</v>
      </c>
      <c r="J411" s="6">
        <f>IF(SUM(J406:J410)&gt;100,"－",SUM(J406:J410))</f>
        <v>100</v>
      </c>
      <c r="K411" s="6">
        <f>IF(SUM(K406:K410)&gt;100,"－",SUM(K406:K410))</f>
        <v>100</v>
      </c>
      <c r="L411" s="23"/>
      <c r="M411" s="23"/>
      <c r="N411" s="23"/>
      <c r="O411" s="23"/>
      <c r="P411" s="23"/>
      <c r="W411" s="1"/>
      <c r="X411" s="1"/>
      <c r="Y411" s="1"/>
      <c r="AB411" s="7"/>
      <c r="AC411" s="7"/>
      <c r="AD411" s="7"/>
      <c r="AE411" s="7"/>
      <c r="AG411" s="23"/>
      <c r="AH411" s="23"/>
      <c r="AI411" s="23"/>
      <c r="AJ411" s="23"/>
    </row>
    <row r="412" spans="1:36" ht="14.85" customHeight="1" x14ac:dyDescent="0.15">
      <c r="B412" s="38" t="s">
        <v>87</v>
      </c>
      <c r="C412" s="78"/>
      <c r="D412" s="78"/>
      <c r="E412" s="29"/>
      <c r="F412" s="41">
        <v>52.836027460820773</v>
      </c>
      <c r="G412" s="71">
        <v>52.836027460820773</v>
      </c>
      <c r="H412" s="71">
        <v>52.770493626336602</v>
      </c>
      <c r="I412" s="23"/>
      <c r="J412" s="23"/>
      <c r="K412" s="23"/>
      <c r="L412" s="23"/>
      <c r="M412" s="23"/>
      <c r="N412" s="23"/>
      <c r="O412" s="23"/>
      <c r="P412" s="23"/>
      <c r="W412" s="1"/>
      <c r="X412" s="1"/>
      <c r="Y412" s="1"/>
      <c r="AB412" s="7"/>
      <c r="AC412" s="7"/>
      <c r="AD412" s="7"/>
      <c r="AE412" s="7"/>
      <c r="AG412" s="23"/>
      <c r="AH412" s="23"/>
      <c r="AI412" s="23"/>
      <c r="AJ412" s="23"/>
    </row>
    <row r="413" spans="1:36" ht="14.85" customHeight="1" x14ac:dyDescent="0.15">
      <c r="B413" s="62"/>
      <c r="C413" s="62"/>
      <c r="D413" s="45"/>
      <c r="E413" s="45"/>
      <c r="F413" s="45"/>
      <c r="G413" s="45"/>
      <c r="H413" s="91"/>
      <c r="I413" s="46"/>
      <c r="W413" s="1"/>
      <c r="X413" s="1"/>
      <c r="Y413" s="1"/>
      <c r="AB413" s="7"/>
      <c r="AC413" s="7"/>
      <c r="AD413" s="7"/>
      <c r="AE413" s="7"/>
    </row>
    <row r="414" spans="1:36" ht="15" customHeight="1" x14ac:dyDescent="0.15">
      <c r="A414" s="1" t="s">
        <v>1018</v>
      </c>
      <c r="B414" s="22"/>
      <c r="C414" s="22"/>
      <c r="H414" s="7"/>
      <c r="I414" s="7"/>
      <c r="W414" s="1"/>
      <c r="X414" s="1"/>
      <c r="Y414" s="1"/>
      <c r="AB414" s="7"/>
      <c r="AC414" s="7"/>
      <c r="AD414" s="7"/>
      <c r="AE414" s="7"/>
    </row>
    <row r="415" spans="1:36" ht="13.65" customHeight="1" x14ac:dyDescent="0.15">
      <c r="B415" s="64"/>
      <c r="C415" s="33"/>
      <c r="D415" s="33"/>
      <c r="E415" s="33"/>
      <c r="F415" s="79"/>
      <c r="G415" s="83" t="s">
        <v>2</v>
      </c>
      <c r="H415" s="86"/>
      <c r="I415" s="104"/>
      <c r="J415" s="83" t="s">
        <v>3</v>
      </c>
      <c r="K415" s="84"/>
      <c r="W415" s="1"/>
      <c r="X415" s="1"/>
      <c r="Y415" s="1"/>
      <c r="AB415" s="7"/>
      <c r="AC415" s="7"/>
      <c r="AD415" s="7"/>
      <c r="AE415" s="7"/>
    </row>
    <row r="416" spans="1:36" ht="19.2" x14ac:dyDescent="0.15">
      <c r="B416" s="77"/>
      <c r="F416" s="94" t="s">
        <v>4</v>
      </c>
      <c r="G416" s="94" t="s">
        <v>194</v>
      </c>
      <c r="H416" s="94" t="s">
        <v>196</v>
      </c>
      <c r="I416" s="103" t="s">
        <v>4</v>
      </c>
      <c r="J416" s="94" t="s">
        <v>194</v>
      </c>
      <c r="K416" s="94" t="s">
        <v>196</v>
      </c>
      <c r="W416" s="1"/>
      <c r="X416" s="1"/>
      <c r="Y416" s="1"/>
      <c r="AB416" s="7"/>
      <c r="AC416" s="7"/>
      <c r="AD416" s="7"/>
      <c r="AE416" s="7"/>
    </row>
    <row r="417" spans="2:36" ht="12" customHeight="1" x14ac:dyDescent="0.15">
      <c r="B417" s="35"/>
      <c r="C417" s="88"/>
      <c r="D417" s="88"/>
      <c r="E417" s="36"/>
      <c r="F417" s="37"/>
      <c r="G417" s="37"/>
      <c r="H417" s="37"/>
      <c r="I417" s="105">
        <f>F$273</f>
        <v>1212</v>
      </c>
      <c r="J417" s="2">
        <f>G$273</f>
        <v>1105</v>
      </c>
      <c r="K417" s="2">
        <f>H$273</f>
        <v>107</v>
      </c>
      <c r="L417" s="89"/>
      <c r="M417" s="89"/>
      <c r="N417" s="89"/>
      <c r="O417" s="89"/>
      <c r="P417" s="89"/>
      <c r="W417" s="1"/>
      <c r="X417" s="1"/>
      <c r="Y417" s="1"/>
      <c r="AB417" s="7"/>
      <c r="AC417" s="7"/>
      <c r="AD417" s="7"/>
      <c r="AE417" s="7"/>
      <c r="AG417" s="89"/>
      <c r="AH417" s="89"/>
      <c r="AI417" s="89"/>
      <c r="AJ417" s="89"/>
    </row>
    <row r="418" spans="2:36" ht="14.85" customHeight="1" x14ac:dyDescent="0.15">
      <c r="B418" s="34" t="s">
        <v>174</v>
      </c>
      <c r="C418" s="209"/>
      <c r="D418" s="209"/>
      <c r="F418" s="18">
        <v>857</v>
      </c>
      <c r="G418" s="18">
        <v>783</v>
      </c>
      <c r="H418" s="18">
        <v>74</v>
      </c>
      <c r="I418" s="107">
        <f t="shared" ref="I418:I423" si="250">F418/I$417*100</f>
        <v>70.709570957095707</v>
      </c>
      <c r="J418" s="4">
        <f t="shared" ref="J418:J423" si="251">G418/J$417*100</f>
        <v>70.859728506787334</v>
      </c>
      <c r="K418" s="4">
        <f t="shared" ref="K418:K423" si="252">H418/K$417*100</f>
        <v>69.158878504672899</v>
      </c>
      <c r="L418" s="80"/>
      <c r="M418" s="80"/>
      <c r="N418" s="80"/>
      <c r="O418" s="80"/>
      <c r="P418" s="80"/>
      <c r="W418" s="1"/>
      <c r="X418" s="1"/>
      <c r="Y418" s="1"/>
      <c r="AB418" s="7"/>
      <c r="AC418" s="7"/>
      <c r="AD418" s="7"/>
      <c r="AE418" s="7"/>
      <c r="AG418" s="80"/>
      <c r="AH418" s="80"/>
      <c r="AI418" s="80"/>
      <c r="AJ418" s="80"/>
    </row>
    <row r="419" spans="2:36" ht="14.85" customHeight="1" x14ac:dyDescent="0.15">
      <c r="B419" s="34" t="s">
        <v>944</v>
      </c>
      <c r="C419" s="209"/>
      <c r="D419" s="209"/>
      <c r="F419" s="18">
        <v>104</v>
      </c>
      <c r="G419" s="18">
        <v>94</v>
      </c>
      <c r="H419" s="18">
        <v>10</v>
      </c>
      <c r="I419" s="107">
        <f t="shared" si="250"/>
        <v>8.5808580858085808</v>
      </c>
      <c r="J419" s="4">
        <f t="shared" si="251"/>
        <v>8.5067873303167421</v>
      </c>
      <c r="K419" s="4">
        <f t="shared" si="252"/>
        <v>9.3457943925233646</v>
      </c>
      <c r="L419" s="80"/>
      <c r="M419" s="80"/>
      <c r="N419" s="80"/>
      <c r="O419" s="80"/>
      <c r="P419" s="80"/>
      <c r="W419" s="1"/>
      <c r="X419" s="1"/>
      <c r="Y419" s="1"/>
      <c r="AB419" s="7"/>
      <c r="AC419" s="7"/>
      <c r="AD419" s="7"/>
      <c r="AE419" s="7"/>
      <c r="AG419" s="80"/>
      <c r="AH419" s="80"/>
      <c r="AI419" s="80"/>
      <c r="AJ419" s="80"/>
    </row>
    <row r="420" spans="2:36" ht="14.85" customHeight="1" x14ac:dyDescent="0.15">
      <c r="B420" s="34" t="s">
        <v>945</v>
      </c>
      <c r="C420" s="209"/>
      <c r="D420" s="209"/>
      <c r="F420" s="18">
        <v>48</v>
      </c>
      <c r="G420" s="18">
        <v>44</v>
      </c>
      <c r="H420" s="18">
        <v>4</v>
      </c>
      <c r="I420" s="107">
        <f t="shared" si="250"/>
        <v>3.9603960396039604</v>
      </c>
      <c r="J420" s="4">
        <f t="shared" si="251"/>
        <v>3.9819004524886874</v>
      </c>
      <c r="K420" s="4">
        <f t="shared" si="252"/>
        <v>3.7383177570093453</v>
      </c>
      <c r="L420" s="80"/>
      <c r="M420" s="80"/>
      <c r="N420" s="80"/>
      <c r="O420" s="80"/>
      <c r="P420" s="80"/>
      <c r="W420" s="1"/>
      <c r="X420" s="1"/>
      <c r="Y420" s="1"/>
      <c r="AB420" s="7"/>
      <c r="AC420" s="7"/>
      <c r="AD420" s="7"/>
      <c r="AE420" s="7"/>
      <c r="AG420" s="80"/>
      <c r="AH420" s="80"/>
      <c r="AI420" s="80"/>
      <c r="AJ420" s="80"/>
    </row>
    <row r="421" spans="2:36" ht="14.85" customHeight="1" x14ac:dyDescent="0.15">
      <c r="B421" s="34" t="s">
        <v>1020</v>
      </c>
      <c r="C421" s="209"/>
      <c r="D421" s="209"/>
      <c r="F421" s="18">
        <v>53</v>
      </c>
      <c r="G421" s="18">
        <v>47</v>
      </c>
      <c r="H421" s="18">
        <v>6</v>
      </c>
      <c r="I421" s="107">
        <f t="shared" ref="I421" si="253">F421/I$417*100</f>
        <v>4.3729372937293736</v>
      </c>
      <c r="J421" s="4">
        <f t="shared" ref="J421" si="254">G421/J$417*100</f>
        <v>4.253393665158371</v>
      </c>
      <c r="K421" s="4">
        <f t="shared" ref="K421" si="255">H421/K$417*100</f>
        <v>5.6074766355140184</v>
      </c>
      <c r="L421" s="80"/>
      <c r="M421" s="80"/>
      <c r="N421" s="80"/>
      <c r="O421" s="80"/>
      <c r="P421" s="80"/>
      <c r="W421" s="1"/>
      <c r="X421" s="1"/>
      <c r="Y421" s="1"/>
      <c r="AB421" s="7"/>
      <c r="AC421" s="7"/>
      <c r="AD421" s="7"/>
      <c r="AE421" s="7"/>
      <c r="AG421" s="80"/>
      <c r="AH421" s="80"/>
      <c r="AI421" s="80"/>
      <c r="AJ421" s="80"/>
    </row>
    <row r="422" spans="2:36" ht="14.85" customHeight="1" x14ac:dyDescent="0.15">
      <c r="B422" s="34" t="s">
        <v>1021</v>
      </c>
      <c r="C422" s="209"/>
      <c r="D422" s="209"/>
      <c r="F422" s="18">
        <v>59</v>
      </c>
      <c r="G422" s="18">
        <v>54</v>
      </c>
      <c r="H422" s="18">
        <v>5</v>
      </c>
      <c r="I422" s="107">
        <f t="shared" si="250"/>
        <v>4.8679867986798682</v>
      </c>
      <c r="J422" s="4">
        <f t="shared" si="251"/>
        <v>4.886877828054299</v>
      </c>
      <c r="K422" s="4">
        <f t="shared" si="252"/>
        <v>4.6728971962616823</v>
      </c>
      <c r="L422" s="80"/>
      <c r="M422" s="80"/>
      <c r="N422" s="80"/>
      <c r="O422" s="80"/>
      <c r="P422" s="80"/>
      <c r="W422" s="1"/>
      <c r="X422" s="1"/>
      <c r="Y422" s="1"/>
      <c r="AB422" s="7"/>
      <c r="AC422" s="7"/>
      <c r="AD422" s="7"/>
      <c r="AE422" s="7"/>
      <c r="AG422" s="80"/>
      <c r="AH422" s="80"/>
      <c r="AI422" s="80"/>
      <c r="AJ422" s="80"/>
    </row>
    <row r="423" spans="2:36" ht="14.85" customHeight="1" x14ac:dyDescent="0.15">
      <c r="B423" s="35" t="s">
        <v>150</v>
      </c>
      <c r="C423" s="88"/>
      <c r="D423" s="88"/>
      <c r="E423" s="36"/>
      <c r="F423" s="19">
        <v>91</v>
      </c>
      <c r="G423" s="19">
        <v>83</v>
      </c>
      <c r="H423" s="19">
        <v>8</v>
      </c>
      <c r="I423" s="111">
        <f t="shared" si="250"/>
        <v>7.5082508250825093</v>
      </c>
      <c r="J423" s="5">
        <f t="shared" si="251"/>
        <v>7.5113122171945701</v>
      </c>
      <c r="K423" s="5">
        <f t="shared" si="252"/>
        <v>7.4766355140186906</v>
      </c>
      <c r="L423" s="23"/>
      <c r="M423" s="23"/>
      <c r="N423" s="23"/>
      <c r="O423" s="23"/>
      <c r="P423" s="23"/>
      <c r="W423" s="1"/>
      <c r="X423" s="1"/>
      <c r="Y423" s="1"/>
      <c r="AB423" s="7"/>
      <c r="AC423" s="7"/>
      <c r="AD423" s="7"/>
      <c r="AE423" s="7"/>
      <c r="AG423" s="23"/>
      <c r="AH423" s="23"/>
      <c r="AI423" s="23"/>
      <c r="AJ423" s="23"/>
    </row>
    <row r="424" spans="2:36" ht="14.85" customHeight="1" x14ac:dyDescent="0.15">
      <c r="B424" s="38" t="s">
        <v>1</v>
      </c>
      <c r="C424" s="78"/>
      <c r="D424" s="78"/>
      <c r="E424" s="28"/>
      <c r="F424" s="39">
        <f>SUM(F418:F423)</f>
        <v>1212</v>
      </c>
      <c r="G424" s="39">
        <f>SUM(G418:G423)</f>
        <v>1105</v>
      </c>
      <c r="H424" s="39">
        <f>SUM(H418:H423)</f>
        <v>107</v>
      </c>
      <c r="I424" s="108">
        <f>IF(SUM(I418:I423)&gt;100,"－",SUM(I418:I423))</f>
        <v>100.00000000000001</v>
      </c>
      <c r="J424" s="6">
        <f>IF(SUM(J418:J423)&gt;100,"－",SUM(J418:J423))</f>
        <v>100</v>
      </c>
      <c r="K424" s="6">
        <f>IF(SUM(K418:K423)&gt;100,"－",SUM(K418:K423))</f>
        <v>100</v>
      </c>
      <c r="L424" s="23"/>
      <c r="M424" s="23"/>
      <c r="N424" s="23"/>
      <c r="O424" s="23"/>
      <c r="P424" s="23"/>
      <c r="W424" s="1"/>
      <c r="X424" s="1"/>
      <c r="Y424" s="1"/>
      <c r="AB424" s="7"/>
      <c r="AC424" s="7"/>
      <c r="AD424" s="7"/>
      <c r="AE424" s="7"/>
      <c r="AG424" s="23"/>
      <c r="AH424" s="23"/>
      <c r="AI424" s="23"/>
      <c r="AJ424" s="23"/>
    </row>
    <row r="425" spans="2:36" ht="14.85" customHeight="1" x14ac:dyDescent="0.15">
      <c r="B425" s="38" t="s">
        <v>103</v>
      </c>
      <c r="C425" s="78"/>
      <c r="D425" s="78"/>
      <c r="E425" s="29"/>
      <c r="F425" s="41">
        <v>0.74576271186440679</v>
      </c>
      <c r="G425" s="71">
        <v>0.74461839530332685</v>
      </c>
      <c r="H425" s="71">
        <v>0.75757575757575757</v>
      </c>
      <c r="I425" s="23"/>
      <c r="J425" s="23"/>
      <c r="K425" s="23"/>
      <c r="L425" s="23"/>
      <c r="M425" s="23"/>
      <c r="N425" s="23"/>
      <c r="O425" s="23"/>
      <c r="P425" s="23"/>
      <c r="W425" s="1"/>
      <c r="X425" s="1"/>
      <c r="Y425" s="1"/>
      <c r="AB425" s="7"/>
      <c r="AC425" s="7"/>
      <c r="AD425" s="7"/>
      <c r="AE425" s="7"/>
      <c r="AG425" s="23"/>
      <c r="AH425" s="23"/>
      <c r="AI425" s="23"/>
      <c r="AJ425" s="23"/>
    </row>
    <row r="426" spans="2:36" ht="14.85" customHeight="1" x14ac:dyDescent="0.15">
      <c r="B426" s="38" t="s">
        <v>104</v>
      </c>
      <c r="C426" s="78"/>
      <c r="D426" s="78"/>
      <c r="E426" s="29"/>
      <c r="F426" s="171">
        <v>26</v>
      </c>
      <c r="G426" s="47">
        <v>26</v>
      </c>
      <c r="H426" s="47">
        <v>10</v>
      </c>
      <c r="I426" s="23"/>
      <c r="J426" s="23"/>
      <c r="K426" s="23"/>
      <c r="L426" s="23"/>
      <c r="M426" s="23"/>
      <c r="N426" s="23"/>
      <c r="O426" s="23"/>
      <c r="P426" s="23"/>
      <c r="W426" s="1"/>
      <c r="X426" s="1"/>
      <c r="Y426" s="1"/>
      <c r="AB426" s="7"/>
      <c r="AC426" s="7"/>
      <c r="AD426" s="7"/>
      <c r="AE426" s="7"/>
      <c r="AG426" s="23"/>
      <c r="AH426" s="23"/>
      <c r="AI426" s="23"/>
      <c r="AJ426" s="23"/>
    </row>
    <row r="427" spans="2:36" ht="17.7" customHeight="1" x14ac:dyDescent="0.15">
      <c r="B427" s="85" t="s">
        <v>143</v>
      </c>
      <c r="C427" s="85"/>
      <c r="H427" s="7"/>
      <c r="J427" s="7"/>
      <c r="M427" s="31"/>
      <c r="P427" s="31"/>
      <c r="W427" s="1"/>
      <c r="X427" s="1"/>
      <c r="Y427" s="1"/>
      <c r="AB427" s="7"/>
      <c r="AC427" s="7"/>
      <c r="AD427" s="7"/>
      <c r="AE427" s="7"/>
      <c r="AG427" s="31"/>
      <c r="AJ427" s="31"/>
    </row>
    <row r="428" spans="2:36" ht="13.65" customHeight="1" x14ac:dyDescent="0.15">
      <c r="B428" s="64"/>
      <c r="C428" s="33"/>
      <c r="D428" s="33"/>
      <c r="E428" s="33"/>
      <c r="F428" s="79"/>
      <c r="G428" s="83" t="s">
        <v>2</v>
      </c>
      <c r="H428" s="86"/>
      <c r="I428" s="104"/>
      <c r="J428" s="83" t="s">
        <v>3</v>
      </c>
      <c r="K428" s="84"/>
      <c r="W428" s="1"/>
      <c r="X428" s="1"/>
      <c r="Y428" s="1"/>
      <c r="AB428" s="7"/>
      <c r="AC428" s="7"/>
      <c r="AD428" s="7"/>
      <c r="AE428" s="7"/>
    </row>
    <row r="429" spans="2:36" ht="19.2" x14ac:dyDescent="0.15">
      <c r="B429" s="77"/>
      <c r="F429" s="94" t="s">
        <v>4</v>
      </c>
      <c r="G429" s="94" t="s">
        <v>194</v>
      </c>
      <c r="H429" s="94" t="s">
        <v>196</v>
      </c>
      <c r="I429" s="103" t="s">
        <v>4</v>
      </c>
      <c r="J429" s="94" t="s">
        <v>194</v>
      </c>
      <c r="K429" s="94" t="s">
        <v>196</v>
      </c>
      <c r="W429" s="1"/>
      <c r="X429" s="1"/>
      <c r="Y429" s="1"/>
      <c r="AB429" s="7"/>
      <c r="AC429" s="7"/>
      <c r="AD429" s="7"/>
      <c r="AE429" s="7"/>
    </row>
    <row r="430" spans="2:36" ht="12" customHeight="1" x14ac:dyDescent="0.15">
      <c r="B430" s="35"/>
      <c r="C430" s="88"/>
      <c r="D430" s="88"/>
      <c r="E430" s="36"/>
      <c r="F430" s="37"/>
      <c r="G430" s="37"/>
      <c r="H430" s="37"/>
      <c r="I430" s="105">
        <f>F$273</f>
        <v>1212</v>
      </c>
      <c r="J430" s="2">
        <f>G$273</f>
        <v>1105</v>
      </c>
      <c r="K430" s="2">
        <f>H$273</f>
        <v>107</v>
      </c>
      <c r="L430" s="89"/>
      <c r="M430" s="89"/>
      <c r="N430" s="89"/>
      <c r="O430" s="89"/>
      <c r="P430" s="89"/>
      <c r="W430" s="1"/>
      <c r="X430" s="1"/>
      <c r="Y430" s="1"/>
      <c r="AB430" s="7"/>
      <c r="AC430" s="7"/>
      <c r="AD430" s="7"/>
      <c r="AE430" s="7"/>
      <c r="AG430" s="89"/>
      <c r="AH430" s="89"/>
      <c r="AI430" s="89"/>
      <c r="AJ430" s="89"/>
    </row>
    <row r="431" spans="2:36" ht="14.85" customHeight="1" x14ac:dyDescent="0.15">
      <c r="B431" s="34" t="s">
        <v>174</v>
      </c>
      <c r="C431" s="209"/>
      <c r="D431" s="209"/>
      <c r="F431" s="18">
        <v>857</v>
      </c>
      <c r="G431" s="18">
        <v>783</v>
      </c>
      <c r="H431" s="18">
        <v>74</v>
      </c>
      <c r="I431" s="107">
        <f t="shared" ref="I431:K436" si="256">F431/I$417*100</f>
        <v>70.709570957095707</v>
      </c>
      <c r="J431" s="4">
        <f t="shared" si="256"/>
        <v>70.859728506787334</v>
      </c>
      <c r="K431" s="4">
        <f t="shared" si="256"/>
        <v>69.158878504672899</v>
      </c>
      <c r="L431" s="80"/>
      <c r="M431" s="80"/>
      <c r="N431" s="80"/>
      <c r="O431" s="80"/>
      <c r="P431" s="80"/>
      <c r="W431" s="1"/>
      <c r="X431" s="1"/>
      <c r="Y431" s="1"/>
      <c r="AB431" s="7"/>
      <c r="AC431" s="7"/>
      <c r="AD431" s="7"/>
      <c r="AE431" s="7"/>
      <c r="AG431" s="80"/>
      <c r="AH431" s="80"/>
      <c r="AI431" s="80"/>
      <c r="AJ431" s="80"/>
    </row>
    <row r="432" spans="2:36" ht="14.85" customHeight="1" x14ac:dyDescent="0.15">
      <c r="B432" s="34" t="s">
        <v>69</v>
      </c>
      <c r="C432" s="209"/>
      <c r="D432" s="209"/>
      <c r="F432" s="18">
        <v>115</v>
      </c>
      <c r="G432" s="18">
        <v>105</v>
      </c>
      <c r="H432" s="18">
        <v>10</v>
      </c>
      <c r="I432" s="107">
        <f t="shared" si="256"/>
        <v>9.4884488448844877</v>
      </c>
      <c r="J432" s="4">
        <f t="shared" si="256"/>
        <v>9.502262443438914</v>
      </c>
      <c r="K432" s="4">
        <f t="shared" si="256"/>
        <v>9.3457943925233646</v>
      </c>
      <c r="L432" s="80"/>
      <c r="M432" s="80"/>
      <c r="N432" s="80"/>
      <c r="O432" s="80"/>
      <c r="P432" s="80"/>
      <c r="W432" s="1"/>
      <c r="X432" s="1"/>
      <c r="Y432" s="1"/>
      <c r="AB432" s="7"/>
      <c r="AC432" s="7"/>
      <c r="AD432" s="7"/>
      <c r="AE432" s="7"/>
      <c r="AG432" s="80"/>
      <c r="AH432" s="80"/>
      <c r="AI432" s="80"/>
      <c r="AJ432" s="80"/>
    </row>
    <row r="433" spans="1:36" ht="14.85" customHeight="1" x14ac:dyDescent="0.15">
      <c r="B433" s="34" t="s">
        <v>77</v>
      </c>
      <c r="C433" s="209"/>
      <c r="D433" s="209"/>
      <c r="F433" s="18">
        <v>33</v>
      </c>
      <c r="G433" s="18">
        <v>31</v>
      </c>
      <c r="H433" s="18">
        <v>2</v>
      </c>
      <c r="I433" s="107">
        <f t="shared" si="256"/>
        <v>2.722772277227723</v>
      </c>
      <c r="J433" s="4">
        <f t="shared" si="256"/>
        <v>2.8054298642533939</v>
      </c>
      <c r="K433" s="4">
        <f t="shared" si="256"/>
        <v>1.8691588785046727</v>
      </c>
      <c r="L433" s="80"/>
      <c r="M433" s="80"/>
      <c r="N433" s="80"/>
      <c r="O433" s="80"/>
      <c r="P433" s="80"/>
      <c r="W433" s="1"/>
      <c r="X433" s="1"/>
      <c r="Y433" s="1"/>
      <c r="AB433" s="7"/>
      <c r="AC433" s="7"/>
      <c r="AD433" s="7"/>
      <c r="AE433" s="7"/>
      <c r="AG433" s="80"/>
      <c r="AH433" s="80"/>
      <c r="AI433" s="80"/>
      <c r="AJ433" s="80"/>
    </row>
    <row r="434" spans="1:36" ht="14.85" customHeight="1" x14ac:dyDescent="0.15">
      <c r="B434" s="34" t="s">
        <v>1022</v>
      </c>
      <c r="C434" s="209"/>
      <c r="D434" s="209"/>
      <c r="F434" s="18">
        <v>47</v>
      </c>
      <c r="G434" s="18">
        <v>43</v>
      </c>
      <c r="H434" s="18">
        <v>4</v>
      </c>
      <c r="I434" s="107">
        <f t="shared" si="256"/>
        <v>3.8778877887788776</v>
      </c>
      <c r="J434" s="4">
        <f t="shared" si="256"/>
        <v>3.8914027149321266</v>
      </c>
      <c r="K434" s="4">
        <f t="shared" si="256"/>
        <v>3.7383177570093453</v>
      </c>
      <c r="L434" s="80"/>
      <c r="M434" s="80"/>
      <c r="N434" s="80"/>
      <c r="O434" s="80"/>
      <c r="P434" s="80"/>
      <c r="W434" s="1"/>
      <c r="X434" s="1"/>
      <c r="Y434" s="1"/>
      <c r="AB434" s="7"/>
      <c r="AC434" s="7"/>
      <c r="AD434" s="7"/>
      <c r="AE434" s="7"/>
      <c r="AG434" s="80"/>
      <c r="AH434" s="80"/>
      <c r="AI434" s="80"/>
      <c r="AJ434" s="80"/>
    </row>
    <row r="435" spans="1:36" ht="14.85" customHeight="1" x14ac:dyDescent="0.15">
      <c r="B435" s="34" t="s">
        <v>1021</v>
      </c>
      <c r="C435" s="209"/>
      <c r="D435" s="209"/>
      <c r="F435" s="18">
        <v>66</v>
      </c>
      <c r="G435" s="18">
        <v>57</v>
      </c>
      <c r="H435" s="18">
        <v>9</v>
      </c>
      <c r="I435" s="107">
        <f t="shared" si="256"/>
        <v>5.4455445544554459</v>
      </c>
      <c r="J435" s="4">
        <f t="shared" si="256"/>
        <v>5.1583710407239813</v>
      </c>
      <c r="K435" s="4">
        <f t="shared" si="256"/>
        <v>8.4112149532710276</v>
      </c>
      <c r="L435" s="80"/>
      <c r="M435" s="80"/>
      <c r="N435" s="80"/>
      <c r="O435" s="80"/>
      <c r="P435" s="80"/>
      <c r="W435" s="1"/>
      <c r="X435" s="1"/>
      <c r="Y435" s="1"/>
      <c r="AB435" s="7"/>
      <c r="AC435" s="7"/>
      <c r="AD435" s="7"/>
      <c r="AE435" s="7"/>
      <c r="AG435" s="80"/>
      <c r="AH435" s="80"/>
      <c r="AI435" s="80"/>
      <c r="AJ435" s="80"/>
    </row>
    <row r="436" spans="1:36" ht="14.85" customHeight="1" x14ac:dyDescent="0.15">
      <c r="B436" s="35" t="s">
        <v>150</v>
      </c>
      <c r="C436" s="88"/>
      <c r="D436" s="88"/>
      <c r="E436" s="36"/>
      <c r="F436" s="19">
        <v>94</v>
      </c>
      <c r="G436" s="19">
        <v>86</v>
      </c>
      <c r="H436" s="19">
        <v>8</v>
      </c>
      <c r="I436" s="111">
        <f t="shared" si="256"/>
        <v>7.7557755775577553</v>
      </c>
      <c r="J436" s="5">
        <f t="shared" si="256"/>
        <v>7.7828054298642533</v>
      </c>
      <c r="K436" s="5">
        <f t="shared" si="256"/>
        <v>7.4766355140186906</v>
      </c>
      <c r="L436" s="23"/>
      <c r="M436" s="23"/>
      <c r="N436" s="23"/>
      <c r="O436" s="23"/>
      <c r="P436" s="23"/>
      <c r="W436" s="1"/>
      <c r="X436" s="1"/>
      <c r="Y436" s="1"/>
      <c r="AB436" s="7"/>
      <c r="AC436" s="7"/>
      <c r="AD436" s="7"/>
      <c r="AE436" s="7"/>
      <c r="AG436" s="23"/>
      <c r="AH436" s="23"/>
      <c r="AI436" s="23"/>
      <c r="AJ436" s="23"/>
    </row>
    <row r="437" spans="1:36" ht="14.85" customHeight="1" x14ac:dyDescent="0.15">
      <c r="B437" s="38" t="s">
        <v>1</v>
      </c>
      <c r="C437" s="78"/>
      <c r="D437" s="78"/>
      <c r="E437" s="28"/>
      <c r="F437" s="39">
        <f>SUM(F431:F436)</f>
        <v>1212</v>
      </c>
      <c r="G437" s="39">
        <f>SUM(G431:G436)</f>
        <v>1105</v>
      </c>
      <c r="H437" s="39">
        <f>SUM(H431:H436)</f>
        <v>107</v>
      </c>
      <c r="I437" s="108">
        <f>IF(SUM(I431:I436)&gt;100,"－",SUM(I431:I436))</f>
        <v>100</v>
      </c>
      <c r="J437" s="6">
        <f>IF(SUM(J431:J436)&gt;100,"－",SUM(J431:J436))</f>
        <v>100</v>
      </c>
      <c r="K437" s="6">
        <f>IF(SUM(K431:K436)&gt;100,"－",SUM(K431:K436))</f>
        <v>100</v>
      </c>
      <c r="L437" s="23"/>
      <c r="M437" s="23"/>
      <c r="N437" s="23"/>
      <c r="O437" s="23"/>
      <c r="P437" s="23"/>
      <c r="W437" s="1"/>
      <c r="X437" s="1"/>
      <c r="Y437" s="1"/>
      <c r="AB437" s="7"/>
      <c r="AC437" s="7"/>
      <c r="AD437" s="7"/>
      <c r="AE437" s="7"/>
      <c r="AG437" s="23"/>
      <c r="AH437" s="23"/>
      <c r="AI437" s="23"/>
      <c r="AJ437" s="23"/>
    </row>
    <row r="438" spans="1:36" ht="14.85" customHeight="1" x14ac:dyDescent="0.15">
      <c r="B438" s="38" t="s">
        <v>103</v>
      </c>
      <c r="C438" s="78"/>
      <c r="D438" s="78"/>
      <c r="E438" s="29"/>
      <c r="F438" s="41">
        <v>0.8773793957093764</v>
      </c>
      <c r="G438" s="71">
        <v>0.86677815215614473</v>
      </c>
      <c r="H438" s="71">
        <v>0.98649724601991562</v>
      </c>
      <c r="I438" s="23"/>
      <c r="J438" s="23"/>
      <c r="K438" s="23"/>
      <c r="L438" s="23"/>
      <c r="M438" s="23"/>
      <c r="N438" s="23"/>
      <c r="O438" s="23"/>
      <c r="P438" s="23"/>
      <c r="W438" s="1"/>
      <c r="X438" s="1"/>
      <c r="Y438" s="1"/>
      <c r="AB438" s="7"/>
      <c r="AC438" s="7"/>
      <c r="AD438" s="7"/>
      <c r="AE438" s="7"/>
      <c r="AG438" s="23"/>
      <c r="AH438" s="23"/>
      <c r="AI438" s="23"/>
      <c r="AJ438" s="23"/>
    </row>
    <row r="439" spans="1:36" ht="14.85" customHeight="1" x14ac:dyDescent="0.15">
      <c r="B439" s="38" t="s">
        <v>104</v>
      </c>
      <c r="C439" s="78"/>
      <c r="D439" s="78"/>
      <c r="E439" s="29"/>
      <c r="F439" s="41">
        <v>21.666666666666668</v>
      </c>
      <c r="G439" s="71">
        <v>21.666666666666668</v>
      </c>
      <c r="H439" s="71">
        <v>15.151515151515152</v>
      </c>
      <c r="I439" s="23"/>
      <c r="J439" s="23"/>
      <c r="K439" s="23"/>
      <c r="L439" s="23"/>
      <c r="M439" s="23"/>
      <c r="N439" s="23"/>
      <c r="O439" s="23"/>
      <c r="P439" s="23"/>
      <c r="W439" s="1"/>
      <c r="X439" s="1"/>
      <c r="Y439" s="1"/>
      <c r="AB439" s="7"/>
      <c r="AC439" s="7"/>
      <c r="AD439" s="7"/>
      <c r="AE439" s="7"/>
      <c r="AG439" s="23"/>
      <c r="AH439" s="23"/>
      <c r="AI439" s="23"/>
      <c r="AJ439" s="23"/>
    </row>
    <row r="440" spans="1:36" ht="14.85" customHeight="1" x14ac:dyDescent="0.15">
      <c r="B440" s="62"/>
      <c r="C440" s="62"/>
      <c r="D440" s="45"/>
      <c r="E440" s="45"/>
      <c r="F440" s="45"/>
      <c r="G440" s="45"/>
      <c r="H440" s="91"/>
      <c r="I440" s="46"/>
      <c r="J440" s="46"/>
      <c r="K440" s="46"/>
      <c r="W440" s="1"/>
      <c r="X440" s="1"/>
      <c r="Y440" s="1"/>
      <c r="AB440" s="7"/>
      <c r="AC440" s="7"/>
      <c r="AD440" s="7"/>
      <c r="AE440" s="7"/>
    </row>
    <row r="441" spans="1:36" ht="15" customHeight="1" x14ac:dyDescent="0.15">
      <c r="A441" s="1" t="s">
        <v>1019</v>
      </c>
      <c r="B441" s="22"/>
      <c r="C441" s="22"/>
      <c r="H441" s="7"/>
      <c r="I441" s="7"/>
      <c r="W441" s="1"/>
      <c r="X441" s="1"/>
      <c r="Y441" s="1"/>
      <c r="AB441" s="7"/>
      <c r="AC441" s="7"/>
      <c r="AD441" s="7"/>
      <c r="AE441" s="7"/>
    </row>
    <row r="442" spans="1:36" ht="13.65" customHeight="1" x14ac:dyDescent="0.15">
      <c r="B442" s="64"/>
      <c r="C442" s="33"/>
      <c r="D442" s="33"/>
      <c r="E442" s="33"/>
      <c r="F442" s="79"/>
      <c r="G442" s="83" t="s">
        <v>2</v>
      </c>
      <c r="H442" s="86"/>
      <c r="I442" s="104"/>
      <c r="J442" s="83" t="s">
        <v>3</v>
      </c>
      <c r="K442" s="84"/>
      <c r="W442" s="1"/>
      <c r="X442" s="1"/>
      <c r="Y442" s="1"/>
      <c r="AB442" s="7"/>
      <c r="AC442" s="7"/>
      <c r="AD442" s="7"/>
      <c r="AE442" s="7"/>
    </row>
    <row r="443" spans="1:36" ht="19.2" x14ac:dyDescent="0.15">
      <c r="B443" s="77"/>
      <c r="F443" s="94" t="s">
        <v>4</v>
      </c>
      <c r="G443" s="94" t="s">
        <v>194</v>
      </c>
      <c r="H443" s="94" t="s">
        <v>196</v>
      </c>
      <c r="I443" s="103" t="s">
        <v>4</v>
      </c>
      <c r="J443" s="94" t="s">
        <v>194</v>
      </c>
      <c r="K443" s="94" t="s">
        <v>196</v>
      </c>
      <c r="W443" s="1"/>
      <c r="X443" s="1"/>
      <c r="Y443" s="1"/>
      <c r="AB443" s="7"/>
      <c r="AC443" s="7"/>
      <c r="AD443" s="7"/>
      <c r="AE443" s="7"/>
    </row>
    <row r="444" spans="1:36" ht="12" customHeight="1" x14ac:dyDescent="0.15">
      <c r="B444" s="35"/>
      <c r="C444" s="88"/>
      <c r="D444" s="88"/>
      <c r="E444" s="36"/>
      <c r="F444" s="37"/>
      <c r="G444" s="37"/>
      <c r="H444" s="37"/>
      <c r="I444" s="105">
        <f>F$273</f>
        <v>1212</v>
      </c>
      <c r="J444" s="2">
        <f>G$273</f>
        <v>1105</v>
      </c>
      <c r="K444" s="2">
        <f>H$273</f>
        <v>107</v>
      </c>
      <c r="L444" s="89"/>
      <c r="M444" s="89"/>
      <c r="N444" s="89"/>
      <c r="O444" s="89"/>
      <c r="P444" s="89"/>
      <c r="W444" s="1"/>
      <c r="X444" s="1"/>
      <c r="Y444" s="1"/>
      <c r="AB444" s="7"/>
      <c r="AC444" s="7"/>
      <c r="AD444" s="7"/>
      <c r="AE444" s="7"/>
      <c r="AG444" s="89"/>
      <c r="AH444" s="89"/>
      <c r="AI444" s="89"/>
      <c r="AJ444" s="89"/>
    </row>
    <row r="445" spans="1:36" ht="14.85" customHeight="1" x14ac:dyDescent="0.15">
      <c r="B445" s="34" t="s">
        <v>174</v>
      </c>
      <c r="C445" s="209"/>
      <c r="D445" s="209"/>
      <c r="F445" s="18">
        <v>840</v>
      </c>
      <c r="G445" s="18">
        <v>770</v>
      </c>
      <c r="H445" s="18">
        <v>70</v>
      </c>
      <c r="I445" s="107">
        <f t="shared" ref="I445:I450" si="257">F445/I$444*100</f>
        <v>69.306930693069305</v>
      </c>
      <c r="J445" s="4">
        <f t="shared" ref="J445:J450" si="258">G445/J$444*100</f>
        <v>69.68325791855203</v>
      </c>
      <c r="K445" s="4">
        <f t="shared" ref="K445:K450" si="259">H445/K$444*100</f>
        <v>65.420560747663544</v>
      </c>
      <c r="L445" s="80"/>
      <c r="M445" s="80"/>
      <c r="N445" s="80"/>
      <c r="O445" s="80"/>
      <c r="P445" s="80"/>
      <c r="W445" s="1"/>
      <c r="X445" s="1"/>
      <c r="Y445" s="1"/>
      <c r="AB445" s="7"/>
      <c r="AC445" s="7"/>
      <c r="AD445" s="7"/>
      <c r="AE445" s="7"/>
      <c r="AG445" s="80"/>
      <c r="AH445" s="80"/>
      <c r="AI445" s="80"/>
      <c r="AJ445" s="80"/>
    </row>
    <row r="446" spans="1:36" ht="14.85" customHeight="1" x14ac:dyDescent="0.15">
      <c r="B446" s="34" t="s">
        <v>69</v>
      </c>
      <c r="C446" s="209"/>
      <c r="D446" s="209"/>
      <c r="F446" s="18">
        <v>92</v>
      </c>
      <c r="G446" s="18">
        <v>84</v>
      </c>
      <c r="H446" s="18">
        <v>8</v>
      </c>
      <c r="I446" s="107">
        <f t="shared" si="257"/>
        <v>7.5907590759075907</v>
      </c>
      <c r="J446" s="4">
        <f t="shared" si="258"/>
        <v>7.6018099547511309</v>
      </c>
      <c r="K446" s="4">
        <f t="shared" si="259"/>
        <v>7.4766355140186906</v>
      </c>
      <c r="L446" s="80"/>
      <c r="M446" s="80"/>
      <c r="N446" s="80"/>
      <c r="O446" s="80"/>
      <c r="P446" s="80"/>
      <c r="W446" s="1"/>
      <c r="X446" s="1"/>
      <c r="Y446" s="1"/>
      <c r="AB446" s="7"/>
      <c r="AC446" s="7"/>
      <c r="AD446" s="7"/>
      <c r="AE446" s="7"/>
      <c r="AG446" s="80"/>
      <c r="AH446" s="80"/>
      <c r="AI446" s="80"/>
      <c r="AJ446" s="80"/>
    </row>
    <row r="447" spans="1:36" ht="14.85" customHeight="1" x14ac:dyDescent="0.15">
      <c r="B447" s="34" t="s">
        <v>77</v>
      </c>
      <c r="C447" s="209"/>
      <c r="D447" s="209"/>
      <c r="F447" s="18">
        <v>41</v>
      </c>
      <c r="G447" s="18">
        <v>39</v>
      </c>
      <c r="H447" s="18">
        <v>2</v>
      </c>
      <c r="I447" s="107">
        <f t="shared" si="257"/>
        <v>3.382838283828383</v>
      </c>
      <c r="J447" s="4">
        <f t="shared" si="258"/>
        <v>3.5294117647058822</v>
      </c>
      <c r="K447" s="4">
        <f t="shared" si="259"/>
        <v>1.8691588785046727</v>
      </c>
      <c r="L447" s="80"/>
      <c r="M447" s="80"/>
      <c r="N447" s="80"/>
      <c r="O447" s="80"/>
      <c r="P447" s="80"/>
      <c r="W447" s="1"/>
      <c r="X447" s="1"/>
      <c r="Y447" s="1"/>
      <c r="AB447" s="7"/>
      <c r="AC447" s="7"/>
      <c r="AD447" s="7"/>
      <c r="AE447" s="7"/>
      <c r="AG447" s="80"/>
      <c r="AH447" s="80"/>
      <c r="AI447" s="80"/>
      <c r="AJ447" s="80"/>
    </row>
    <row r="448" spans="1:36" ht="14.85" customHeight="1" x14ac:dyDescent="0.15">
      <c r="B448" s="34" t="s">
        <v>1022</v>
      </c>
      <c r="C448" s="209"/>
      <c r="D448" s="209"/>
      <c r="F448" s="18">
        <v>39</v>
      </c>
      <c r="G448" s="18">
        <v>37</v>
      </c>
      <c r="H448" s="18">
        <v>2</v>
      </c>
      <c r="I448" s="107">
        <f t="shared" ref="I448" si="260">F448/I$444*100</f>
        <v>3.217821782178218</v>
      </c>
      <c r="J448" s="4">
        <f t="shared" ref="J448" si="261">G448/J$444*100</f>
        <v>3.3484162895927603</v>
      </c>
      <c r="K448" s="4">
        <f t="shared" ref="K448" si="262">H448/K$444*100</f>
        <v>1.8691588785046727</v>
      </c>
      <c r="L448" s="80"/>
      <c r="M448" s="80"/>
      <c r="N448" s="80"/>
      <c r="O448" s="80"/>
      <c r="P448" s="80"/>
      <c r="W448" s="1"/>
      <c r="X448" s="1"/>
      <c r="Y448" s="1"/>
      <c r="AB448" s="7"/>
      <c r="AC448" s="7"/>
      <c r="AD448" s="7"/>
      <c r="AE448" s="7"/>
      <c r="AG448" s="80"/>
      <c r="AH448" s="80"/>
      <c r="AI448" s="80"/>
      <c r="AJ448" s="80"/>
    </row>
    <row r="449" spans="2:36" ht="14.85" customHeight="1" x14ac:dyDescent="0.15">
      <c r="B449" s="34" t="s">
        <v>1021</v>
      </c>
      <c r="C449" s="209"/>
      <c r="D449" s="209"/>
      <c r="F449" s="18">
        <v>42</v>
      </c>
      <c r="G449" s="18">
        <v>37</v>
      </c>
      <c r="H449" s="18">
        <v>5</v>
      </c>
      <c r="I449" s="107">
        <f t="shared" si="257"/>
        <v>3.4653465346534658</v>
      </c>
      <c r="J449" s="4">
        <f t="shared" si="258"/>
        <v>3.3484162895927603</v>
      </c>
      <c r="K449" s="4">
        <f t="shared" si="259"/>
        <v>4.6728971962616823</v>
      </c>
      <c r="L449" s="80"/>
      <c r="M449" s="80"/>
      <c r="N449" s="80"/>
      <c r="O449" s="80"/>
      <c r="P449" s="80"/>
      <c r="W449" s="1"/>
      <c r="X449" s="1"/>
      <c r="Y449" s="1"/>
      <c r="AB449" s="7"/>
      <c r="AC449" s="7"/>
      <c r="AD449" s="7"/>
      <c r="AE449" s="7"/>
      <c r="AG449" s="80"/>
      <c r="AH449" s="80"/>
      <c r="AI449" s="80"/>
      <c r="AJ449" s="80"/>
    </row>
    <row r="450" spans="2:36" ht="14.85" customHeight="1" x14ac:dyDescent="0.15">
      <c r="B450" s="35" t="s">
        <v>150</v>
      </c>
      <c r="C450" s="88"/>
      <c r="D450" s="88"/>
      <c r="E450" s="36"/>
      <c r="F450" s="19">
        <v>158</v>
      </c>
      <c r="G450" s="19">
        <v>138</v>
      </c>
      <c r="H450" s="19">
        <v>20</v>
      </c>
      <c r="I450" s="111">
        <f t="shared" si="257"/>
        <v>13.036303630363037</v>
      </c>
      <c r="J450" s="5">
        <f t="shared" si="258"/>
        <v>12.48868778280543</v>
      </c>
      <c r="K450" s="5">
        <f t="shared" si="259"/>
        <v>18.691588785046729</v>
      </c>
      <c r="L450" s="23"/>
      <c r="M450" s="23"/>
      <c r="N450" s="23"/>
      <c r="O450" s="23"/>
      <c r="P450" s="23"/>
      <c r="W450" s="1"/>
      <c r="X450" s="1"/>
      <c r="Y450" s="1"/>
      <c r="AB450" s="7"/>
      <c r="AC450" s="7"/>
      <c r="AD450" s="7"/>
      <c r="AE450" s="7"/>
      <c r="AG450" s="23"/>
      <c r="AH450" s="23"/>
      <c r="AI450" s="23"/>
      <c r="AJ450" s="23"/>
    </row>
    <row r="451" spans="2:36" ht="14.85" customHeight="1" x14ac:dyDescent="0.15">
      <c r="B451" s="38" t="s">
        <v>1</v>
      </c>
      <c r="C451" s="78"/>
      <c r="D451" s="78"/>
      <c r="E451" s="28"/>
      <c r="F451" s="39">
        <f>SUM(F445:F450)</f>
        <v>1212</v>
      </c>
      <c r="G451" s="39">
        <f>SUM(G445:G450)</f>
        <v>1105</v>
      </c>
      <c r="H451" s="39">
        <f>SUM(H445:H450)</f>
        <v>107</v>
      </c>
      <c r="I451" s="108">
        <f>IF(SUM(I445:I450)&gt;100,"－",SUM(I445:I450))</f>
        <v>99.999999999999986</v>
      </c>
      <c r="J451" s="6">
        <f>IF(SUM(J445:J450)&gt;100,"－",SUM(J445:J450))</f>
        <v>100</v>
      </c>
      <c r="K451" s="6">
        <f>IF(SUM(K445:K450)&gt;100,"－",SUM(K445:K450))</f>
        <v>100.00000000000001</v>
      </c>
      <c r="L451" s="23"/>
      <c r="M451" s="23"/>
      <c r="N451" s="23"/>
      <c r="O451" s="23"/>
      <c r="P451" s="23"/>
      <c r="W451" s="1"/>
      <c r="X451" s="1"/>
      <c r="Y451" s="1"/>
      <c r="AB451" s="7"/>
      <c r="AC451" s="7"/>
      <c r="AD451" s="7"/>
      <c r="AE451" s="7"/>
      <c r="AG451" s="23"/>
      <c r="AH451" s="23"/>
      <c r="AI451" s="23"/>
      <c r="AJ451" s="23"/>
    </row>
    <row r="452" spans="2:36" ht="14.85" customHeight="1" x14ac:dyDescent="0.15">
      <c r="B452" s="38" t="s">
        <v>103</v>
      </c>
      <c r="C452" s="78"/>
      <c r="D452" s="78"/>
      <c r="E452" s="29"/>
      <c r="F452" s="41">
        <v>0.59634724857684995</v>
      </c>
      <c r="G452" s="71">
        <v>0.59539813857290591</v>
      </c>
      <c r="H452" s="71">
        <v>0.60689655172413792</v>
      </c>
      <c r="I452" s="23"/>
      <c r="J452" s="23"/>
      <c r="K452" s="23"/>
      <c r="L452" s="23"/>
      <c r="M452" s="23"/>
      <c r="N452" s="23"/>
      <c r="O452" s="23"/>
      <c r="P452" s="23"/>
      <c r="W452" s="1"/>
      <c r="X452" s="1"/>
      <c r="Y452" s="1"/>
      <c r="AB452" s="7"/>
      <c r="AC452" s="7"/>
      <c r="AD452" s="7"/>
      <c r="AE452" s="7"/>
      <c r="AG452" s="23"/>
      <c r="AH452" s="23"/>
      <c r="AI452" s="23"/>
      <c r="AJ452" s="23"/>
    </row>
    <row r="453" spans="2:36" ht="14.85" customHeight="1" x14ac:dyDescent="0.15">
      <c r="B453" s="38" t="s">
        <v>104</v>
      </c>
      <c r="C453" s="78"/>
      <c r="D453" s="78"/>
      <c r="E453" s="29"/>
      <c r="F453" s="41">
        <v>17.329999999999998</v>
      </c>
      <c r="G453" s="71">
        <v>17.329999999999998</v>
      </c>
      <c r="H453" s="71">
        <v>10</v>
      </c>
      <c r="I453" s="23"/>
      <c r="J453" s="23"/>
      <c r="K453" s="23"/>
      <c r="L453" s="23"/>
      <c r="M453" s="23"/>
      <c r="N453" s="23"/>
      <c r="O453" s="23"/>
      <c r="P453" s="23"/>
      <c r="W453" s="1"/>
      <c r="X453" s="1"/>
      <c r="Y453" s="1"/>
      <c r="AB453" s="7"/>
      <c r="AC453" s="7"/>
      <c r="AD453" s="7"/>
      <c r="AE453" s="7"/>
      <c r="AG453" s="23"/>
      <c r="AH453" s="23"/>
      <c r="AI453" s="23"/>
      <c r="AJ453" s="23"/>
    </row>
    <row r="454" spans="2:36" ht="17.7" customHeight="1" x14ac:dyDescent="0.15">
      <c r="B454" s="85" t="s">
        <v>143</v>
      </c>
      <c r="C454" s="85"/>
      <c r="H454" s="7"/>
      <c r="J454" s="7"/>
      <c r="M454" s="31"/>
      <c r="P454" s="31"/>
      <c r="W454" s="1"/>
      <c r="X454" s="1"/>
      <c r="Y454" s="1"/>
      <c r="AB454" s="7"/>
      <c r="AC454" s="7"/>
      <c r="AD454" s="7"/>
      <c r="AE454" s="7"/>
      <c r="AG454" s="31"/>
      <c r="AJ454" s="31"/>
    </row>
    <row r="455" spans="2:36" ht="13.65" customHeight="1" x14ac:dyDescent="0.15">
      <c r="B455" s="64"/>
      <c r="C455" s="33"/>
      <c r="D455" s="33"/>
      <c r="E455" s="33"/>
      <c r="F455" s="79"/>
      <c r="G455" s="83" t="s">
        <v>2</v>
      </c>
      <c r="H455" s="86"/>
      <c r="I455" s="104"/>
      <c r="J455" s="83" t="s">
        <v>3</v>
      </c>
      <c r="K455" s="84"/>
      <c r="W455" s="1"/>
      <c r="X455" s="1"/>
      <c r="Y455" s="1"/>
      <c r="AB455" s="7"/>
      <c r="AC455" s="7"/>
      <c r="AD455" s="7"/>
      <c r="AE455" s="7"/>
    </row>
    <row r="456" spans="2:36" ht="19.2" x14ac:dyDescent="0.15">
      <c r="B456" s="77"/>
      <c r="F456" s="94" t="s">
        <v>4</v>
      </c>
      <c r="G456" s="94" t="s">
        <v>194</v>
      </c>
      <c r="H456" s="94" t="s">
        <v>196</v>
      </c>
      <c r="I456" s="103" t="s">
        <v>4</v>
      </c>
      <c r="J456" s="94" t="s">
        <v>194</v>
      </c>
      <c r="K456" s="94" t="s">
        <v>196</v>
      </c>
      <c r="W456" s="1"/>
      <c r="X456" s="1"/>
      <c r="Y456" s="1"/>
      <c r="AB456" s="7"/>
      <c r="AC456" s="7"/>
      <c r="AD456" s="7"/>
      <c r="AE456" s="7"/>
    </row>
    <row r="457" spans="2:36" ht="12" customHeight="1" x14ac:dyDescent="0.15">
      <c r="B457" s="35"/>
      <c r="C457" s="88"/>
      <c r="D457" s="88"/>
      <c r="E457" s="36"/>
      <c r="F457" s="37"/>
      <c r="G457" s="37"/>
      <c r="H457" s="37"/>
      <c r="I457" s="105">
        <f>F$273</f>
        <v>1212</v>
      </c>
      <c r="J457" s="2">
        <f>G$273</f>
        <v>1105</v>
      </c>
      <c r="K457" s="2">
        <f>H$273</f>
        <v>107</v>
      </c>
      <c r="L457" s="89"/>
      <c r="M457" s="89"/>
      <c r="N457" s="89"/>
      <c r="O457" s="89"/>
      <c r="P457" s="89"/>
      <c r="W457" s="1"/>
      <c r="X457" s="1"/>
      <c r="Y457" s="1"/>
      <c r="AB457" s="7"/>
      <c r="AC457" s="7"/>
      <c r="AD457" s="7"/>
      <c r="AE457" s="7"/>
      <c r="AG457" s="89"/>
      <c r="AH457" s="89"/>
      <c r="AI457" s="89"/>
      <c r="AJ457" s="89"/>
    </row>
    <row r="458" spans="2:36" ht="14.85" customHeight="1" x14ac:dyDescent="0.15">
      <c r="B458" s="34" t="s">
        <v>174</v>
      </c>
      <c r="C458" s="209"/>
      <c r="D458" s="209"/>
      <c r="F458" s="18">
        <v>840</v>
      </c>
      <c r="G458" s="18">
        <v>770</v>
      </c>
      <c r="H458" s="18">
        <v>70</v>
      </c>
      <c r="I458" s="107">
        <f t="shared" ref="I458:K463" si="263">F458/I$457*100</f>
        <v>69.306930693069305</v>
      </c>
      <c r="J458" s="4">
        <f t="shared" si="263"/>
        <v>69.68325791855203</v>
      </c>
      <c r="K458" s="4">
        <f t="shared" si="263"/>
        <v>65.420560747663544</v>
      </c>
      <c r="L458" s="80"/>
      <c r="M458" s="80"/>
      <c r="N458" s="80"/>
      <c r="O458" s="80"/>
      <c r="P458" s="80"/>
      <c r="W458" s="1"/>
      <c r="X458" s="1"/>
      <c r="Y458" s="1"/>
      <c r="AB458" s="7"/>
      <c r="AC458" s="7"/>
      <c r="AD458" s="7"/>
      <c r="AE458" s="7"/>
      <c r="AG458" s="80"/>
      <c r="AH458" s="80"/>
      <c r="AI458" s="80"/>
      <c r="AJ458" s="80"/>
    </row>
    <row r="459" spans="2:36" ht="14.85" customHeight="1" x14ac:dyDescent="0.15">
      <c r="B459" s="34" t="s">
        <v>69</v>
      </c>
      <c r="C459" s="209"/>
      <c r="D459" s="209"/>
      <c r="F459" s="18">
        <v>97</v>
      </c>
      <c r="G459" s="18">
        <v>90</v>
      </c>
      <c r="H459" s="18">
        <v>7</v>
      </c>
      <c r="I459" s="107">
        <f t="shared" si="263"/>
        <v>8.003300330033003</v>
      </c>
      <c r="J459" s="4">
        <f t="shared" si="263"/>
        <v>8.1447963800904972</v>
      </c>
      <c r="K459" s="4">
        <f t="shared" si="263"/>
        <v>6.5420560747663545</v>
      </c>
      <c r="L459" s="80"/>
      <c r="M459" s="80"/>
      <c r="N459" s="80"/>
      <c r="O459" s="80"/>
      <c r="P459" s="80"/>
      <c r="W459" s="1"/>
      <c r="X459" s="1"/>
      <c r="Y459" s="1"/>
      <c r="AB459" s="7"/>
      <c r="AC459" s="7"/>
      <c r="AD459" s="7"/>
      <c r="AE459" s="7"/>
      <c r="AG459" s="80"/>
      <c r="AH459" s="80"/>
      <c r="AI459" s="80"/>
      <c r="AJ459" s="80"/>
    </row>
    <row r="460" spans="2:36" ht="14.85" customHeight="1" x14ac:dyDescent="0.15">
      <c r="B460" s="34" t="s">
        <v>77</v>
      </c>
      <c r="C460" s="209"/>
      <c r="D460" s="209"/>
      <c r="F460" s="18">
        <v>31</v>
      </c>
      <c r="G460" s="18">
        <v>29</v>
      </c>
      <c r="H460" s="18">
        <v>2</v>
      </c>
      <c r="I460" s="107">
        <f t="shared" ref="I460:I461" si="264">F460/I$457*100</f>
        <v>2.557755775577558</v>
      </c>
      <c r="J460" s="4">
        <f t="shared" ref="J460:J461" si="265">G460/J$457*100</f>
        <v>2.6244343891402715</v>
      </c>
      <c r="K460" s="4">
        <f t="shared" ref="K460:K461" si="266">H460/K$457*100</f>
        <v>1.8691588785046727</v>
      </c>
      <c r="L460" s="80"/>
      <c r="M460" s="80"/>
      <c r="N460" s="80"/>
      <c r="O460" s="80"/>
      <c r="P460" s="80"/>
      <c r="W460" s="1"/>
      <c r="X460" s="1"/>
      <c r="Y460" s="1"/>
      <c r="AB460" s="7"/>
      <c r="AC460" s="7"/>
      <c r="AD460" s="7"/>
      <c r="AE460" s="7"/>
      <c r="AG460" s="80"/>
      <c r="AH460" s="80"/>
      <c r="AI460" s="80"/>
      <c r="AJ460" s="80"/>
    </row>
    <row r="461" spans="2:36" ht="14.85" customHeight="1" x14ac:dyDescent="0.15">
      <c r="B461" s="34" t="s">
        <v>1022</v>
      </c>
      <c r="C461" s="209"/>
      <c r="F461" s="18">
        <v>39</v>
      </c>
      <c r="G461" s="18">
        <v>36</v>
      </c>
      <c r="H461" s="18">
        <v>3</v>
      </c>
      <c r="I461" s="107">
        <f t="shared" si="264"/>
        <v>3.217821782178218</v>
      </c>
      <c r="J461" s="4">
        <f t="shared" si="265"/>
        <v>3.2579185520361995</v>
      </c>
      <c r="K461" s="4">
        <f t="shared" si="266"/>
        <v>2.8037383177570092</v>
      </c>
      <c r="L461" s="80"/>
      <c r="M461" s="80"/>
      <c r="N461" s="80"/>
      <c r="O461" s="80"/>
      <c r="P461" s="80"/>
      <c r="W461" s="1"/>
      <c r="X461" s="1"/>
      <c r="Y461" s="1"/>
      <c r="AB461" s="7"/>
      <c r="AC461" s="7"/>
      <c r="AD461" s="7"/>
      <c r="AE461" s="7"/>
      <c r="AG461" s="80"/>
      <c r="AH461" s="80"/>
      <c r="AI461" s="80"/>
      <c r="AJ461" s="80"/>
    </row>
    <row r="462" spans="2:36" ht="14.85" customHeight="1" x14ac:dyDescent="0.15">
      <c r="B462" s="34" t="s">
        <v>1021</v>
      </c>
      <c r="C462" s="209"/>
      <c r="D462" s="209"/>
      <c r="F462" s="18">
        <v>45</v>
      </c>
      <c r="G462" s="18">
        <v>40</v>
      </c>
      <c r="H462" s="18">
        <v>5</v>
      </c>
      <c r="I462" s="107">
        <f t="shared" si="263"/>
        <v>3.7128712871287126</v>
      </c>
      <c r="J462" s="4">
        <f t="shared" si="263"/>
        <v>3.6199095022624439</v>
      </c>
      <c r="K462" s="4">
        <f t="shared" si="263"/>
        <v>4.6728971962616823</v>
      </c>
      <c r="L462" s="80"/>
      <c r="M462" s="80"/>
      <c r="N462" s="80"/>
      <c r="O462" s="80"/>
      <c r="P462" s="80"/>
      <c r="W462" s="1"/>
      <c r="X462" s="1"/>
      <c r="Y462" s="1"/>
      <c r="AB462" s="7"/>
      <c r="AC462" s="7"/>
      <c r="AD462" s="7"/>
      <c r="AE462" s="7"/>
      <c r="AG462" s="80"/>
      <c r="AH462" s="80"/>
      <c r="AI462" s="80"/>
      <c r="AJ462" s="80"/>
    </row>
    <row r="463" spans="2:36" ht="14.85" customHeight="1" x14ac:dyDescent="0.15">
      <c r="B463" s="35" t="s">
        <v>150</v>
      </c>
      <c r="C463" s="88"/>
      <c r="D463" s="88"/>
      <c r="E463" s="36"/>
      <c r="F463" s="19">
        <v>160</v>
      </c>
      <c r="G463" s="19">
        <v>140</v>
      </c>
      <c r="H463" s="19">
        <v>20</v>
      </c>
      <c r="I463" s="111">
        <f t="shared" si="263"/>
        <v>13.201320132013199</v>
      </c>
      <c r="J463" s="5">
        <f t="shared" si="263"/>
        <v>12.669683257918551</v>
      </c>
      <c r="K463" s="5">
        <f t="shared" si="263"/>
        <v>18.691588785046729</v>
      </c>
      <c r="L463" s="23"/>
      <c r="M463" s="23"/>
      <c r="N463" s="23"/>
      <c r="O463" s="23"/>
      <c r="P463" s="23"/>
      <c r="W463" s="1"/>
      <c r="X463" s="1"/>
      <c r="Y463" s="1"/>
      <c r="AB463" s="7"/>
      <c r="AC463" s="7"/>
      <c r="AD463" s="7"/>
      <c r="AE463" s="7"/>
      <c r="AG463" s="23"/>
      <c r="AH463" s="23"/>
      <c r="AI463" s="23"/>
      <c r="AJ463" s="23"/>
    </row>
    <row r="464" spans="2:36" ht="14.85" customHeight="1" x14ac:dyDescent="0.15">
      <c r="B464" s="38" t="s">
        <v>1</v>
      </c>
      <c r="C464" s="78"/>
      <c r="D464" s="78"/>
      <c r="E464" s="28"/>
      <c r="F464" s="39">
        <f>SUM(F458:F463)</f>
        <v>1212</v>
      </c>
      <c r="G464" s="39">
        <f>SUM(G458:G463)</f>
        <v>1105</v>
      </c>
      <c r="H464" s="39">
        <f>SUM(H458:H463)</f>
        <v>107</v>
      </c>
      <c r="I464" s="108">
        <f>IF(SUM(I458:I463)&gt;100,"－",SUM(I458:I463))</f>
        <v>99.999999999999986</v>
      </c>
      <c r="J464" s="6">
        <f>IF(SUM(J458:J463)&gt;100,"－",SUM(J458:J463))</f>
        <v>100</v>
      </c>
      <c r="K464" s="6">
        <f>IF(SUM(K458:K463)&gt;100,"－",SUM(K458:K463))</f>
        <v>100</v>
      </c>
      <c r="L464" s="23"/>
      <c r="M464" s="23"/>
      <c r="N464" s="23"/>
      <c r="O464" s="23"/>
      <c r="P464" s="23"/>
      <c r="W464" s="1"/>
      <c r="X464" s="1"/>
      <c r="Y464" s="1"/>
      <c r="AB464" s="7"/>
      <c r="AC464" s="7"/>
      <c r="AD464" s="7"/>
      <c r="AE464" s="7"/>
      <c r="AG464" s="23"/>
      <c r="AH464" s="23"/>
      <c r="AI464" s="23"/>
      <c r="AJ464" s="23"/>
    </row>
    <row r="465" spans="1:36" ht="14.85" customHeight="1" x14ac:dyDescent="0.15">
      <c r="B465" s="38" t="s">
        <v>103</v>
      </c>
      <c r="C465" s="78"/>
      <c r="D465" s="78"/>
      <c r="E465" s="29"/>
      <c r="F465" s="41">
        <v>0.67007799258440115</v>
      </c>
      <c r="G465" s="71">
        <v>0.66086596030413047</v>
      </c>
      <c r="H465" s="71">
        <v>0.77225743109544898</v>
      </c>
      <c r="I465" s="23"/>
      <c r="J465" s="23"/>
      <c r="K465" s="23"/>
      <c r="L465" s="23"/>
      <c r="M465" s="23"/>
      <c r="N465" s="23"/>
      <c r="O465" s="23"/>
      <c r="P465" s="23"/>
      <c r="W465" s="1"/>
      <c r="X465" s="1"/>
      <c r="Y465" s="1"/>
      <c r="AB465" s="7"/>
      <c r="AC465" s="7"/>
      <c r="AD465" s="7"/>
      <c r="AE465" s="7"/>
      <c r="AG465" s="23"/>
      <c r="AH465" s="23"/>
      <c r="AI465" s="23"/>
      <c r="AJ465" s="23"/>
    </row>
    <row r="466" spans="1:36" ht="14.85" customHeight="1" x14ac:dyDescent="0.15">
      <c r="B466" s="38" t="s">
        <v>104</v>
      </c>
      <c r="C466" s="78"/>
      <c r="D466" s="78"/>
      <c r="E466" s="29"/>
      <c r="F466" s="41">
        <v>16.663461538461537</v>
      </c>
      <c r="G466" s="71">
        <v>16.663461538461537</v>
      </c>
      <c r="H466" s="71">
        <v>15.151515151515152</v>
      </c>
      <c r="I466" s="23"/>
      <c r="J466" s="23"/>
      <c r="K466" s="23"/>
      <c r="L466" s="23"/>
      <c r="M466" s="23"/>
      <c r="N466" s="23"/>
      <c r="O466" s="23"/>
      <c r="P466" s="23"/>
      <c r="W466" s="1"/>
      <c r="X466" s="1"/>
      <c r="Y466" s="1"/>
      <c r="AB466" s="7"/>
      <c r="AC466" s="7"/>
      <c r="AD466" s="7"/>
      <c r="AE466" s="7"/>
      <c r="AG466" s="23"/>
      <c r="AH466" s="23"/>
      <c r="AI466" s="23"/>
      <c r="AJ466" s="23"/>
    </row>
    <row r="467" spans="1:36" ht="14.85" customHeight="1" x14ac:dyDescent="0.15">
      <c r="B467" s="62"/>
      <c r="C467" s="62"/>
      <c r="D467" s="62"/>
      <c r="E467" s="45"/>
      <c r="F467" s="14"/>
      <c r="G467" s="14"/>
      <c r="H467" s="14"/>
      <c r="I467" s="23"/>
      <c r="J467" s="23"/>
      <c r="K467" s="23"/>
      <c r="L467" s="23"/>
      <c r="M467" s="23"/>
      <c r="N467" s="23"/>
      <c r="O467" s="23"/>
      <c r="P467" s="23"/>
      <c r="W467" s="1"/>
      <c r="X467" s="1"/>
      <c r="Y467" s="1"/>
      <c r="AB467" s="7"/>
      <c r="AC467" s="7"/>
      <c r="AD467" s="7"/>
      <c r="AE467" s="7"/>
      <c r="AG467" s="23"/>
      <c r="AH467" s="23"/>
      <c r="AI467" s="23"/>
      <c r="AJ467" s="23"/>
    </row>
    <row r="468" spans="1:36" ht="15" customHeight="1" x14ac:dyDescent="0.15">
      <c r="A468" s="1" t="s">
        <v>662</v>
      </c>
      <c r="B468" s="22"/>
      <c r="C468" s="22"/>
      <c r="D468" s="1"/>
      <c r="E468" s="1"/>
      <c r="F468" s="1"/>
      <c r="H468" s="7"/>
      <c r="I468" s="7"/>
      <c r="W468" s="1"/>
      <c r="X468" s="1"/>
      <c r="Y468" s="1"/>
      <c r="AB468" s="7"/>
      <c r="AC468" s="7"/>
      <c r="AD468" s="7"/>
      <c r="AE468" s="7"/>
    </row>
    <row r="469" spans="1:36" ht="13.65" customHeight="1" x14ac:dyDescent="0.15">
      <c r="B469" s="64"/>
      <c r="C469" s="33"/>
      <c r="D469" s="33"/>
      <c r="E469" s="33"/>
      <c r="F469" s="79"/>
      <c r="G469" s="83" t="s">
        <v>2</v>
      </c>
      <c r="H469" s="86"/>
      <c r="I469" s="104"/>
      <c r="J469" s="83" t="s">
        <v>3</v>
      </c>
      <c r="K469" s="84"/>
      <c r="W469" s="1"/>
      <c r="X469" s="1"/>
      <c r="Y469" s="1"/>
      <c r="AB469" s="7"/>
      <c r="AC469" s="7"/>
      <c r="AD469" s="7"/>
      <c r="AE469" s="7"/>
    </row>
    <row r="470" spans="1:36" ht="19.2" x14ac:dyDescent="0.15">
      <c r="B470" s="77"/>
      <c r="F470" s="94" t="s">
        <v>4</v>
      </c>
      <c r="G470" s="94" t="s">
        <v>194</v>
      </c>
      <c r="H470" s="94" t="s">
        <v>196</v>
      </c>
      <c r="I470" s="103" t="s">
        <v>4</v>
      </c>
      <c r="J470" s="94" t="s">
        <v>194</v>
      </c>
      <c r="K470" s="94" t="s">
        <v>196</v>
      </c>
      <c r="W470" s="1"/>
      <c r="X470" s="1"/>
      <c r="Y470" s="1"/>
      <c r="AB470" s="7"/>
      <c r="AC470" s="7"/>
      <c r="AD470" s="7"/>
      <c r="AE470" s="7"/>
    </row>
    <row r="471" spans="1:36" ht="12" customHeight="1" x14ac:dyDescent="0.15">
      <c r="B471" s="35"/>
      <c r="C471" s="88"/>
      <c r="D471" s="88"/>
      <c r="E471" s="36"/>
      <c r="F471" s="37"/>
      <c r="G471" s="37"/>
      <c r="H471" s="37"/>
      <c r="I471" s="105">
        <f>F$273</f>
        <v>1212</v>
      </c>
      <c r="J471" s="2">
        <f>G$273</f>
        <v>1105</v>
      </c>
      <c r="K471" s="2">
        <f>H$273</f>
        <v>107</v>
      </c>
      <c r="L471" s="89"/>
      <c r="M471" s="89"/>
      <c r="N471" s="89"/>
      <c r="O471" s="89"/>
      <c r="P471" s="89"/>
      <c r="W471" s="1"/>
      <c r="X471" s="1"/>
      <c r="Y471" s="1"/>
      <c r="AB471" s="7"/>
      <c r="AC471" s="7"/>
      <c r="AD471" s="7"/>
      <c r="AE471" s="7"/>
      <c r="AG471" s="89"/>
      <c r="AH471" s="89"/>
      <c r="AI471" s="89"/>
      <c r="AJ471" s="89"/>
    </row>
    <row r="472" spans="1:36" ht="14.85" customHeight="1" x14ac:dyDescent="0.15">
      <c r="B472" s="34" t="s">
        <v>175</v>
      </c>
      <c r="C472" s="209"/>
      <c r="D472" s="209"/>
      <c r="F472" s="18">
        <v>799</v>
      </c>
      <c r="G472" s="18">
        <v>738</v>
      </c>
      <c r="H472" s="18">
        <v>61</v>
      </c>
      <c r="I472" s="107">
        <f t="shared" ref="I472" si="267">F472/I$266*100</f>
        <v>65.924092409240913</v>
      </c>
      <c r="J472" s="4">
        <f t="shared" ref="J472" si="268">G472/J$266*100</f>
        <v>66.787330316742072</v>
      </c>
      <c r="K472" s="4">
        <f t="shared" ref="K472" si="269">H472/K$266*100</f>
        <v>57.009345794392516</v>
      </c>
      <c r="L472" s="80"/>
      <c r="M472" s="80"/>
      <c r="N472" s="80"/>
      <c r="O472" s="80"/>
      <c r="P472" s="80"/>
      <c r="W472" s="1"/>
      <c r="X472" s="1"/>
      <c r="Y472" s="1"/>
      <c r="AB472" s="7"/>
      <c r="AC472" s="7"/>
      <c r="AD472" s="7"/>
      <c r="AE472" s="7"/>
      <c r="AG472" s="80"/>
      <c r="AH472" s="80"/>
      <c r="AI472" s="80"/>
      <c r="AJ472" s="80"/>
    </row>
    <row r="473" spans="1:36" ht="14.85" customHeight="1" x14ac:dyDescent="0.15">
      <c r="B473" s="34" t="s">
        <v>1023</v>
      </c>
      <c r="C473" s="209"/>
      <c r="D473" s="209"/>
      <c r="F473" s="18">
        <v>24</v>
      </c>
      <c r="G473" s="18">
        <v>23</v>
      </c>
      <c r="H473" s="18">
        <v>1</v>
      </c>
      <c r="I473" s="107">
        <f t="shared" ref="I473:I477" si="270">F473/I$266*100</f>
        <v>1.9801980198019802</v>
      </c>
      <c r="J473" s="4">
        <f t="shared" ref="J473:J477" si="271">G473/J$266*100</f>
        <v>2.0814479638009047</v>
      </c>
      <c r="K473" s="4">
        <f t="shared" ref="K473:K477" si="272">H473/K$266*100</f>
        <v>0.93457943925233633</v>
      </c>
      <c r="L473" s="80"/>
      <c r="M473" s="80"/>
      <c r="N473" s="80"/>
      <c r="O473" s="80"/>
      <c r="P473" s="80"/>
      <c r="W473" s="1"/>
      <c r="X473" s="1"/>
      <c r="Y473" s="1"/>
      <c r="AB473" s="7"/>
      <c r="AC473" s="7"/>
      <c r="AD473" s="7"/>
      <c r="AE473" s="7"/>
      <c r="AG473" s="80"/>
      <c r="AH473" s="80"/>
      <c r="AI473" s="80"/>
      <c r="AJ473" s="80"/>
    </row>
    <row r="474" spans="1:36" ht="14.85" customHeight="1" x14ac:dyDescent="0.15">
      <c r="B474" s="34" t="s">
        <v>1024</v>
      </c>
      <c r="C474" s="209"/>
      <c r="D474" s="209"/>
      <c r="F474" s="18">
        <v>63</v>
      </c>
      <c r="G474" s="18">
        <v>57</v>
      </c>
      <c r="H474" s="18">
        <v>6</v>
      </c>
      <c r="I474" s="107">
        <f t="shared" si="270"/>
        <v>5.1980198019801982</v>
      </c>
      <c r="J474" s="4">
        <f t="shared" si="271"/>
        <v>5.1583710407239813</v>
      </c>
      <c r="K474" s="4">
        <f t="shared" si="272"/>
        <v>5.6074766355140184</v>
      </c>
      <c r="L474" s="80"/>
      <c r="M474" s="80"/>
      <c r="N474" s="80"/>
      <c r="O474" s="80"/>
      <c r="P474" s="80"/>
      <c r="W474" s="1"/>
      <c r="X474" s="1"/>
      <c r="Y474" s="1"/>
      <c r="AB474" s="7"/>
      <c r="AC474" s="7"/>
      <c r="AD474" s="7"/>
      <c r="AE474" s="7"/>
      <c r="AG474" s="80"/>
      <c r="AH474" s="80"/>
      <c r="AI474" s="80"/>
      <c r="AJ474" s="80"/>
    </row>
    <row r="475" spans="1:36" ht="14.85" customHeight="1" x14ac:dyDescent="0.15">
      <c r="B475" s="34" t="s">
        <v>461</v>
      </c>
      <c r="C475" s="209"/>
      <c r="D475" s="209"/>
      <c r="F475" s="18">
        <v>55</v>
      </c>
      <c r="G475" s="18">
        <v>51</v>
      </c>
      <c r="H475" s="18">
        <v>4</v>
      </c>
      <c r="I475" s="107">
        <f t="shared" si="270"/>
        <v>4.5379537953795381</v>
      </c>
      <c r="J475" s="4">
        <f t="shared" si="271"/>
        <v>4.6153846153846159</v>
      </c>
      <c r="K475" s="4">
        <f t="shared" si="272"/>
        <v>3.7383177570093453</v>
      </c>
      <c r="L475" s="80"/>
      <c r="M475" s="80"/>
      <c r="N475" s="80"/>
      <c r="O475" s="80"/>
      <c r="P475" s="80"/>
      <c r="W475" s="1"/>
      <c r="X475" s="1"/>
      <c r="Y475" s="1"/>
      <c r="AB475" s="7"/>
      <c r="AC475" s="7"/>
      <c r="AD475" s="7"/>
      <c r="AE475" s="7"/>
      <c r="AG475" s="80"/>
      <c r="AH475" s="80"/>
      <c r="AI475" s="80"/>
      <c r="AJ475" s="80"/>
    </row>
    <row r="476" spans="1:36" ht="14.85" customHeight="1" x14ac:dyDescent="0.15">
      <c r="B476" s="34" t="s">
        <v>462</v>
      </c>
      <c r="C476" s="209"/>
      <c r="D476" s="209"/>
      <c r="F476" s="18">
        <v>65</v>
      </c>
      <c r="G476" s="18">
        <v>59</v>
      </c>
      <c r="H476" s="18">
        <v>6</v>
      </c>
      <c r="I476" s="107">
        <f t="shared" si="270"/>
        <v>5.3630363036303628</v>
      </c>
      <c r="J476" s="4">
        <f t="shared" si="271"/>
        <v>5.3393665158371038</v>
      </c>
      <c r="K476" s="4">
        <f t="shared" si="272"/>
        <v>5.6074766355140184</v>
      </c>
      <c r="L476" s="80"/>
      <c r="M476" s="80"/>
      <c r="N476" s="80"/>
      <c r="O476" s="80"/>
      <c r="P476" s="80"/>
      <c r="W476" s="1"/>
      <c r="X476" s="1"/>
      <c r="Y476" s="1"/>
      <c r="AB476" s="7"/>
      <c r="AC476" s="7"/>
      <c r="AD476" s="7"/>
      <c r="AE476" s="7"/>
      <c r="AG476" s="80"/>
      <c r="AH476" s="80"/>
      <c r="AI476" s="80"/>
      <c r="AJ476" s="80"/>
    </row>
    <row r="477" spans="1:36" ht="14.85" customHeight="1" x14ac:dyDescent="0.15">
      <c r="B477" s="35" t="s">
        <v>150</v>
      </c>
      <c r="C477" s="88"/>
      <c r="D477" s="88"/>
      <c r="E477" s="36"/>
      <c r="F477" s="19">
        <v>206</v>
      </c>
      <c r="G477" s="19">
        <v>177</v>
      </c>
      <c r="H477" s="19">
        <v>29</v>
      </c>
      <c r="I477" s="111">
        <f t="shared" si="270"/>
        <v>16.996699669966997</v>
      </c>
      <c r="J477" s="5">
        <f t="shared" si="271"/>
        <v>16.018099547511312</v>
      </c>
      <c r="K477" s="5">
        <f t="shared" si="272"/>
        <v>27.102803738317753</v>
      </c>
      <c r="L477" s="23"/>
      <c r="M477" s="23"/>
      <c r="N477" s="23"/>
      <c r="O477" s="23"/>
      <c r="P477" s="23"/>
      <c r="W477" s="1"/>
      <c r="X477" s="1"/>
      <c r="Y477" s="1"/>
      <c r="AB477" s="7"/>
      <c r="AC477" s="7"/>
      <c r="AD477" s="7"/>
      <c r="AE477" s="7"/>
      <c r="AG477" s="23"/>
      <c r="AH477" s="23"/>
      <c r="AI477" s="23"/>
      <c r="AJ477" s="23"/>
    </row>
    <row r="478" spans="1:36" ht="14.85" customHeight="1" x14ac:dyDescent="0.15">
      <c r="B478" s="38" t="s">
        <v>1</v>
      </c>
      <c r="C478" s="78"/>
      <c r="D478" s="78"/>
      <c r="E478" s="28"/>
      <c r="F478" s="39">
        <f>SUM(F472:F477)</f>
        <v>1212</v>
      </c>
      <c r="G478" s="39">
        <f>SUM(G472:G477)</f>
        <v>1105</v>
      </c>
      <c r="H478" s="39">
        <f>SUM(H472:H477)</f>
        <v>107</v>
      </c>
      <c r="I478" s="108">
        <f>IF(SUM(I472:I477)&gt;100,"－",SUM(I472:I477))</f>
        <v>99.999999999999986</v>
      </c>
      <c r="J478" s="6">
        <f>IF(SUM(J472:J477)&gt;100,"－",SUM(J472:J477))</f>
        <v>99.999999999999986</v>
      </c>
      <c r="K478" s="6">
        <f>IF(SUM(K472:K477)&gt;100,"－",SUM(K472:K477))</f>
        <v>100</v>
      </c>
      <c r="L478" s="23"/>
      <c r="M478" s="23"/>
      <c r="N478" s="23"/>
      <c r="O478" s="23"/>
      <c r="P478" s="23"/>
      <c r="W478" s="1"/>
      <c r="X478" s="1"/>
      <c r="Y478" s="1"/>
      <c r="AB478" s="7"/>
      <c r="AC478" s="7"/>
      <c r="AD478" s="7"/>
      <c r="AE478" s="7"/>
      <c r="AG478" s="23"/>
      <c r="AH478" s="23"/>
      <c r="AI478" s="23"/>
      <c r="AJ478" s="23"/>
    </row>
    <row r="479" spans="1:36" ht="14.85" customHeight="1" x14ac:dyDescent="0.15">
      <c r="B479" s="38" t="s">
        <v>87</v>
      </c>
      <c r="C479" s="78"/>
      <c r="D479" s="78"/>
      <c r="E479" s="29"/>
      <c r="F479" s="41">
        <v>3.6838879790294619</v>
      </c>
      <c r="G479" s="71">
        <v>3.6201277734968214</v>
      </c>
      <c r="H479" s="71">
        <v>4.4424709371613771</v>
      </c>
      <c r="I479" s="23"/>
      <c r="J479" s="23"/>
      <c r="K479" s="23"/>
      <c r="L479" s="23"/>
      <c r="M479" s="23"/>
      <c r="N479" s="23"/>
      <c r="O479" s="23"/>
      <c r="P479" s="23"/>
      <c r="W479" s="1"/>
      <c r="X479" s="1"/>
      <c r="Y479" s="1"/>
      <c r="AB479" s="7"/>
      <c r="AC479" s="7"/>
      <c r="AD479" s="7"/>
      <c r="AE479" s="7"/>
      <c r="AG479" s="23"/>
      <c r="AH479" s="23"/>
      <c r="AI479" s="23"/>
      <c r="AJ479" s="23"/>
    </row>
    <row r="480" spans="1:36" ht="14.85" customHeight="1" x14ac:dyDescent="0.15">
      <c r="B480" s="62"/>
      <c r="C480" s="62"/>
      <c r="D480" s="45"/>
      <c r="E480" s="45"/>
      <c r="F480" s="45"/>
      <c r="G480" s="45"/>
      <c r="H480" s="91"/>
      <c r="I480" s="46"/>
      <c r="W480" s="1"/>
      <c r="X480" s="1"/>
      <c r="Y480" s="1"/>
      <c r="AB480" s="7"/>
      <c r="AC480" s="7"/>
      <c r="AD480" s="7"/>
      <c r="AE480" s="7"/>
    </row>
    <row r="481" spans="1:36" ht="15" customHeight="1" x14ac:dyDescent="0.15">
      <c r="A481" s="1" t="s">
        <v>1025</v>
      </c>
      <c r="B481" s="22"/>
      <c r="C481" s="22"/>
      <c r="H481" s="7"/>
      <c r="I481" s="7"/>
      <c r="W481" s="1"/>
      <c r="X481" s="1"/>
      <c r="Y481" s="1"/>
      <c r="AB481" s="7"/>
      <c r="AC481" s="7"/>
      <c r="AD481" s="7"/>
      <c r="AE481" s="7"/>
    </row>
    <row r="482" spans="1:36" ht="13.65" customHeight="1" x14ac:dyDescent="0.15">
      <c r="B482" s="64"/>
      <c r="C482" s="33"/>
      <c r="D482" s="33"/>
      <c r="E482" s="33"/>
      <c r="F482" s="79"/>
      <c r="G482" s="83" t="s">
        <v>2</v>
      </c>
      <c r="H482" s="86"/>
      <c r="I482" s="104"/>
      <c r="J482" s="83" t="s">
        <v>3</v>
      </c>
      <c r="K482" s="84"/>
      <c r="W482" s="1"/>
      <c r="X482" s="1"/>
      <c r="Y482" s="1"/>
      <c r="AB482" s="7"/>
      <c r="AC482" s="7"/>
      <c r="AD482" s="7"/>
      <c r="AE482" s="7"/>
    </row>
    <row r="483" spans="1:36" ht="19.2" x14ac:dyDescent="0.15">
      <c r="B483" s="77"/>
      <c r="F483" s="94" t="s">
        <v>4</v>
      </c>
      <c r="G483" s="94" t="s">
        <v>194</v>
      </c>
      <c r="H483" s="94" t="s">
        <v>196</v>
      </c>
      <c r="I483" s="103" t="s">
        <v>4</v>
      </c>
      <c r="J483" s="94" t="s">
        <v>194</v>
      </c>
      <c r="K483" s="94" t="s">
        <v>196</v>
      </c>
      <c r="W483" s="1"/>
      <c r="X483" s="1"/>
      <c r="Y483" s="1"/>
      <c r="AB483" s="7"/>
      <c r="AC483" s="7"/>
      <c r="AD483" s="7"/>
      <c r="AE483" s="7"/>
    </row>
    <row r="484" spans="1:36" ht="12" customHeight="1" x14ac:dyDescent="0.15">
      <c r="B484" s="35"/>
      <c r="C484" s="88"/>
      <c r="D484" s="88"/>
      <c r="E484" s="36"/>
      <c r="F484" s="37"/>
      <c r="G484" s="37"/>
      <c r="H484" s="37"/>
      <c r="I484" s="105">
        <f>F$273</f>
        <v>1212</v>
      </c>
      <c r="J484" s="2">
        <f>G$273</f>
        <v>1105</v>
      </c>
      <c r="K484" s="2">
        <f>H$273</f>
        <v>107</v>
      </c>
      <c r="L484" s="89"/>
      <c r="M484" s="89"/>
      <c r="N484" s="89"/>
      <c r="O484" s="89"/>
      <c r="P484" s="89"/>
      <c r="W484" s="1"/>
      <c r="X484" s="1"/>
      <c r="Y484" s="1"/>
      <c r="AB484" s="7"/>
      <c r="AC484" s="7"/>
      <c r="AD484" s="7"/>
      <c r="AE484" s="7"/>
      <c r="AG484" s="89"/>
      <c r="AH484" s="89"/>
      <c r="AI484" s="89"/>
      <c r="AJ484" s="89"/>
    </row>
    <row r="485" spans="1:36" ht="14.85" customHeight="1" x14ac:dyDescent="0.15">
      <c r="B485" s="206" t="s">
        <v>944</v>
      </c>
      <c r="C485" s="212"/>
      <c r="D485" s="209"/>
      <c r="F485" s="18">
        <v>49</v>
      </c>
      <c r="G485" s="18">
        <v>36</v>
      </c>
      <c r="H485" s="18">
        <v>13</v>
      </c>
      <c r="I485" s="107">
        <f t="shared" ref="I485:K485" si="273">F485/I$266*100</f>
        <v>4.0429042904290426</v>
      </c>
      <c r="J485" s="4">
        <f t="shared" si="273"/>
        <v>3.2579185520361995</v>
      </c>
      <c r="K485" s="4">
        <f t="shared" si="273"/>
        <v>12.149532710280374</v>
      </c>
      <c r="L485" s="80"/>
      <c r="M485" s="80"/>
      <c r="N485" s="80"/>
      <c r="O485" s="80"/>
      <c r="P485" s="80"/>
      <c r="Q485" s="173"/>
      <c r="R485" s="173"/>
      <c r="S485" s="173"/>
      <c r="T485" s="173"/>
      <c r="W485" s="1"/>
      <c r="X485" s="1"/>
      <c r="Y485" s="1"/>
      <c r="AB485" s="7"/>
      <c r="AC485" s="7"/>
      <c r="AD485" s="7"/>
      <c r="AE485" s="7"/>
      <c r="AG485" s="80"/>
      <c r="AH485" s="80"/>
      <c r="AI485" s="80"/>
      <c r="AJ485" s="80"/>
    </row>
    <row r="486" spans="1:36" ht="14.85" customHeight="1" x14ac:dyDescent="0.15">
      <c r="B486" s="206" t="s">
        <v>945</v>
      </c>
      <c r="C486" s="212"/>
      <c r="D486" s="209"/>
      <c r="F486" s="18">
        <v>187</v>
      </c>
      <c r="G486" s="18">
        <v>175</v>
      </c>
      <c r="H486" s="18">
        <v>12</v>
      </c>
      <c r="I486" s="107">
        <f t="shared" ref="I486:I492" si="274">F486/I$266*100</f>
        <v>15.42904290429043</v>
      </c>
      <c r="J486" s="4">
        <f t="shared" ref="J486:J492" si="275">G486/J$266*100</f>
        <v>15.837104072398189</v>
      </c>
      <c r="K486" s="4">
        <f t="shared" ref="K486:K492" si="276">H486/K$266*100</f>
        <v>11.214953271028037</v>
      </c>
      <c r="L486" s="80"/>
      <c r="M486" s="80"/>
      <c r="N486" s="80"/>
      <c r="O486" s="80"/>
      <c r="P486" s="80"/>
      <c r="Q486" s="173"/>
      <c r="R486" s="173"/>
      <c r="S486" s="173"/>
      <c r="T486" s="173"/>
      <c r="W486" s="1"/>
      <c r="X486" s="1"/>
      <c r="Y486" s="1"/>
      <c r="AB486" s="7"/>
      <c r="AC486" s="7"/>
      <c r="AD486" s="7"/>
      <c r="AE486" s="7"/>
      <c r="AG486" s="80"/>
      <c r="AH486" s="80"/>
      <c r="AI486" s="80"/>
      <c r="AJ486" s="80"/>
    </row>
    <row r="487" spans="1:36" ht="14.85" customHeight="1" x14ac:dyDescent="0.15">
      <c r="B487" s="206" t="s">
        <v>946</v>
      </c>
      <c r="C487" s="212"/>
      <c r="D487" s="199"/>
      <c r="F487" s="18">
        <v>285</v>
      </c>
      <c r="G487" s="18">
        <v>263</v>
      </c>
      <c r="H487" s="18">
        <v>22</v>
      </c>
      <c r="I487" s="107">
        <f t="shared" si="274"/>
        <v>23.514851485148512</v>
      </c>
      <c r="J487" s="4">
        <f t="shared" si="275"/>
        <v>23.800904977375563</v>
      </c>
      <c r="K487" s="4">
        <f t="shared" si="276"/>
        <v>20.5607476635514</v>
      </c>
      <c r="L487" s="80"/>
      <c r="M487" s="80"/>
      <c r="N487" s="80"/>
      <c r="O487" s="80"/>
      <c r="P487" s="80"/>
      <c r="Q487" s="173"/>
      <c r="R487" s="173"/>
      <c r="S487" s="173"/>
      <c r="T487" s="173"/>
      <c r="W487" s="1"/>
      <c r="X487" s="1"/>
      <c r="Y487" s="1"/>
      <c r="AB487" s="7"/>
      <c r="AC487" s="7"/>
      <c r="AD487" s="7"/>
      <c r="AE487" s="7"/>
      <c r="AG487" s="80"/>
      <c r="AH487" s="80"/>
      <c r="AI487" s="80"/>
      <c r="AJ487" s="80"/>
    </row>
    <row r="488" spans="1:36" ht="14.85" customHeight="1" x14ac:dyDescent="0.15">
      <c r="B488" s="206" t="s">
        <v>939</v>
      </c>
      <c r="C488" s="212"/>
      <c r="D488" s="199"/>
      <c r="F488" s="18">
        <v>351</v>
      </c>
      <c r="G488" s="18">
        <v>321</v>
      </c>
      <c r="H488" s="18">
        <v>30</v>
      </c>
      <c r="I488" s="107">
        <f t="shared" si="274"/>
        <v>28.960396039603957</v>
      </c>
      <c r="J488" s="4">
        <f t="shared" si="275"/>
        <v>29.049773755656112</v>
      </c>
      <c r="K488" s="4">
        <f t="shared" si="276"/>
        <v>28.037383177570092</v>
      </c>
      <c r="L488" s="80"/>
      <c r="M488" s="80"/>
      <c r="N488" s="80"/>
      <c r="O488" s="80"/>
      <c r="P488" s="80"/>
      <c r="Q488" s="173"/>
      <c r="R488" s="173"/>
      <c r="S488" s="173"/>
      <c r="T488" s="173"/>
      <c r="W488" s="1"/>
      <c r="X488" s="1"/>
      <c r="Y488" s="1"/>
      <c r="AB488" s="7"/>
      <c r="AC488" s="7"/>
      <c r="AD488" s="7"/>
      <c r="AE488" s="7"/>
      <c r="AG488" s="80"/>
      <c r="AH488" s="80"/>
      <c r="AI488" s="80"/>
      <c r="AJ488" s="80"/>
    </row>
    <row r="489" spans="1:36" ht="14.85" customHeight="1" x14ac:dyDescent="0.15">
      <c r="B489" s="206" t="s">
        <v>940</v>
      </c>
      <c r="C489" s="212"/>
      <c r="D489" s="199"/>
      <c r="F489" s="18">
        <v>120</v>
      </c>
      <c r="G489" s="18">
        <v>110</v>
      </c>
      <c r="H489" s="18">
        <v>10</v>
      </c>
      <c r="I489" s="107">
        <f t="shared" si="274"/>
        <v>9.9009900990099009</v>
      </c>
      <c r="J489" s="4">
        <f t="shared" si="275"/>
        <v>9.9547511312217196</v>
      </c>
      <c r="K489" s="4">
        <f t="shared" si="276"/>
        <v>9.3457943925233646</v>
      </c>
      <c r="L489" s="80"/>
      <c r="M489" s="80"/>
      <c r="N489" s="80"/>
      <c r="O489" s="80"/>
      <c r="P489" s="80"/>
      <c r="Q489" s="173"/>
      <c r="R489" s="173"/>
      <c r="S489" s="173"/>
      <c r="T489" s="173"/>
      <c r="W489" s="1"/>
      <c r="X489" s="1"/>
      <c r="Y489" s="1"/>
      <c r="AB489" s="7"/>
      <c r="AC489" s="7"/>
      <c r="AD489" s="7"/>
      <c r="AE489" s="7"/>
      <c r="AG489" s="80"/>
      <c r="AH489" s="80"/>
      <c r="AI489" s="80"/>
      <c r="AJ489" s="80"/>
    </row>
    <row r="490" spans="1:36" ht="14.85" customHeight="1" x14ac:dyDescent="0.15">
      <c r="B490" s="206" t="s">
        <v>941</v>
      </c>
      <c r="C490" s="212"/>
      <c r="D490" s="209"/>
      <c r="F490" s="18">
        <v>56</v>
      </c>
      <c r="G490" s="18">
        <v>54</v>
      </c>
      <c r="H490" s="18">
        <v>2</v>
      </c>
      <c r="I490" s="107">
        <f t="shared" si="274"/>
        <v>4.6204620462046204</v>
      </c>
      <c r="J490" s="4">
        <f t="shared" si="275"/>
        <v>4.886877828054299</v>
      </c>
      <c r="K490" s="4">
        <f t="shared" si="276"/>
        <v>1.8691588785046727</v>
      </c>
      <c r="L490" s="80"/>
      <c r="M490" s="80"/>
      <c r="N490" s="80"/>
      <c r="O490" s="80"/>
      <c r="P490" s="80"/>
      <c r="Q490" s="173"/>
      <c r="R490" s="173"/>
      <c r="S490" s="173"/>
      <c r="T490" s="173"/>
      <c r="W490" s="1"/>
      <c r="X490" s="1"/>
      <c r="Y490" s="1"/>
      <c r="AB490" s="7"/>
      <c r="AC490" s="7"/>
      <c r="AD490" s="7"/>
      <c r="AE490" s="7"/>
      <c r="AG490" s="80"/>
      <c r="AH490" s="80"/>
      <c r="AI490" s="80"/>
      <c r="AJ490" s="80"/>
    </row>
    <row r="491" spans="1:36" ht="14.85" customHeight="1" x14ac:dyDescent="0.15">
      <c r="B491" s="206" t="s">
        <v>81</v>
      </c>
      <c r="C491" s="212"/>
      <c r="D491" s="209"/>
      <c r="F491" s="18">
        <v>88</v>
      </c>
      <c r="G491" s="18">
        <v>84</v>
      </c>
      <c r="H491" s="18">
        <v>4</v>
      </c>
      <c r="I491" s="107">
        <f t="shared" si="274"/>
        <v>7.2607260726072615</v>
      </c>
      <c r="J491" s="4">
        <f t="shared" si="275"/>
        <v>7.6018099547511309</v>
      </c>
      <c r="K491" s="4">
        <f t="shared" si="276"/>
        <v>3.7383177570093453</v>
      </c>
      <c r="L491" s="80"/>
      <c r="M491" s="80"/>
      <c r="N491" s="80"/>
      <c r="O491" s="80"/>
      <c r="P491" s="80"/>
      <c r="Q491" s="173"/>
      <c r="R491" s="173"/>
      <c r="S491" s="173"/>
      <c r="T491" s="173"/>
      <c r="W491" s="1"/>
      <c r="X491" s="1"/>
      <c r="Y491" s="1"/>
      <c r="AB491" s="7"/>
      <c r="AC491" s="7"/>
      <c r="AD491" s="7"/>
      <c r="AE491" s="7"/>
      <c r="AG491" s="80"/>
      <c r="AH491" s="80"/>
      <c r="AI491" s="80"/>
      <c r="AJ491" s="80"/>
    </row>
    <row r="492" spans="1:36" ht="14.85" customHeight="1" x14ac:dyDescent="0.15">
      <c r="B492" s="210" t="s">
        <v>150</v>
      </c>
      <c r="C492" s="276"/>
      <c r="D492" s="88"/>
      <c r="E492" s="36"/>
      <c r="F492" s="19">
        <v>76</v>
      </c>
      <c r="G492" s="19">
        <v>62</v>
      </c>
      <c r="H492" s="19">
        <v>14</v>
      </c>
      <c r="I492" s="111">
        <f t="shared" si="274"/>
        <v>6.2706270627062706</v>
      </c>
      <c r="J492" s="5">
        <f t="shared" si="275"/>
        <v>5.6108597285067878</v>
      </c>
      <c r="K492" s="5">
        <f t="shared" si="276"/>
        <v>13.084112149532709</v>
      </c>
      <c r="L492" s="23"/>
      <c r="M492" s="23"/>
      <c r="N492" s="23"/>
      <c r="O492" s="23"/>
      <c r="P492" s="23"/>
      <c r="Q492" s="173"/>
      <c r="R492" s="173"/>
      <c r="S492" s="173"/>
      <c r="T492" s="173"/>
      <c r="W492" s="1"/>
      <c r="X492" s="1"/>
      <c r="Y492" s="1"/>
      <c r="AB492" s="7"/>
      <c r="AC492" s="7"/>
      <c r="AD492" s="7"/>
      <c r="AE492" s="7"/>
      <c r="AG492" s="23"/>
      <c r="AH492" s="23"/>
      <c r="AI492" s="23"/>
      <c r="AJ492" s="23"/>
    </row>
    <row r="493" spans="1:36" ht="14.85" customHeight="1" x14ac:dyDescent="0.15">
      <c r="B493" s="38" t="s">
        <v>1</v>
      </c>
      <c r="C493" s="78"/>
      <c r="D493" s="78"/>
      <c r="E493" s="28"/>
      <c r="F493" s="39">
        <f>SUM(F485:F492)</f>
        <v>1212</v>
      </c>
      <c r="G493" s="39">
        <f>SUM(G485:G492)</f>
        <v>1105</v>
      </c>
      <c r="H493" s="39">
        <f>SUM(H485:H492)</f>
        <v>107</v>
      </c>
      <c r="I493" s="108">
        <f>IF(SUM(I485:I492)&gt;100,"－",SUM(I485:I492))</f>
        <v>100</v>
      </c>
      <c r="J493" s="6">
        <f>IF(SUM(J485:J492)&gt;100,"－",SUM(J485:J492))</f>
        <v>100</v>
      </c>
      <c r="K493" s="6">
        <f>IF(SUM(K485:K492)&gt;100,"－",SUM(K485:K492))</f>
        <v>100</v>
      </c>
      <c r="L493" s="23"/>
      <c r="M493" s="23"/>
      <c r="N493" s="23"/>
      <c r="O493" s="23"/>
      <c r="P493" s="23"/>
      <c r="W493" s="1"/>
      <c r="X493" s="1"/>
      <c r="Y493" s="1"/>
      <c r="AB493" s="7"/>
      <c r="AC493" s="7"/>
      <c r="AD493" s="7"/>
      <c r="AE493" s="7"/>
      <c r="AG493" s="23"/>
      <c r="AH493" s="23"/>
      <c r="AI493" s="23"/>
      <c r="AJ493" s="23"/>
    </row>
    <row r="494" spans="1:36" ht="14.85" customHeight="1" x14ac:dyDescent="0.15">
      <c r="B494" s="38" t="s">
        <v>103</v>
      </c>
      <c r="C494" s="78"/>
      <c r="D494" s="78"/>
      <c r="E494" s="29"/>
      <c r="F494" s="41">
        <v>4.589788732394366</v>
      </c>
      <c r="G494" s="71">
        <v>4.653883029721956</v>
      </c>
      <c r="H494" s="71">
        <v>3.870967741935484</v>
      </c>
      <c r="I494" s="23"/>
      <c r="J494" s="23"/>
      <c r="K494" s="23"/>
      <c r="L494" s="23"/>
      <c r="M494" s="23"/>
      <c r="N494" s="23"/>
      <c r="O494" s="23"/>
      <c r="P494" s="23"/>
      <c r="W494" s="1"/>
      <c r="X494" s="1"/>
      <c r="Y494" s="1"/>
      <c r="AB494" s="7"/>
      <c r="AC494" s="7"/>
      <c r="AD494" s="7"/>
      <c r="AE494" s="7"/>
      <c r="AG494" s="23"/>
      <c r="AH494" s="23"/>
      <c r="AI494" s="23"/>
      <c r="AJ494" s="23"/>
    </row>
    <row r="495" spans="1:36" ht="14.85" customHeight="1" x14ac:dyDescent="0.15">
      <c r="B495" s="38" t="s">
        <v>104</v>
      </c>
      <c r="C495" s="78"/>
      <c r="D495" s="78"/>
      <c r="E495" s="29"/>
      <c r="F495" s="171">
        <v>34</v>
      </c>
      <c r="G495" s="47">
        <v>34</v>
      </c>
      <c r="H495" s="47">
        <v>13</v>
      </c>
      <c r="I495" s="23"/>
      <c r="J495" s="23"/>
      <c r="K495" s="23"/>
      <c r="L495" s="23"/>
      <c r="M495" s="23"/>
      <c r="N495" s="23"/>
      <c r="O495" s="23"/>
      <c r="P495" s="23"/>
      <c r="W495" s="1"/>
      <c r="X495" s="1"/>
      <c r="Y495" s="1"/>
      <c r="AB495" s="7"/>
      <c r="AC495" s="7"/>
      <c r="AD495" s="7"/>
      <c r="AE495" s="7"/>
      <c r="AG495" s="23"/>
      <c r="AH495" s="23"/>
      <c r="AI495" s="23"/>
      <c r="AJ495" s="23"/>
    </row>
    <row r="496" spans="1:36" ht="17.7" customHeight="1" x14ac:dyDescent="0.15">
      <c r="B496" s="85" t="s">
        <v>143</v>
      </c>
      <c r="C496" s="85"/>
      <c r="H496" s="7"/>
      <c r="J496" s="7"/>
      <c r="M496" s="31"/>
      <c r="P496" s="31"/>
      <c r="W496" s="1"/>
      <c r="X496" s="1"/>
      <c r="Y496" s="1"/>
      <c r="AB496" s="7"/>
      <c r="AC496" s="7"/>
      <c r="AD496" s="7"/>
      <c r="AE496" s="7"/>
      <c r="AG496" s="31"/>
      <c r="AJ496" s="31"/>
    </row>
    <row r="497" spans="1:36" ht="13.65" customHeight="1" x14ac:dyDescent="0.15">
      <c r="B497" s="64"/>
      <c r="C497" s="33"/>
      <c r="D497" s="33"/>
      <c r="E497" s="33"/>
      <c r="F497" s="79"/>
      <c r="G497" s="83" t="s">
        <v>2</v>
      </c>
      <c r="H497" s="86"/>
      <c r="I497" s="104"/>
      <c r="J497" s="83" t="s">
        <v>3</v>
      </c>
      <c r="K497" s="84"/>
      <c r="W497" s="1"/>
      <c r="X497" s="1"/>
      <c r="Y497" s="1"/>
      <c r="AB497" s="7"/>
      <c r="AC497" s="7"/>
      <c r="AD497" s="7"/>
      <c r="AE497" s="7"/>
    </row>
    <row r="498" spans="1:36" ht="19.2" x14ac:dyDescent="0.15">
      <c r="B498" s="77"/>
      <c r="F498" s="94" t="s">
        <v>4</v>
      </c>
      <c r="G498" s="94" t="s">
        <v>194</v>
      </c>
      <c r="H498" s="94" t="s">
        <v>196</v>
      </c>
      <c r="I498" s="103" t="s">
        <v>4</v>
      </c>
      <c r="J498" s="94" t="s">
        <v>194</v>
      </c>
      <c r="K498" s="94" t="s">
        <v>196</v>
      </c>
      <c r="W498" s="1"/>
      <c r="X498" s="1"/>
      <c r="Y498" s="1"/>
      <c r="AB498" s="7"/>
      <c r="AC498" s="7"/>
      <c r="AD498" s="7"/>
      <c r="AE498" s="7"/>
    </row>
    <row r="499" spans="1:36" ht="12" customHeight="1" x14ac:dyDescent="0.15">
      <c r="B499" s="35"/>
      <c r="C499" s="88"/>
      <c r="D499" s="88"/>
      <c r="E499" s="36"/>
      <c r="F499" s="37"/>
      <c r="G499" s="37"/>
      <c r="H499" s="37"/>
      <c r="I499" s="105">
        <f>F$273</f>
        <v>1212</v>
      </c>
      <c r="J499" s="2">
        <f>G$273</f>
        <v>1105</v>
      </c>
      <c r="K499" s="2">
        <f>H$273</f>
        <v>107</v>
      </c>
      <c r="L499" s="89"/>
      <c r="M499" s="89"/>
      <c r="N499" s="89"/>
      <c r="O499" s="89"/>
      <c r="P499" s="89"/>
      <c r="W499" s="1"/>
      <c r="X499" s="1"/>
      <c r="Y499" s="1"/>
      <c r="AB499" s="7"/>
      <c r="AC499" s="7"/>
      <c r="AD499" s="7"/>
      <c r="AE499" s="7"/>
      <c r="AG499" s="89"/>
      <c r="AH499" s="89"/>
      <c r="AI499" s="89"/>
      <c r="AJ499" s="89"/>
    </row>
    <row r="500" spans="1:36" ht="14.85" customHeight="1" x14ac:dyDescent="0.15">
      <c r="B500" s="206" t="s">
        <v>955</v>
      </c>
      <c r="C500" s="212"/>
      <c r="D500" s="209"/>
      <c r="F500" s="18">
        <v>110</v>
      </c>
      <c r="G500" s="18">
        <v>97</v>
      </c>
      <c r="H500" s="18">
        <v>13</v>
      </c>
      <c r="I500" s="107">
        <f t="shared" ref="I500" si="277">F500/I$266*100</f>
        <v>9.0759075907590763</v>
      </c>
      <c r="J500" s="4">
        <f t="shared" ref="J500" si="278">G500/J$266*100</f>
        <v>8.7782805429864244</v>
      </c>
      <c r="K500" s="4">
        <f t="shared" ref="K500" si="279">H500/K$266*100</f>
        <v>12.149532710280374</v>
      </c>
      <c r="L500" s="80"/>
      <c r="M500" s="80"/>
      <c r="N500" s="80"/>
      <c r="O500" s="80"/>
      <c r="P500" s="80"/>
      <c r="W500" s="1"/>
      <c r="X500" s="1"/>
      <c r="Y500" s="1"/>
      <c r="AB500" s="7"/>
      <c r="AC500" s="7"/>
      <c r="AD500" s="7"/>
      <c r="AE500" s="7"/>
      <c r="AG500" s="80"/>
      <c r="AH500" s="80"/>
      <c r="AI500" s="80"/>
      <c r="AJ500" s="80"/>
    </row>
    <row r="501" spans="1:36" ht="14.85" customHeight="1" x14ac:dyDescent="0.15">
      <c r="B501" s="206" t="s">
        <v>991</v>
      </c>
      <c r="C501" s="212"/>
      <c r="D501" s="209"/>
      <c r="F501" s="18">
        <v>259</v>
      </c>
      <c r="G501" s="18">
        <v>237</v>
      </c>
      <c r="H501" s="18">
        <v>22</v>
      </c>
      <c r="I501" s="107">
        <f t="shared" ref="I501:I507" si="280">F501/I$266*100</f>
        <v>21.369636963696369</v>
      </c>
      <c r="J501" s="4">
        <f t="shared" ref="J501:J507" si="281">G501/J$266*100</f>
        <v>21.447963800904976</v>
      </c>
      <c r="K501" s="4">
        <f t="shared" ref="K501:K507" si="282">H501/K$266*100</f>
        <v>20.5607476635514</v>
      </c>
      <c r="L501" s="80"/>
      <c r="M501" s="80"/>
      <c r="N501" s="80"/>
      <c r="O501" s="80"/>
      <c r="P501" s="80"/>
      <c r="W501" s="1"/>
      <c r="X501" s="1"/>
      <c r="Y501" s="1"/>
      <c r="AB501" s="7"/>
      <c r="AC501" s="7"/>
      <c r="AD501" s="7"/>
      <c r="AE501" s="7"/>
      <c r="AG501" s="80"/>
      <c r="AH501" s="80"/>
      <c r="AI501" s="80"/>
      <c r="AJ501" s="80"/>
    </row>
    <row r="502" spans="1:36" ht="14.85" customHeight="1" x14ac:dyDescent="0.15">
      <c r="B502" s="206" t="s">
        <v>992</v>
      </c>
      <c r="C502" s="212"/>
      <c r="D502" s="209"/>
      <c r="F502" s="18">
        <v>270</v>
      </c>
      <c r="G502" s="18">
        <v>250</v>
      </c>
      <c r="H502" s="18">
        <v>20</v>
      </c>
      <c r="I502" s="107">
        <f t="shared" si="280"/>
        <v>22.277227722772277</v>
      </c>
      <c r="J502" s="4">
        <f t="shared" si="281"/>
        <v>22.624434389140273</v>
      </c>
      <c r="K502" s="4">
        <f t="shared" si="282"/>
        <v>18.691588785046729</v>
      </c>
      <c r="L502" s="80"/>
      <c r="M502" s="80"/>
      <c r="N502" s="80"/>
      <c r="O502" s="80"/>
      <c r="P502" s="80"/>
      <c r="W502" s="1"/>
      <c r="X502" s="1"/>
      <c r="Y502" s="1"/>
      <c r="AB502" s="7"/>
      <c r="AC502" s="7"/>
      <c r="AD502" s="7"/>
      <c r="AE502" s="7"/>
      <c r="AG502" s="80"/>
      <c r="AH502" s="80"/>
      <c r="AI502" s="80"/>
      <c r="AJ502" s="80"/>
    </row>
    <row r="503" spans="1:36" ht="14.85" customHeight="1" x14ac:dyDescent="0.15">
      <c r="B503" s="206" t="s">
        <v>71</v>
      </c>
      <c r="C503" s="212"/>
      <c r="D503" s="209"/>
      <c r="F503" s="18">
        <v>300</v>
      </c>
      <c r="G503" s="18">
        <v>273</v>
      </c>
      <c r="H503" s="18">
        <v>27</v>
      </c>
      <c r="I503" s="107">
        <f t="shared" si="280"/>
        <v>24.752475247524753</v>
      </c>
      <c r="J503" s="4">
        <f t="shared" si="281"/>
        <v>24.705882352941178</v>
      </c>
      <c r="K503" s="4">
        <f t="shared" si="282"/>
        <v>25.233644859813083</v>
      </c>
      <c r="L503" s="80"/>
      <c r="M503" s="80"/>
      <c r="N503" s="80"/>
      <c r="O503" s="80"/>
      <c r="P503" s="80"/>
      <c r="W503" s="1"/>
      <c r="X503" s="1"/>
      <c r="Y503" s="1"/>
      <c r="AB503" s="7"/>
      <c r="AC503" s="7"/>
      <c r="AD503" s="7"/>
      <c r="AE503" s="7"/>
      <c r="AG503" s="80"/>
      <c r="AH503" s="80"/>
      <c r="AI503" s="80"/>
      <c r="AJ503" s="80"/>
    </row>
    <row r="504" spans="1:36" ht="14.85" customHeight="1" x14ac:dyDescent="0.15">
      <c r="B504" s="206" t="s">
        <v>72</v>
      </c>
      <c r="C504" s="212"/>
      <c r="D504" s="209"/>
      <c r="F504" s="18">
        <v>92</v>
      </c>
      <c r="G504" s="18">
        <v>86</v>
      </c>
      <c r="H504" s="18">
        <v>6</v>
      </c>
      <c r="I504" s="107">
        <f t="shared" si="280"/>
        <v>7.5907590759075907</v>
      </c>
      <c r="J504" s="4">
        <f t="shared" si="281"/>
        <v>7.7828054298642533</v>
      </c>
      <c r="K504" s="4">
        <f t="shared" si="282"/>
        <v>5.6074766355140184</v>
      </c>
      <c r="L504" s="80"/>
      <c r="M504" s="80"/>
      <c r="N504" s="80"/>
      <c r="O504" s="80"/>
      <c r="P504" s="80"/>
      <c r="W504" s="1"/>
      <c r="X504" s="1"/>
      <c r="Y504" s="1"/>
      <c r="AB504" s="7"/>
      <c r="AC504" s="7"/>
      <c r="AD504" s="7"/>
      <c r="AE504" s="7"/>
      <c r="AG504" s="80"/>
      <c r="AH504" s="80"/>
      <c r="AI504" s="80"/>
      <c r="AJ504" s="80"/>
    </row>
    <row r="505" spans="1:36" ht="14.85" customHeight="1" x14ac:dyDescent="0.15">
      <c r="B505" s="206" t="s">
        <v>73</v>
      </c>
      <c r="C505" s="212"/>
      <c r="D505" s="209"/>
      <c r="F505" s="18">
        <v>44</v>
      </c>
      <c r="G505" s="18">
        <v>41</v>
      </c>
      <c r="H505" s="18">
        <v>3</v>
      </c>
      <c r="I505" s="107">
        <f t="shared" si="280"/>
        <v>3.6303630363036308</v>
      </c>
      <c r="J505" s="4">
        <f t="shared" si="281"/>
        <v>3.7104072398190047</v>
      </c>
      <c r="K505" s="4">
        <f t="shared" si="282"/>
        <v>2.8037383177570092</v>
      </c>
      <c r="L505" s="80"/>
      <c r="M505" s="80"/>
      <c r="N505" s="80"/>
      <c r="O505" s="80"/>
      <c r="P505" s="80"/>
      <c r="W505" s="1"/>
      <c r="X505" s="1"/>
      <c r="Y505" s="1"/>
      <c r="AB505" s="7"/>
      <c r="AC505" s="7"/>
      <c r="AD505" s="7"/>
      <c r="AE505" s="7"/>
      <c r="AG505" s="80"/>
      <c r="AH505" s="80"/>
      <c r="AI505" s="80"/>
      <c r="AJ505" s="80"/>
    </row>
    <row r="506" spans="1:36" ht="14.85" customHeight="1" x14ac:dyDescent="0.15">
      <c r="B506" s="206" t="s">
        <v>81</v>
      </c>
      <c r="C506" s="212"/>
      <c r="D506" s="209"/>
      <c r="F506" s="18">
        <v>56</v>
      </c>
      <c r="G506" s="18">
        <v>55</v>
      </c>
      <c r="H506" s="18">
        <v>1</v>
      </c>
      <c r="I506" s="107">
        <f t="shared" si="280"/>
        <v>4.6204620462046204</v>
      </c>
      <c r="J506" s="4">
        <f t="shared" si="281"/>
        <v>4.9773755656108598</v>
      </c>
      <c r="K506" s="4">
        <f t="shared" si="282"/>
        <v>0.93457943925233633</v>
      </c>
      <c r="L506" s="80"/>
      <c r="M506" s="80"/>
      <c r="N506" s="80"/>
      <c r="O506" s="80"/>
      <c r="P506" s="80"/>
      <c r="W506" s="1"/>
      <c r="X506" s="1"/>
      <c r="Y506" s="1"/>
      <c r="AB506" s="7"/>
      <c r="AC506" s="7"/>
      <c r="AD506" s="7"/>
      <c r="AE506" s="7"/>
      <c r="AG506" s="80"/>
      <c r="AH506" s="80"/>
      <c r="AI506" s="80"/>
      <c r="AJ506" s="80"/>
    </row>
    <row r="507" spans="1:36" ht="14.85" customHeight="1" x14ac:dyDescent="0.15">
      <c r="B507" s="210" t="s">
        <v>150</v>
      </c>
      <c r="C507" s="276"/>
      <c r="D507" s="88"/>
      <c r="E507" s="36"/>
      <c r="F507" s="19">
        <v>81</v>
      </c>
      <c r="G507" s="19">
        <v>66</v>
      </c>
      <c r="H507" s="19">
        <v>15</v>
      </c>
      <c r="I507" s="111">
        <f t="shared" si="280"/>
        <v>6.6831683168316838</v>
      </c>
      <c r="J507" s="5">
        <f t="shared" si="281"/>
        <v>5.9728506787330318</v>
      </c>
      <c r="K507" s="5">
        <f t="shared" si="282"/>
        <v>14.018691588785046</v>
      </c>
      <c r="L507" s="23"/>
      <c r="M507" s="23"/>
      <c r="N507" s="23"/>
      <c r="O507" s="23"/>
      <c r="P507" s="23"/>
      <c r="W507" s="1"/>
      <c r="X507" s="1"/>
      <c r="Y507" s="1"/>
      <c r="AB507" s="7"/>
      <c r="AC507" s="7"/>
      <c r="AD507" s="7"/>
      <c r="AE507" s="7"/>
      <c r="AG507" s="23"/>
      <c r="AH507" s="23"/>
      <c r="AI507" s="23"/>
      <c r="AJ507" s="23"/>
    </row>
    <row r="508" spans="1:36" ht="14.85" customHeight="1" x14ac:dyDescent="0.15">
      <c r="B508" s="38" t="s">
        <v>1</v>
      </c>
      <c r="C508" s="78"/>
      <c r="D508" s="78"/>
      <c r="E508" s="28"/>
      <c r="F508" s="39">
        <f>SUM(F500:F507)</f>
        <v>1212</v>
      </c>
      <c r="G508" s="39">
        <f>SUM(G500:G507)</f>
        <v>1105</v>
      </c>
      <c r="H508" s="39">
        <f>SUM(H500:H507)</f>
        <v>107</v>
      </c>
      <c r="I508" s="108">
        <f>IF(SUM(I500:I507)&gt;100,"－",SUM(I500:I507))</f>
        <v>100</v>
      </c>
      <c r="J508" s="6">
        <f>IF(SUM(J500:J507)&gt;100,"－",SUM(J500:J507))</f>
        <v>100</v>
      </c>
      <c r="K508" s="6">
        <f>IF(SUM(K500:K507)&gt;100,"－",SUM(K500:K507))</f>
        <v>99.999999999999986</v>
      </c>
      <c r="L508" s="23"/>
      <c r="M508" s="23"/>
      <c r="N508" s="23"/>
      <c r="O508" s="23"/>
      <c r="P508" s="23"/>
      <c r="W508" s="1"/>
      <c r="X508" s="1"/>
      <c r="Y508" s="1"/>
      <c r="AB508" s="7"/>
      <c r="AC508" s="7"/>
      <c r="AD508" s="7"/>
      <c r="AE508" s="7"/>
      <c r="AG508" s="23"/>
      <c r="AH508" s="23"/>
      <c r="AI508" s="23"/>
      <c r="AJ508" s="23"/>
    </row>
    <row r="509" spans="1:36" ht="14.85" customHeight="1" x14ac:dyDescent="0.15">
      <c r="B509" s="38" t="s">
        <v>103</v>
      </c>
      <c r="C509" s="78"/>
      <c r="D509" s="78"/>
      <c r="E509" s="29"/>
      <c r="F509" s="41">
        <v>4.3454105947365429</v>
      </c>
      <c r="G509" s="71">
        <v>4.3875239639162489</v>
      </c>
      <c r="H509" s="71">
        <v>3.8698041754135661</v>
      </c>
      <c r="I509" s="23"/>
      <c r="J509" s="23"/>
      <c r="K509" s="23"/>
      <c r="L509" s="23"/>
      <c r="M509" s="23"/>
      <c r="N509" s="23"/>
      <c r="O509" s="23"/>
      <c r="P509" s="23"/>
      <c r="W509" s="1"/>
      <c r="X509" s="1"/>
      <c r="Y509" s="1"/>
      <c r="AB509" s="7"/>
      <c r="AC509" s="7"/>
      <c r="AD509" s="7"/>
      <c r="AE509" s="7"/>
      <c r="AG509" s="23"/>
      <c r="AH509" s="23"/>
      <c r="AI509" s="23"/>
      <c r="AJ509" s="23"/>
    </row>
    <row r="510" spans="1:36" ht="14.85" customHeight="1" x14ac:dyDescent="0.15">
      <c r="B510" s="38" t="s">
        <v>104</v>
      </c>
      <c r="C510" s="78"/>
      <c r="D510" s="78"/>
      <c r="E510" s="29"/>
      <c r="F510" s="41">
        <v>25</v>
      </c>
      <c r="G510" s="71">
        <v>25</v>
      </c>
      <c r="H510" s="71">
        <v>13.513513513513514</v>
      </c>
      <c r="I510" s="23"/>
      <c r="J510" s="23"/>
      <c r="K510" s="23"/>
      <c r="L510" s="23"/>
      <c r="M510" s="23"/>
      <c r="N510" s="23"/>
      <c r="O510" s="23"/>
      <c r="P510" s="23"/>
      <c r="W510" s="1"/>
      <c r="X510" s="1"/>
      <c r="Y510" s="1"/>
      <c r="AB510" s="7"/>
      <c r="AC510" s="7"/>
      <c r="AD510" s="7"/>
      <c r="AE510" s="7"/>
      <c r="AG510" s="23"/>
      <c r="AH510" s="23"/>
      <c r="AI510" s="23"/>
      <c r="AJ510" s="23"/>
    </row>
    <row r="511" spans="1:36" ht="14.85" customHeight="1" x14ac:dyDescent="0.15">
      <c r="B511" s="62"/>
      <c r="C511" s="62"/>
      <c r="D511" s="45"/>
      <c r="E511" s="45"/>
      <c r="F511" s="45"/>
      <c r="G511" s="45"/>
      <c r="H511" s="91"/>
      <c r="I511" s="46"/>
      <c r="W511" s="1"/>
      <c r="X511" s="1"/>
      <c r="Y511" s="1"/>
      <c r="AB511" s="7"/>
      <c r="AC511" s="7"/>
      <c r="AD511" s="7"/>
      <c r="AE511" s="7"/>
    </row>
    <row r="512" spans="1:36" ht="15" customHeight="1" x14ac:dyDescent="0.15">
      <c r="A512" s="1" t="s">
        <v>1026</v>
      </c>
      <c r="B512" s="22"/>
      <c r="C512" s="22"/>
      <c r="H512" s="7"/>
      <c r="I512" s="7"/>
      <c r="W512" s="1"/>
      <c r="X512" s="1"/>
      <c r="Y512" s="1"/>
      <c r="AB512" s="7"/>
      <c r="AC512" s="7"/>
      <c r="AD512" s="7"/>
      <c r="AE512" s="7"/>
    </row>
    <row r="513" spans="2:36" ht="13.65" customHeight="1" x14ac:dyDescent="0.15">
      <c r="B513" s="64"/>
      <c r="C513" s="33"/>
      <c r="D513" s="33"/>
      <c r="E513" s="33"/>
      <c r="F513" s="79"/>
      <c r="G513" s="83" t="s">
        <v>2</v>
      </c>
      <c r="H513" s="86"/>
      <c r="I513" s="104"/>
      <c r="J513" s="83" t="s">
        <v>3</v>
      </c>
      <c r="K513" s="84"/>
      <c r="W513" s="1"/>
      <c r="X513" s="1"/>
      <c r="Y513" s="1"/>
      <c r="AB513" s="7"/>
      <c r="AC513" s="7"/>
      <c r="AD513" s="7"/>
      <c r="AE513" s="7"/>
    </row>
    <row r="514" spans="2:36" ht="19.2" x14ac:dyDescent="0.15">
      <c r="B514" s="77"/>
      <c r="F514" s="94" t="s">
        <v>4</v>
      </c>
      <c r="G514" s="94" t="s">
        <v>194</v>
      </c>
      <c r="H514" s="94" t="s">
        <v>196</v>
      </c>
      <c r="I514" s="103" t="s">
        <v>4</v>
      </c>
      <c r="J514" s="94" t="s">
        <v>194</v>
      </c>
      <c r="K514" s="94" t="s">
        <v>196</v>
      </c>
      <c r="W514" s="1"/>
      <c r="X514" s="1"/>
      <c r="Y514" s="1"/>
      <c r="AB514" s="7"/>
      <c r="AC514" s="7"/>
      <c r="AD514" s="7"/>
      <c r="AE514" s="7"/>
    </row>
    <row r="515" spans="2:36" ht="12" customHeight="1" x14ac:dyDescent="0.15">
      <c r="B515" s="35"/>
      <c r="C515" s="88"/>
      <c r="D515" s="88"/>
      <c r="E515" s="36"/>
      <c r="F515" s="37"/>
      <c r="G515" s="37"/>
      <c r="H515" s="37"/>
      <c r="I515" s="105">
        <f>F$273</f>
        <v>1212</v>
      </c>
      <c r="J515" s="2">
        <f>G$273</f>
        <v>1105</v>
      </c>
      <c r="K515" s="2">
        <f>H$273</f>
        <v>107</v>
      </c>
      <c r="L515" s="89"/>
      <c r="M515" s="89"/>
      <c r="N515" s="89"/>
      <c r="O515" s="89"/>
      <c r="P515" s="89"/>
      <c r="W515" s="1"/>
      <c r="X515" s="1"/>
      <c r="Y515" s="1"/>
      <c r="AB515" s="7"/>
      <c r="AC515" s="7"/>
      <c r="AD515" s="7"/>
      <c r="AE515" s="7"/>
      <c r="AG515" s="89"/>
      <c r="AH515" s="89"/>
      <c r="AI515" s="89"/>
      <c r="AJ515" s="89"/>
    </row>
    <row r="516" spans="2:36" ht="15" customHeight="1" x14ac:dyDescent="0.15">
      <c r="B516" s="34" t="s">
        <v>955</v>
      </c>
      <c r="C516" s="209"/>
      <c r="D516" s="209"/>
      <c r="F516" s="18">
        <v>127</v>
      </c>
      <c r="G516" s="18">
        <v>112</v>
      </c>
      <c r="H516" s="18">
        <v>15</v>
      </c>
      <c r="I516" s="107">
        <f t="shared" ref="I516:K516" si="283">F516/I$515*100</f>
        <v>10.478547854785479</v>
      </c>
      <c r="J516" s="4">
        <f t="shared" si="283"/>
        <v>10.135746606334841</v>
      </c>
      <c r="K516" s="4">
        <f t="shared" si="283"/>
        <v>14.018691588785046</v>
      </c>
      <c r="L516" s="80"/>
      <c r="M516" s="80"/>
      <c r="N516" s="80"/>
      <c r="O516" s="80"/>
      <c r="P516" s="80"/>
      <c r="W516" s="1"/>
      <c r="X516" s="1"/>
      <c r="Y516" s="1"/>
      <c r="AB516" s="7"/>
      <c r="AC516" s="7"/>
      <c r="AD516" s="7"/>
      <c r="AE516" s="7"/>
      <c r="AG516" s="80"/>
      <c r="AH516" s="80"/>
      <c r="AI516" s="80"/>
      <c r="AJ516" s="80"/>
    </row>
    <row r="517" spans="2:36" ht="15" customHeight="1" x14ac:dyDescent="0.15">
      <c r="B517" s="34" t="s">
        <v>991</v>
      </c>
      <c r="C517" s="209"/>
      <c r="D517" s="209"/>
      <c r="F517" s="18">
        <v>327</v>
      </c>
      <c r="G517" s="18">
        <v>304</v>
      </c>
      <c r="H517" s="18">
        <v>23</v>
      </c>
      <c r="I517" s="107">
        <f t="shared" ref="I517:I523" si="284">F517/I$515*100</f>
        <v>26.980198019801982</v>
      </c>
      <c r="J517" s="4">
        <f t="shared" ref="J517:J523" si="285">G517/J$515*100</f>
        <v>27.511312217194572</v>
      </c>
      <c r="K517" s="4">
        <f t="shared" ref="K517:K523" si="286">H517/K$515*100</f>
        <v>21.495327102803738</v>
      </c>
      <c r="L517" s="80"/>
      <c r="M517" s="80"/>
      <c r="N517" s="80"/>
      <c r="O517" s="80"/>
      <c r="P517" s="80"/>
      <c r="W517" s="1"/>
      <c r="X517" s="1"/>
      <c r="Y517" s="1"/>
      <c r="AB517" s="7"/>
      <c r="AC517" s="7"/>
      <c r="AD517" s="7"/>
      <c r="AE517" s="7"/>
      <c r="AG517" s="80"/>
      <c r="AH517" s="80"/>
      <c r="AI517" s="80"/>
      <c r="AJ517" s="80"/>
    </row>
    <row r="518" spans="2:36" ht="15" customHeight="1" x14ac:dyDescent="0.15">
      <c r="B518" s="34" t="s">
        <v>992</v>
      </c>
      <c r="C518" s="209"/>
      <c r="D518" s="209"/>
      <c r="F518" s="18">
        <v>240</v>
      </c>
      <c r="G518" s="18">
        <v>222</v>
      </c>
      <c r="H518" s="18">
        <v>18</v>
      </c>
      <c r="I518" s="107">
        <f t="shared" si="284"/>
        <v>19.801980198019802</v>
      </c>
      <c r="J518" s="4">
        <f t="shared" si="285"/>
        <v>20.090497737556561</v>
      </c>
      <c r="K518" s="4">
        <f t="shared" si="286"/>
        <v>16.822429906542055</v>
      </c>
      <c r="L518" s="80"/>
      <c r="M518" s="80"/>
      <c r="N518" s="80"/>
      <c r="O518" s="80"/>
      <c r="P518" s="80"/>
      <c r="W518" s="1"/>
      <c r="X518" s="1"/>
      <c r="Y518" s="1"/>
      <c r="AB518" s="7"/>
      <c r="AC518" s="7"/>
      <c r="AD518" s="7"/>
      <c r="AE518" s="7"/>
      <c r="AG518" s="80"/>
      <c r="AH518" s="80"/>
      <c r="AI518" s="80"/>
      <c r="AJ518" s="80"/>
    </row>
    <row r="519" spans="2:36" ht="15" customHeight="1" x14ac:dyDescent="0.15">
      <c r="B519" s="34" t="s">
        <v>71</v>
      </c>
      <c r="C519" s="209"/>
      <c r="D519" s="209"/>
      <c r="F519" s="18">
        <v>179</v>
      </c>
      <c r="G519" s="18">
        <v>171</v>
      </c>
      <c r="H519" s="18">
        <v>8</v>
      </c>
      <c r="I519" s="107">
        <f t="shared" si="284"/>
        <v>14.76897689768977</v>
      </c>
      <c r="J519" s="4">
        <f t="shared" si="285"/>
        <v>15.475113122171946</v>
      </c>
      <c r="K519" s="4">
        <f t="shared" si="286"/>
        <v>7.4766355140186906</v>
      </c>
      <c r="L519" s="80"/>
      <c r="M519" s="80"/>
      <c r="N519" s="80"/>
      <c r="O519" s="80"/>
      <c r="P519" s="80"/>
      <c r="W519" s="1"/>
      <c r="X519" s="1"/>
      <c r="Y519" s="1"/>
      <c r="AB519" s="7"/>
      <c r="AC519" s="7"/>
      <c r="AD519" s="7"/>
      <c r="AE519" s="7"/>
      <c r="AG519" s="80"/>
      <c r="AH519" s="80"/>
      <c r="AI519" s="80"/>
      <c r="AJ519" s="80"/>
    </row>
    <row r="520" spans="2:36" ht="15" customHeight="1" x14ac:dyDescent="0.15">
      <c r="B520" s="34" t="s">
        <v>72</v>
      </c>
      <c r="C520" s="209"/>
      <c r="D520" s="209"/>
      <c r="F520" s="18">
        <v>74</v>
      </c>
      <c r="G520" s="18">
        <v>71</v>
      </c>
      <c r="H520" s="18">
        <v>3</v>
      </c>
      <c r="I520" s="107">
        <f t="shared" si="284"/>
        <v>6.105610561056106</v>
      </c>
      <c r="J520" s="4">
        <f t="shared" si="285"/>
        <v>6.4253393665158365</v>
      </c>
      <c r="K520" s="4">
        <f t="shared" si="286"/>
        <v>2.8037383177570092</v>
      </c>
      <c r="L520" s="80"/>
      <c r="M520" s="80"/>
      <c r="N520" s="80"/>
      <c r="O520" s="80"/>
      <c r="P520" s="80"/>
      <c r="W520" s="1"/>
      <c r="X520" s="1"/>
      <c r="Y520" s="1"/>
      <c r="AB520" s="7"/>
      <c r="AC520" s="7"/>
      <c r="AD520" s="7"/>
      <c r="AE520" s="7"/>
      <c r="AG520" s="80"/>
      <c r="AH520" s="80"/>
      <c r="AI520" s="80"/>
      <c r="AJ520" s="80"/>
    </row>
    <row r="521" spans="2:36" ht="15" customHeight="1" x14ac:dyDescent="0.15">
      <c r="B521" s="34" t="s">
        <v>73</v>
      </c>
      <c r="C521" s="209"/>
      <c r="D521" s="209"/>
      <c r="F521" s="18">
        <v>22</v>
      </c>
      <c r="G521" s="18">
        <v>20</v>
      </c>
      <c r="H521" s="18">
        <v>2</v>
      </c>
      <c r="I521" s="107">
        <f t="shared" si="284"/>
        <v>1.8151815181518154</v>
      </c>
      <c r="J521" s="4">
        <f t="shared" si="285"/>
        <v>1.809954751131222</v>
      </c>
      <c r="K521" s="4">
        <f t="shared" si="286"/>
        <v>1.8691588785046727</v>
      </c>
      <c r="L521" s="80"/>
      <c r="M521" s="80"/>
      <c r="N521" s="80"/>
      <c r="O521" s="80"/>
      <c r="P521" s="80"/>
      <c r="W521" s="1"/>
      <c r="X521" s="1"/>
      <c r="Y521" s="1"/>
      <c r="AB521" s="7"/>
      <c r="AC521" s="7"/>
      <c r="AD521" s="7"/>
      <c r="AE521" s="7"/>
      <c r="AG521" s="80"/>
      <c r="AH521" s="80"/>
      <c r="AI521" s="80"/>
      <c r="AJ521" s="80"/>
    </row>
    <row r="522" spans="2:36" ht="15" customHeight="1" x14ac:dyDescent="0.15">
      <c r="B522" s="34" t="s">
        <v>81</v>
      </c>
      <c r="C522" s="209"/>
      <c r="D522" s="209"/>
      <c r="F522" s="18">
        <v>17</v>
      </c>
      <c r="G522" s="18">
        <v>16</v>
      </c>
      <c r="H522" s="18">
        <v>1</v>
      </c>
      <c r="I522" s="107">
        <f t="shared" si="284"/>
        <v>1.4026402640264026</v>
      </c>
      <c r="J522" s="4">
        <f t="shared" si="285"/>
        <v>1.4479638009049773</v>
      </c>
      <c r="K522" s="4">
        <f t="shared" si="286"/>
        <v>0.93457943925233633</v>
      </c>
      <c r="L522" s="80"/>
      <c r="M522" s="80"/>
      <c r="N522" s="80"/>
      <c r="O522" s="80"/>
      <c r="P522" s="80"/>
      <c r="W522" s="1"/>
      <c r="X522" s="1"/>
      <c r="Y522" s="1"/>
      <c r="AB522" s="7"/>
      <c r="AC522" s="7"/>
      <c r="AD522" s="7"/>
      <c r="AE522" s="7"/>
      <c r="AG522" s="80"/>
      <c r="AH522" s="80"/>
      <c r="AI522" s="80"/>
      <c r="AJ522" s="80"/>
    </row>
    <row r="523" spans="2:36" ht="15" customHeight="1" x14ac:dyDescent="0.15">
      <c r="B523" s="35" t="s">
        <v>150</v>
      </c>
      <c r="C523" s="88"/>
      <c r="D523" s="88"/>
      <c r="E523" s="36"/>
      <c r="F523" s="19">
        <v>226</v>
      </c>
      <c r="G523" s="19">
        <v>189</v>
      </c>
      <c r="H523" s="19">
        <v>37</v>
      </c>
      <c r="I523" s="111">
        <f t="shared" si="284"/>
        <v>18.646864686468646</v>
      </c>
      <c r="J523" s="5">
        <f t="shared" si="285"/>
        <v>17.104072398190045</v>
      </c>
      <c r="K523" s="5">
        <f t="shared" si="286"/>
        <v>34.579439252336449</v>
      </c>
      <c r="L523" s="23"/>
      <c r="M523" s="23"/>
      <c r="N523" s="23"/>
      <c r="O523" s="23"/>
      <c r="P523" s="23"/>
      <c r="W523" s="1"/>
      <c r="X523" s="1"/>
      <c r="Y523" s="1"/>
      <c r="AB523" s="7"/>
      <c r="AC523" s="7"/>
      <c r="AD523" s="7"/>
      <c r="AE523" s="7"/>
      <c r="AG523" s="23"/>
      <c r="AH523" s="23"/>
      <c r="AI523" s="23"/>
      <c r="AJ523" s="23"/>
    </row>
    <row r="524" spans="2:36" ht="15" customHeight="1" x14ac:dyDescent="0.15">
      <c r="B524" s="38" t="s">
        <v>1</v>
      </c>
      <c r="C524" s="78"/>
      <c r="D524" s="78"/>
      <c r="E524" s="28"/>
      <c r="F524" s="39">
        <f>SUM(F516:F523)</f>
        <v>1212</v>
      </c>
      <c r="G524" s="39">
        <f>SUM(G516:G523)</f>
        <v>1105</v>
      </c>
      <c r="H524" s="39">
        <f>SUM(H516:H523)</f>
        <v>107</v>
      </c>
      <c r="I524" s="108">
        <f>IF(SUM(I516:I523)&gt;100,"－",SUM(I516:I523))</f>
        <v>100.00000000000001</v>
      </c>
      <c r="J524" s="6">
        <f>IF(SUM(J516:J523)&gt;100,"－",SUM(J516:J523))</f>
        <v>99.999999999999986</v>
      </c>
      <c r="K524" s="6">
        <f>IF(SUM(K516:K523)&gt;100,"－",SUM(K516:K523))</f>
        <v>100</v>
      </c>
      <c r="L524" s="23"/>
      <c r="M524" s="23"/>
      <c r="N524" s="23"/>
      <c r="O524" s="23"/>
      <c r="P524" s="23"/>
      <c r="W524" s="1"/>
      <c r="X524" s="1"/>
      <c r="Y524" s="1"/>
      <c r="AB524" s="7"/>
      <c r="AC524" s="7"/>
      <c r="AD524" s="7"/>
      <c r="AE524" s="7"/>
      <c r="AG524" s="23"/>
      <c r="AH524" s="23"/>
      <c r="AI524" s="23"/>
      <c r="AJ524" s="23"/>
    </row>
    <row r="525" spans="2:36" ht="15" customHeight="1" x14ac:dyDescent="0.15">
      <c r="B525" s="38" t="s">
        <v>103</v>
      </c>
      <c r="C525" s="78"/>
      <c r="D525" s="78"/>
      <c r="E525" s="29"/>
      <c r="F525" s="41">
        <v>3.5439765848868299</v>
      </c>
      <c r="G525" s="71">
        <v>3.5755180390933705</v>
      </c>
      <c r="H525" s="71">
        <v>3.1312341269841264</v>
      </c>
      <c r="I525" s="23"/>
      <c r="J525" s="23"/>
      <c r="K525" s="23"/>
      <c r="L525" s="23"/>
      <c r="M525" s="23"/>
      <c r="N525" s="23"/>
      <c r="O525" s="23"/>
      <c r="P525" s="23"/>
      <c r="W525" s="1"/>
      <c r="X525" s="1"/>
      <c r="Y525" s="1"/>
      <c r="AB525" s="7"/>
      <c r="AC525" s="7"/>
      <c r="AD525" s="7"/>
      <c r="AE525" s="7"/>
      <c r="AG525" s="23"/>
      <c r="AH525" s="23"/>
      <c r="AI525" s="23"/>
      <c r="AJ525" s="23"/>
    </row>
    <row r="526" spans="2:36" ht="15" customHeight="1" x14ac:dyDescent="0.15">
      <c r="B526" s="38" t="s">
        <v>104</v>
      </c>
      <c r="C526" s="78"/>
      <c r="D526" s="78"/>
      <c r="E526" s="29"/>
      <c r="F526" s="41">
        <v>21.9</v>
      </c>
      <c r="G526" s="71">
        <v>21.9</v>
      </c>
      <c r="H526" s="71">
        <v>10</v>
      </c>
      <c r="I526" s="23"/>
      <c r="J526" s="23"/>
      <c r="K526" s="23"/>
      <c r="L526" s="23"/>
      <c r="M526" s="23"/>
      <c r="N526" s="23"/>
      <c r="O526" s="23"/>
      <c r="P526" s="23"/>
      <c r="W526" s="1"/>
      <c r="X526" s="1"/>
      <c r="Y526" s="1"/>
      <c r="AB526" s="7"/>
      <c r="AC526" s="7"/>
      <c r="AD526" s="7"/>
      <c r="AE526" s="7"/>
      <c r="AG526" s="23"/>
      <c r="AH526" s="23"/>
      <c r="AI526" s="23"/>
      <c r="AJ526" s="23"/>
    </row>
    <row r="527" spans="2:36" ht="15" customHeight="1" x14ac:dyDescent="0.15">
      <c r="B527" s="85" t="s">
        <v>143</v>
      </c>
      <c r="C527" s="85"/>
      <c r="H527" s="7"/>
      <c r="J527" s="7"/>
      <c r="M527" s="31"/>
      <c r="P527" s="31"/>
      <c r="W527" s="1"/>
      <c r="X527" s="1"/>
      <c r="Y527" s="1"/>
      <c r="AB527" s="7"/>
      <c r="AC527" s="7"/>
      <c r="AD527" s="7"/>
      <c r="AE527" s="7"/>
      <c r="AG527" s="31"/>
      <c r="AJ527" s="31"/>
    </row>
    <row r="528" spans="2:36" ht="13.65" customHeight="1" x14ac:dyDescent="0.15">
      <c r="B528" s="64"/>
      <c r="C528" s="33"/>
      <c r="D528" s="33"/>
      <c r="E528" s="33"/>
      <c r="F528" s="79"/>
      <c r="G528" s="83" t="s">
        <v>2</v>
      </c>
      <c r="H528" s="86"/>
      <c r="I528" s="104"/>
      <c r="J528" s="83" t="s">
        <v>3</v>
      </c>
      <c r="K528" s="84"/>
      <c r="W528" s="1"/>
      <c r="X528" s="1"/>
      <c r="Y528" s="1"/>
      <c r="AB528" s="7"/>
      <c r="AC528" s="7"/>
      <c r="AD528" s="7"/>
      <c r="AE528" s="7"/>
    </row>
    <row r="529" spans="1:36" ht="19.2" x14ac:dyDescent="0.15">
      <c r="B529" s="77"/>
      <c r="F529" s="94" t="s">
        <v>4</v>
      </c>
      <c r="G529" s="94" t="s">
        <v>194</v>
      </c>
      <c r="H529" s="94" t="s">
        <v>196</v>
      </c>
      <c r="I529" s="103" t="s">
        <v>4</v>
      </c>
      <c r="J529" s="94" t="s">
        <v>194</v>
      </c>
      <c r="K529" s="94" t="s">
        <v>196</v>
      </c>
      <c r="W529" s="1"/>
      <c r="X529" s="1"/>
      <c r="Y529" s="1"/>
      <c r="AB529" s="7"/>
      <c r="AC529" s="7"/>
      <c r="AD529" s="7"/>
      <c r="AE529" s="7"/>
    </row>
    <row r="530" spans="1:36" ht="12" customHeight="1" x14ac:dyDescent="0.15">
      <c r="B530" s="35"/>
      <c r="C530" s="88"/>
      <c r="D530" s="88"/>
      <c r="E530" s="36"/>
      <c r="F530" s="37"/>
      <c r="G530" s="37"/>
      <c r="H530" s="37"/>
      <c r="I530" s="105">
        <f>F$273</f>
        <v>1212</v>
      </c>
      <c r="J530" s="2">
        <f>G$273</f>
        <v>1105</v>
      </c>
      <c r="K530" s="2">
        <f>H$273</f>
        <v>107</v>
      </c>
      <c r="L530" s="89"/>
      <c r="M530" s="89"/>
      <c r="N530" s="89"/>
      <c r="O530" s="89"/>
      <c r="P530" s="89"/>
      <c r="W530" s="1"/>
      <c r="X530" s="1"/>
      <c r="Y530" s="1"/>
      <c r="AB530" s="7"/>
      <c r="AC530" s="7"/>
      <c r="AD530" s="7"/>
      <c r="AE530" s="7"/>
      <c r="AG530" s="89"/>
      <c r="AH530" s="89"/>
      <c r="AI530" s="89"/>
      <c r="AJ530" s="89"/>
    </row>
    <row r="531" spans="1:36" ht="15" customHeight="1" x14ac:dyDescent="0.15">
      <c r="B531" s="34" t="s">
        <v>955</v>
      </c>
      <c r="C531" s="209"/>
      <c r="D531" s="209"/>
      <c r="F531" s="18">
        <v>130</v>
      </c>
      <c r="G531" s="18">
        <v>120</v>
      </c>
      <c r="H531" s="18">
        <v>10</v>
      </c>
      <c r="I531" s="107">
        <f t="shared" ref="I531:K531" si="287">F531/I$530*100</f>
        <v>10.726072607260726</v>
      </c>
      <c r="J531" s="4">
        <f t="shared" si="287"/>
        <v>10.859728506787331</v>
      </c>
      <c r="K531" s="4">
        <f t="shared" si="287"/>
        <v>9.3457943925233646</v>
      </c>
      <c r="L531" s="80"/>
      <c r="M531" s="80"/>
      <c r="N531" s="80"/>
      <c r="O531" s="80"/>
      <c r="P531" s="80"/>
      <c r="W531" s="1"/>
      <c r="X531" s="1"/>
      <c r="Y531" s="1"/>
      <c r="AB531" s="7"/>
      <c r="AC531" s="7"/>
      <c r="AD531" s="7"/>
      <c r="AE531" s="7"/>
      <c r="AG531" s="80"/>
      <c r="AH531" s="80"/>
      <c r="AI531" s="80"/>
      <c r="AJ531" s="80"/>
    </row>
    <row r="532" spans="1:36" ht="15" customHeight="1" x14ac:dyDescent="0.15">
      <c r="B532" s="34" t="s">
        <v>991</v>
      </c>
      <c r="C532" s="209"/>
      <c r="D532" s="209"/>
      <c r="F532" s="18">
        <v>389</v>
      </c>
      <c r="G532" s="18">
        <v>363</v>
      </c>
      <c r="H532" s="18">
        <v>26</v>
      </c>
      <c r="I532" s="107">
        <f t="shared" ref="I532:I538" si="288">F532/I$530*100</f>
        <v>32.095709570957098</v>
      </c>
      <c r="J532" s="4">
        <f t="shared" ref="J532:J538" si="289">G532/J$530*100</f>
        <v>32.850678733031671</v>
      </c>
      <c r="K532" s="4">
        <f t="shared" ref="K532:K538" si="290">H532/K$530*100</f>
        <v>24.299065420560748</v>
      </c>
      <c r="L532" s="80"/>
      <c r="M532" s="80"/>
      <c r="N532" s="80"/>
      <c r="O532" s="80"/>
      <c r="P532" s="80"/>
      <c r="W532" s="1"/>
      <c r="X532" s="1"/>
      <c r="Y532" s="1"/>
      <c r="AB532" s="7"/>
      <c r="AC532" s="7"/>
      <c r="AD532" s="7"/>
      <c r="AE532" s="7"/>
      <c r="AG532" s="80"/>
      <c r="AH532" s="80"/>
      <c r="AI532" s="80"/>
      <c r="AJ532" s="80"/>
    </row>
    <row r="533" spans="1:36" ht="15" customHeight="1" x14ac:dyDescent="0.15">
      <c r="B533" s="34" t="s">
        <v>992</v>
      </c>
      <c r="C533" s="209"/>
      <c r="D533" s="209"/>
      <c r="F533" s="18">
        <v>236</v>
      </c>
      <c r="G533" s="18">
        <v>216</v>
      </c>
      <c r="H533" s="18">
        <v>20</v>
      </c>
      <c r="I533" s="107">
        <f t="shared" si="288"/>
        <v>19.471947194719473</v>
      </c>
      <c r="J533" s="4">
        <f t="shared" si="289"/>
        <v>19.547511312217196</v>
      </c>
      <c r="K533" s="4">
        <f t="shared" si="290"/>
        <v>18.691588785046729</v>
      </c>
      <c r="L533" s="80"/>
      <c r="M533" s="80"/>
      <c r="N533" s="80"/>
      <c r="O533" s="80"/>
      <c r="P533" s="80"/>
      <c r="W533" s="1"/>
      <c r="X533" s="1"/>
      <c r="Y533" s="1"/>
      <c r="AB533" s="7"/>
      <c r="AC533" s="7"/>
      <c r="AD533" s="7"/>
      <c r="AE533" s="7"/>
      <c r="AG533" s="80"/>
      <c r="AH533" s="80"/>
      <c r="AI533" s="80"/>
      <c r="AJ533" s="80"/>
    </row>
    <row r="534" spans="1:36" ht="15" customHeight="1" x14ac:dyDescent="0.15">
      <c r="B534" s="34" t="s">
        <v>71</v>
      </c>
      <c r="C534" s="209"/>
      <c r="D534" s="209"/>
      <c r="F534" s="18">
        <v>171</v>
      </c>
      <c r="G534" s="18">
        <v>162</v>
      </c>
      <c r="H534" s="18">
        <v>9</v>
      </c>
      <c r="I534" s="107">
        <f t="shared" si="288"/>
        <v>14.108910891089108</v>
      </c>
      <c r="J534" s="4">
        <f t="shared" si="289"/>
        <v>14.660633484162897</v>
      </c>
      <c r="K534" s="4">
        <f t="shared" si="290"/>
        <v>8.4112149532710276</v>
      </c>
      <c r="L534" s="80"/>
      <c r="M534" s="80"/>
      <c r="N534" s="80"/>
      <c r="O534" s="80"/>
      <c r="P534" s="80"/>
      <c r="W534" s="1"/>
      <c r="X534" s="1"/>
      <c r="Y534" s="1"/>
      <c r="AB534" s="7"/>
      <c r="AC534" s="7"/>
      <c r="AD534" s="7"/>
      <c r="AE534" s="7"/>
      <c r="AG534" s="80"/>
      <c r="AH534" s="80"/>
      <c r="AI534" s="80"/>
      <c r="AJ534" s="80"/>
    </row>
    <row r="535" spans="1:36" ht="15" customHeight="1" x14ac:dyDescent="0.15">
      <c r="B535" s="34" t="s">
        <v>72</v>
      </c>
      <c r="C535" s="209"/>
      <c r="D535" s="209"/>
      <c r="F535" s="18">
        <v>40</v>
      </c>
      <c r="G535" s="18">
        <v>37</v>
      </c>
      <c r="H535" s="18">
        <v>3</v>
      </c>
      <c r="I535" s="107">
        <f t="shared" si="288"/>
        <v>3.3003300330032999</v>
      </c>
      <c r="J535" s="4">
        <f t="shared" si="289"/>
        <v>3.3484162895927603</v>
      </c>
      <c r="K535" s="4">
        <f t="shared" si="290"/>
        <v>2.8037383177570092</v>
      </c>
      <c r="L535" s="80"/>
      <c r="M535" s="80"/>
      <c r="N535" s="80"/>
      <c r="O535" s="80"/>
      <c r="P535" s="80"/>
      <c r="W535" s="1"/>
      <c r="X535" s="1"/>
      <c r="Y535" s="1"/>
      <c r="AB535" s="7"/>
      <c r="AC535" s="7"/>
      <c r="AD535" s="7"/>
      <c r="AE535" s="7"/>
      <c r="AG535" s="80"/>
      <c r="AH535" s="80"/>
      <c r="AI535" s="80"/>
      <c r="AJ535" s="80"/>
    </row>
    <row r="536" spans="1:36" ht="15" customHeight="1" x14ac:dyDescent="0.15">
      <c r="B536" s="34" t="s">
        <v>73</v>
      </c>
      <c r="C536" s="209"/>
      <c r="D536" s="209"/>
      <c r="F536" s="18">
        <v>8</v>
      </c>
      <c r="G536" s="18">
        <v>7</v>
      </c>
      <c r="H536" s="18">
        <v>1</v>
      </c>
      <c r="I536" s="107">
        <f t="shared" si="288"/>
        <v>0.66006600660066006</v>
      </c>
      <c r="J536" s="4">
        <f t="shared" si="289"/>
        <v>0.63348416289592757</v>
      </c>
      <c r="K536" s="4">
        <f t="shared" si="290"/>
        <v>0.93457943925233633</v>
      </c>
      <c r="L536" s="80"/>
      <c r="M536" s="80"/>
      <c r="N536" s="80"/>
      <c r="O536" s="80"/>
      <c r="P536" s="80"/>
      <c r="W536" s="1"/>
      <c r="X536" s="1"/>
      <c r="Y536" s="1"/>
      <c r="AB536" s="7"/>
      <c r="AC536" s="7"/>
      <c r="AD536" s="7"/>
      <c r="AE536" s="7"/>
      <c r="AG536" s="80"/>
      <c r="AH536" s="80"/>
      <c r="AI536" s="80"/>
      <c r="AJ536" s="80"/>
    </row>
    <row r="537" spans="1:36" ht="15" customHeight="1" x14ac:dyDescent="0.15">
      <c r="B537" s="34" t="s">
        <v>81</v>
      </c>
      <c r="C537" s="209"/>
      <c r="D537" s="209"/>
      <c r="F537" s="18">
        <v>9</v>
      </c>
      <c r="G537" s="18">
        <v>9</v>
      </c>
      <c r="H537" s="18">
        <v>0</v>
      </c>
      <c r="I537" s="107">
        <f t="shared" si="288"/>
        <v>0.74257425742574257</v>
      </c>
      <c r="J537" s="4">
        <f t="shared" si="289"/>
        <v>0.81447963800904988</v>
      </c>
      <c r="K537" s="4">
        <f t="shared" si="290"/>
        <v>0</v>
      </c>
      <c r="L537" s="80"/>
      <c r="M537" s="80"/>
      <c r="N537" s="80"/>
      <c r="O537" s="80"/>
      <c r="P537" s="80"/>
      <c r="W537" s="1"/>
      <c r="X537" s="1"/>
      <c r="Y537" s="1"/>
      <c r="AB537" s="7"/>
      <c r="AC537" s="7"/>
      <c r="AD537" s="7"/>
      <c r="AE537" s="7"/>
      <c r="AG537" s="80"/>
      <c r="AH537" s="80"/>
      <c r="AI537" s="80"/>
      <c r="AJ537" s="80"/>
    </row>
    <row r="538" spans="1:36" ht="15" customHeight="1" x14ac:dyDescent="0.15">
      <c r="B538" s="35" t="s">
        <v>150</v>
      </c>
      <c r="C538" s="88"/>
      <c r="D538" s="88"/>
      <c r="E538" s="36"/>
      <c r="F538" s="19">
        <v>229</v>
      </c>
      <c r="G538" s="19">
        <v>191</v>
      </c>
      <c r="H538" s="19">
        <v>38</v>
      </c>
      <c r="I538" s="111">
        <f t="shared" si="288"/>
        <v>18.894389438943897</v>
      </c>
      <c r="J538" s="5">
        <f t="shared" si="289"/>
        <v>17.285067873303166</v>
      </c>
      <c r="K538" s="5">
        <f t="shared" si="290"/>
        <v>35.514018691588781</v>
      </c>
      <c r="L538" s="23"/>
      <c r="M538" s="23"/>
      <c r="N538" s="23"/>
      <c r="O538" s="23"/>
      <c r="P538" s="23"/>
      <c r="W538" s="1"/>
      <c r="X538" s="1"/>
      <c r="Y538" s="1"/>
      <c r="AB538" s="7"/>
      <c r="AC538" s="7"/>
      <c r="AD538" s="7"/>
      <c r="AE538" s="7"/>
      <c r="AG538" s="23"/>
      <c r="AH538" s="23"/>
      <c r="AI538" s="23"/>
      <c r="AJ538" s="23"/>
    </row>
    <row r="539" spans="1:36" ht="15" customHeight="1" x14ac:dyDescent="0.15">
      <c r="B539" s="38" t="s">
        <v>1</v>
      </c>
      <c r="C539" s="78"/>
      <c r="D539" s="78"/>
      <c r="E539" s="28"/>
      <c r="F539" s="39">
        <f>SUM(F531:F538)</f>
        <v>1212</v>
      </c>
      <c r="G539" s="39">
        <f>SUM(G531:G538)</f>
        <v>1105</v>
      </c>
      <c r="H539" s="39">
        <f>SUM(H531:H538)</f>
        <v>107</v>
      </c>
      <c r="I539" s="108">
        <f>IF(SUM(I531:I538)&gt;100,"－",SUM(I531:I538))</f>
        <v>100</v>
      </c>
      <c r="J539" s="6">
        <f>IF(SUM(J531:J538)&gt;100,"－",SUM(J531:J538))</f>
        <v>100</v>
      </c>
      <c r="K539" s="6">
        <f>IF(SUM(K531:K538)&gt;100,"－",SUM(K531:K538))</f>
        <v>100</v>
      </c>
      <c r="L539" s="23"/>
      <c r="M539" s="23"/>
      <c r="N539" s="23"/>
      <c r="O539" s="23"/>
      <c r="P539" s="23"/>
      <c r="W539" s="1"/>
      <c r="X539" s="1"/>
      <c r="Y539" s="1"/>
      <c r="AB539" s="7"/>
      <c r="AC539" s="7"/>
      <c r="AD539" s="7"/>
      <c r="AE539" s="7"/>
      <c r="AG539" s="23"/>
      <c r="AH539" s="23"/>
      <c r="AI539" s="23"/>
      <c r="AJ539" s="23"/>
    </row>
    <row r="540" spans="1:36" ht="15" customHeight="1" x14ac:dyDescent="0.15">
      <c r="B540" s="38" t="s">
        <v>103</v>
      </c>
      <c r="C540" s="78"/>
      <c r="D540" s="78"/>
      <c r="E540" s="29"/>
      <c r="F540" s="41">
        <v>3.3035284078062208</v>
      </c>
      <c r="G540" s="71">
        <v>3.3128205976153096</v>
      </c>
      <c r="H540" s="71">
        <v>3.1804405601902057</v>
      </c>
      <c r="I540" s="23"/>
      <c r="J540" s="23"/>
      <c r="K540" s="23"/>
      <c r="L540" s="23"/>
      <c r="M540" s="23"/>
      <c r="N540" s="23"/>
      <c r="O540" s="23"/>
      <c r="P540" s="23"/>
      <c r="W540" s="1"/>
      <c r="X540" s="1"/>
      <c r="Y540" s="1"/>
      <c r="AB540" s="7"/>
      <c r="AC540" s="7"/>
      <c r="AD540" s="7"/>
      <c r="AE540" s="7"/>
      <c r="AG540" s="23"/>
      <c r="AH540" s="23"/>
      <c r="AI540" s="23"/>
      <c r="AJ540" s="23"/>
    </row>
    <row r="541" spans="1:36" ht="15" customHeight="1" x14ac:dyDescent="0.15">
      <c r="B541" s="38" t="s">
        <v>104</v>
      </c>
      <c r="C541" s="78"/>
      <c r="D541" s="78"/>
      <c r="E541" s="29"/>
      <c r="F541" s="41">
        <v>20.833333333333336</v>
      </c>
      <c r="G541" s="71">
        <v>20.833333333333336</v>
      </c>
      <c r="H541" s="71">
        <v>8.3333333333333321</v>
      </c>
      <c r="I541" s="23"/>
      <c r="J541" s="23"/>
      <c r="K541" s="23"/>
      <c r="L541" s="23"/>
      <c r="M541" s="23"/>
      <c r="N541" s="23"/>
      <c r="O541" s="23"/>
      <c r="P541" s="23"/>
      <c r="W541" s="1"/>
      <c r="X541" s="1"/>
      <c r="Y541" s="1"/>
      <c r="AB541" s="7"/>
      <c r="AC541" s="7"/>
      <c r="AD541" s="7"/>
      <c r="AE541" s="7"/>
      <c r="AG541" s="23"/>
      <c r="AH541" s="23"/>
      <c r="AI541" s="23"/>
      <c r="AJ541" s="23"/>
    </row>
    <row r="542" spans="1:36" ht="15" customHeight="1" x14ac:dyDescent="0.15">
      <c r="B542" s="62"/>
      <c r="C542" s="62"/>
      <c r="D542" s="45"/>
      <c r="E542" s="45"/>
      <c r="F542" s="45"/>
      <c r="G542" s="45"/>
      <c r="H542" s="91"/>
      <c r="I542" s="46"/>
      <c r="O542" s="23"/>
      <c r="P542" s="23"/>
      <c r="W542" s="1"/>
      <c r="X542" s="1"/>
      <c r="Y542" s="1"/>
      <c r="AB542" s="7"/>
      <c r="AC542" s="7"/>
      <c r="AD542" s="7"/>
      <c r="AE542" s="7"/>
      <c r="AI542" s="23"/>
      <c r="AJ542" s="23"/>
    </row>
    <row r="543" spans="1:36" ht="15" customHeight="1" x14ac:dyDescent="0.15">
      <c r="A543" s="1" t="s">
        <v>1027</v>
      </c>
      <c r="B543" s="22"/>
      <c r="C543" s="22"/>
      <c r="H543" s="7"/>
      <c r="I543" s="7"/>
      <c r="O543" s="23"/>
      <c r="P543" s="23"/>
      <c r="W543" s="1"/>
      <c r="X543" s="1"/>
      <c r="Y543" s="1"/>
      <c r="AB543" s="7"/>
      <c r="AC543" s="7"/>
      <c r="AD543" s="7"/>
      <c r="AE543" s="7"/>
      <c r="AI543" s="23"/>
      <c r="AJ543" s="23"/>
    </row>
    <row r="544" spans="1:36" ht="13.65" customHeight="1" x14ac:dyDescent="0.15">
      <c r="B544" s="64"/>
      <c r="C544" s="33"/>
      <c r="D544" s="33"/>
      <c r="E544" s="33"/>
      <c r="F544" s="79"/>
      <c r="G544" s="83" t="s">
        <v>2</v>
      </c>
      <c r="H544" s="86"/>
      <c r="I544" s="104"/>
      <c r="J544" s="83" t="s">
        <v>3</v>
      </c>
      <c r="K544" s="84"/>
      <c r="O544" s="23"/>
      <c r="P544" s="23"/>
      <c r="W544" s="1"/>
      <c r="X544" s="1"/>
      <c r="Y544" s="1"/>
      <c r="AB544" s="7"/>
      <c r="AC544" s="7"/>
      <c r="AD544" s="7"/>
      <c r="AE544" s="7"/>
      <c r="AI544" s="23"/>
      <c r="AJ544" s="23"/>
    </row>
    <row r="545" spans="1:36" ht="19.2" x14ac:dyDescent="0.15">
      <c r="B545" s="77"/>
      <c r="F545" s="94" t="s">
        <v>4</v>
      </c>
      <c r="G545" s="94" t="s">
        <v>194</v>
      </c>
      <c r="H545" s="94" t="s">
        <v>196</v>
      </c>
      <c r="I545" s="103" t="s">
        <v>4</v>
      </c>
      <c r="J545" s="94" t="s">
        <v>194</v>
      </c>
      <c r="K545" s="94" t="s">
        <v>196</v>
      </c>
      <c r="O545" s="23"/>
      <c r="P545" s="23"/>
      <c r="W545" s="1"/>
      <c r="X545" s="1"/>
      <c r="Y545" s="1"/>
      <c r="AB545" s="7"/>
      <c r="AC545" s="7"/>
      <c r="AD545" s="7"/>
      <c r="AE545" s="7"/>
      <c r="AI545" s="23"/>
      <c r="AJ545" s="23"/>
    </row>
    <row r="546" spans="1:36" ht="12" customHeight="1" x14ac:dyDescent="0.15">
      <c r="B546" s="35"/>
      <c r="C546" s="88"/>
      <c r="D546" s="88"/>
      <c r="E546" s="36"/>
      <c r="F546" s="37"/>
      <c r="G546" s="37"/>
      <c r="H546" s="37"/>
      <c r="I546" s="105">
        <f>F$273</f>
        <v>1212</v>
      </c>
      <c r="J546" s="2">
        <f>G$273</f>
        <v>1105</v>
      </c>
      <c r="K546" s="2">
        <f>H$273</f>
        <v>107</v>
      </c>
      <c r="L546" s="89"/>
      <c r="M546" s="89"/>
      <c r="N546" s="89"/>
      <c r="O546" s="23"/>
      <c r="P546" s="23"/>
      <c r="W546" s="1"/>
      <c r="X546" s="1"/>
      <c r="Y546" s="1"/>
      <c r="AB546" s="7"/>
      <c r="AC546" s="7"/>
      <c r="AD546" s="7"/>
      <c r="AE546" s="7"/>
      <c r="AG546" s="89"/>
      <c r="AH546" s="89"/>
      <c r="AI546" s="23"/>
      <c r="AJ546" s="23"/>
    </row>
    <row r="547" spans="1:36" ht="14.85" customHeight="1" x14ac:dyDescent="0.15">
      <c r="B547" s="34" t="s">
        <v>174</v>
      </c>
      <c r="C547" s="209"/>
      <c r="D547" s="209"/>
      <c r="F547" s="18">
        <v>104</v>
      </c>
      <c r="G547" s="18">
        <v>95</v>
      </c>
      <c r="H547" s="18">
        <v>9</v>
      </c>
      <c r="I547" s="107">
        <f t="shared" ref="I547:K547" si="291">F547/I$546*100</f>
        <v>8.5808580858085808</v>
      </c>
      <c r="J547" s="4">
        <f t="shared" si="291"/>
        <v>8.5972850678733028</v>
      </c>
      <c r="K547" s="4">
        <f t="shared" si="291"/>
        <v>8.4112149532710276</v>
      </c>
      <c r="L547" s="80"/>
      <c r="M547" s="80"/>
      <c r="N547" s="80"/>
      <c r="O547" s="23"/>
      <c r="P547" s="23"/>
      <c r="W547" s="1"/>
      <c r="X547" s="1"/>
      <c r="Y547" s="1"/>
      <c r="AB547" s="7"/>
      <c r="AC547" s="7"/>
      <c r="AD547" s="7"/>
      <c r="AE547" s="7"/>
      <c r="AG547" s="80"/>
      <c r="AH547" s="80"/>
      <c r="AI547" s="23"/>
      <c r="AJ547" s="23"/>
    </row>
    <row r="548" spans="1:36" ht="14.85" customHeight="1" x14ac:dyDescent="0.15">
      <c r="B548" s="34" t="s">
        <v>944</v>
      </c>
      <c r="C548" s="209"/>
      <c r="D548" s="209"/>
      <c r="F548" s="18">
        <v>294</v>
      </c>
      <c r="G548" s="18">
        <v>262</v>
      </c>
      <c r="H548" s="18">
        <v>32</v>
      </c>
      <c r="I548" s="107">
        <f t="shared" ref="I548:I555" si="292">F548/I$546*100</f>
        <v>24.257425742574256</v>
      </c>
      <c r="J548" s="4">
        <f t="shared" ref="J548:J555" si="293">G548/J$546*100</f>
        <v>23.710407239819002</v>
      </c>
      <c r="K548" s="4">
        <f t="shared" ref="K548:K555" si="294">H548/K$546*100</f>
        <v>29.906542056074763</v>
      </c>
      <c r="L548" s="80"/>
      <c r="M548" s="80"/>
      <c r="N548" s="80"/>
      <c r="O548" s="80"/>
      <c r="P548" s="80"/>
      <c r="W548" s="1"/>
      <c r="X548" s="1"/>
      <c r="Y548" s="1"/>
      <c r="AB548" s="7"/>
      <c r="AC548" s="7"/>
      <c r="AD548" s="7"/>
      <c r="AE548" s="7"/>
      <c r="AG548" s="80"/>
      <c r="AH548" s="80"/>
      <c r="AI548" s="80"/>
      <c r="AJ548" s="80"/>
    </row>
    <row r="549" spans="1:36" ht="14.85" customHeight="1" x14ac:dyDescent="0.15">
      <c r="B549" s="34" t="s">
        <v>945</v>
      </c>
      <c r="C549" s="209"/>
      <c r="D549" s="209"/>
      <c r="F549" s="18">
        <v>268</v>
      </c>
      <c r="G549" s="18">
        <v>251</v>
      </c>
      <c r="H549" s="18">
        <v>17</v>
      </c>
      <c r="I549" s="107">
        <f t="shared" si="292"/>
        <v>22.112211221122113</v>
      </c>
      <c r="J549" s="4">
        <f t="shared" si="293"/>
        <v>22.714932126696834</v>
      </c>
      <c r="K549" s="4">
        <f t="shared" si="294"/>
        <v>15.887850467289718</v>
      </c>
      <c r="L549" s="80"/>
      <c r="M549" s="80"/>
      <c r="N549" s="80"/>
      <c r="O549" s="80"/>
      <c r="P549" s="80"/>
      <c r="W549" s="1"/>
      <c r="X549" s="1"/>
      <c r="Y549" s="1"/>
      <c r="AB549" s="7"/>
      <c r="AC549" s="7"/>
      <c r="AD549" s="7"/>
      <c r="AE549" s="7"/>
      <c r="AG549" s="80"/>
      <c r="AH549" s="80"/>
      <c r="AI549" s="80"/>
      <c r="AJ549" s="80"/>
    </row>
    <row r="550" spans="1:36" ht="14.85" customHeight="1" x14ac:dyDescent="0.15">
      <c r="B550" s="34" t="s">
        <v>946</v>
      </c>
      <c r="C550" s="209"/>
      <c r="D550" s="209"/>
      <c r="F550" s="18">
        <v>111</v>
      </c>
      <c r="G550" s="18">
        <v>102</v>
      </c>
      <c r="H550" s="18">
        <v>9</v>
      </c>
      <c r="I550" s="107">
        <f t="shared" si="292"/>
        <v>9.1584158415841586</v>
      </c>
      <c r="J550" s="4">
        <f t="shared" si="293"/>
        <v>9.2307692307692317</v>
      </c>
      <c r="K550" s="4">
        <f t="shared" si="294"/>
        <v>8.4112149532710276</v>
      </c>
      <c r="L550" s="80"/>
      <c r="M550" s="80"/>
      <c r="N550" s="80"/>
      <c r="O550" s="80"/>
      <c r="P550" s="80"/>
      <c r="W550" s="1"/>
      <c r="X550" s="1"/>
      <c r="Y550" s="1"/>
      <c r="AB550" s="7"/>
      <c r="AC550" s="7"/>
      <c r="AD550" s="7"/>
      <c r="AE550" s="7"/>
      <c r="AG550" s="80"/>
      <c r="AH550" s="80"/>
      <c r="AI550" s="80"/>
      <c r="AJ550" s="80"/>
    </row>
    <row r="551" spans="1:36" ht="14.85" customHeight="1" x14ac:dyDescent="0.15">
      <c r="B551" s="34" t="s">
        <v>939</v>
      </c>
      <c r="C551" s="209"/>
      <c r="D551" s="209"/>
      <c r="F551" s="18">
        <v>60</v>
      </c>
      <c r="G551" s="18">
        <v>51</v>
      </c>
      <c r="H551" s="18">
        <v>9</v>
      </c>
      <c r="I551" s="107">
        <f t="shared" si="292"/>
        <v>4.9504950495049505</v>
      </c>
      <c r="J551" s="4">
        <f t="shared" si="293"/>
        <v>4.6153846153846159</v>
      </c>
      <c r="K551" s="4">
        <f t="shared" si="294"/>
        <v>8.4112149532710276</v>
      </c>
      <c r="L551" s="80"/>
      <c r="M551" s="80"/>
      <c r="N551" s="80"/>
      <c r="O551" s="80"/>
      <c r="P551" s="80"/>
      <c r="W551" s="1"/>
      <c r="X551" s="1"/>
      <c r="Y551" s="1"/>
      <c r="AB551" s="7"/>
      <c r="AC551" s="7"/>
      <c r="AD551" s="7"/>
      <c r="AE551" s="7"/>
      <c r="AG551" s="80"/>
      <c r="AH551" s="80"/>
      <c r="AI551" s="80"/>
      <c r="AJ551" s="80"/>
    </row>
    <row r="552" spans="1:36" ht="14.85" customHeight="1" x14ac:dyDescent="0.15">
      <c r="B552" s="34" t="s">
        <v>940</v>
      </c>
      <c r="C552" s="209"/>
      <c r="D552" s="209"/>
      <c r="F552" s="18">
        <v>15</v>
      </c>
      <c r="G552" s="18">
        <v>14</v>
      </c>
      <c r="H552" s="18">
        <v>1</v>
      </c>
      <c r="I552" s="107">
        <f t="shared" si="292"/>
        <v>1.2376237623762376</v>
      </c>
      <c r="J552" s="4">
        <f t="shared" si="293"/>
        <v>1.2669683257918551</v>
      </c>
      <c r="K552" s="4">
        <f t="shared" si="294"/>
        <v>0.93457943925233633</v>
      </c>
      <c r="L552" s="80"/>
      <c r="M552" s="80"/>
      <c r="N552" s="80"/>
      <c r="O552" s="80"/>
      <c r="P552" s="80"/>
      <c r="W552" s="1"/>
      <c r="X552" s="1"/>
      <c r="Y552" s="1"/>
      <c r="AB552" s="7"/>
      <c r="AC552" s="7"/>
      <c r="AD552" s="7"/>
      <c r="AE552" s="7"/>
      <c r="AG552" s="80"/>
      <c r="AH552" s="80"/>
      <c r="AI552" s="80"/>
      <c r="AJ552" s="80"/>
    </row>
    <row r="553" spans="1:36" ht="14.85" customHeight="1" x14ac:dyDescent="0.15">
      <c r="B553" s="34" t="s">
        <v>941</v>
      </c>
      <c r="C553" s="209"/>
      <c r="D553" s="209"/>
      <c r="F553" s="18">
        <v>3</v>
      </c>
      <c r="G553" s="18">
        <v>3</v>
      </c>
      <c r="H553" s="18">
        <v>0</v>
      </c>
      <c r="I553" s="107">
        <f t="shared" si="292"/>
        <v>0.24752475247524752</v>
      </c>
      <c r="J553" s="4">
        <f t="shared" si="293"/>
        <v>0.27149321266968324</v>
      </c>
      <c r="K553" s="4">
        <f t="shared" si="294"/>
        <v>0</v>
      </c>
      <c r="L553" s="80"/>
      <c r="M553" s="80"/>
      <c r="N553" s="80"/>
      <c r="O553" s="80"/>
      <c r="P553" s="80"/>
      <c r="W553" s="1"/>
      <c r="X553" s="1"/>
      <c r="Y553" s="1"/>
      <c r="AB553" s="7"/>
      <c r="AC553" s="7"/>
      <c r="AD553" s="7"/>
      <c r="AE553" s="7"/>
      <c r="AG553" s="80"/>
      <c r="AH553" s="80"/>
      <c r="AI553" s="80"/>
      <c r="AJ553" s="80"/>
    </row>
    <row r="554" spans="1:36" ht="14.85" customHeight="1" x14ac:dyDescent="0.15">
      <c r="B554" s="34" t="s">
        <v>81</v>
      </c>
      <c r="C554" s="209"/>
      <c r="D554" s="209"/>
      <c r="F554" s="18">
        <v>4</v>
      </c>
      <c r="G554" s="18">
        <v>4</v>
      </c>
      <c r="H554" s="18">
        <v>0</v>
      </c>
      <c r="I554" s="107">
        <f t="shared" si="292"/>
        <v>0.33003300330033003</v>
      </c>
      <c r="J554" s="4">
        <f t="shared" si="293"/>
        <v>0.36199095022624433</v>
      </c>
      <c r="K554" s="4">
        <f t="shared" si="294"/>
        <v>0</v>
      </c>
      <c r="L554" s="80"/>
      <c r="M554" s="80"/>
      <c r="N554" s="80"/>
      <c r="O554" s="80"/>
      <c r="P554" s="80"/>
      <c r="W554" s="1"/>
      <c r="X554" s="1"/>
      <c r="Y554" s="1"/>
      <c r="AB554" s="7"/>
      <c r="AC554" s="7"/>
      <c r="AD554" s="7"/>
      <c r="AE554" s="7"/>
      <c r="AG554" s="80"/>
      <c r="AH554" s="80"/>
      <c r="AI554" s="80"/>
      <c r="AJ554" s="80"/>
    </row>
    <row r="555" spans="1:36" ht="14.85" customHeight="1" x14ac:dyDescent="0.15">
      <c r="B555" s="35" t="s">
        <v>150</v>
      </c>
      <c r="C555" s="88"/>
      <c r="D555" s="88"/>
      <c r="E555" s="36"/>
      <c r="F555" s="19">
        <v>353</v>
      </c>
      <c r="G555" s="19">
        <v>323</v>
      </c>
      <c r="H555" s="19">
        <v>30</v>
      </c>
      <c r="I555" s="111">
        <f t="shared" si="292"/>
        <v>29.125412541254125</v>
      </c>
      <c r="J555" s="5">
        <f t="shared" si="293"/>
        <v>29.230769230769234</v>
      </c>
      <c r="K555" s="5">
        <f t="shared" si="294"/>
        <v>28.037383177570092</v>
      </c>
      <c r="L555" s="23"/>
      <c r="M555" s="23"/>
      <c r="N555" s="23"/>
      <c r="O555" s="23"/>
      <c r="P555" s="23"/>
      <c r="W555" s="1"/>
      <c r="X555" s="1"/>
      <c r="Y555" s="1"/>
      <c r="AB555" s="7"/>
      <c r="AC555" s="7"/>
      <c r="AD555" s="7"/>
      <c r="AE555" s="7"/>
      <c r="AG555" s="23"/>
      <c r="AH555" s="23"/>
      <c r="AI555" s="23"/>
      <c r="AJ555" s="23"/>
    </row>
    <row r="556" spans="1:36" ht="14.85" customHeight="1" x14ac:dyDescent="0.15">
      <c r="B556" s="38" t="s">
        <v>1</v>
      </c>
      <c r="C556" s="78"/>
      <c r="D556" s="78"/>
      <c r="E556" s="28"/>
      <c r="F556" s="39">
        <f>SUM(F547:F555)</f>
        <v>1212</v>
      </c>
      <c r="G556" s="39">
        <f>SUM(G547:G555)</f>
        <v>1105</v>
      </c>
      <c r="H556" s="39">
        <f>SUM(H547:H555)</f>
        <v>107</v>
      </c>
      <c r="I556" s="108">
        <f>IF(SUM(I547:I555)&gt;100,"－",SUM(I547:I555))</f>
        <v>99.999999999999986</v>
      </c>
      <c r="J556" s="6">
        <f>IF(SUM(J547:J555)&gt;100,"－",SUM(J547:J555))</f>
        <v>100</v>
      </c>
      <c r="K556" s="6">
        <f>IF(SUM(K547:K555)&gt;100,"－",SUM(K547:K555))</f>
        <v>99.999999999999986</v>
      </c>
      <c r="L556" s="23"/>
      <c r="M556" s="23"/>
      <c r="N556" s="23"/>
      <c r="O556" s="23"/>
      <c r="P556" s="23"/>
      <c r="W556" s="1"/>
      <c r="X556" s="1"/>
      <c r="Y556" s="1"/>
      <c r="AB556" s="7"/>
      <c r="AC556" s="7"/>
      <c r="AD556" s="7"/>
      <c r="AE556" s="7"/>
      <c r="AG556" s="23"/>
      <c r="AH556" s="23"/>
      <c r="AI556" s="23"/>
      <c r="AJ556" s="23"/>
    </row>
    <row r="557" spans="1:36" ht="14.85" customHeight="1" x14ac:dyDescent="0.15">
      <c r="B557" s="38" t="s">
        <v>103</v>
      </c>
      <c r="C557" s="78"/>
      <c r="D557" s="78"/>
      <c r="E557" s="29"/>
      <c r="F557" s="41">
        <v>1.8428405122235156</v>
      </c>
      <c r="G557" s="71">
        <v>1.8452685421994885</v>
      </c>
      <c r="H557" s="71">
        <v>1.8181818181818181</v>
      </c>
      <c r="I557" s="23"/>
      <c r="J557" s="23"/>
      <c r="K557" s="23"/>
      <c r="L557" s="23"/>
      <c r="M557" s="23"/>
      <c r="N557" s="23"/>
      <c r="O557" s="23"/>
      <c r="P557" s="23"/>
      <c r="W557" s="1"/>
      <c r="X557" s="1"/>
      <c r="Y557" s="1"/>
      <c r="AB557" s="7"/>
      <c r="AC557" s="7"/>
      <c r="AD557" s="7"/>
      <c r="AE557" s="7"/>
      <c r="AG557" s="23"/>
      <c r="AH557" s="23"/>
      <c r="AI557" s="23"/>
      <c r="AJ557" s="23"/>
    </row>
    <row r="558" spans="1:36" ht="14.85" customHeight="1" x14ac:dyDescent="0.15">
      <c r="B558" s="38" t="s">
        <v>104</v>
      </c>
      <c r="C558" s="78"/>
      <c r="D558" s="78"/>
      <c r="E558" s="29"/>
      <c r="F558" s="171">
        <v>11</v>
      </c>
      <c r="G558" s="47">
        <v>11</v>
      </c>
      <c r="H558" s="47">
        <v>7</v>
      </c>
      <c r="I558" s="23"/>
      <c r="J558" s="23"/>
      <c r="K558" s="23"/>
      <c r="L558" s="23"/>
      <c r="M558" s="23"/>
      <c r="N558" s="23"/>
      <c r="O558" s="23"/>
      <c r="P558" s="23"/>
      <c r="W558" s="1"/>
      <c r="X558" s="1"/>
      <c r="Y558" s="1"/>
      <c r="AB558" s="7"/>
      <c r="AC558" s="7"/>
      <c r="AD558" s="7"/>
      <c r="AE558" s="7"/>
      <c r="AG558" s="23"/>
      <c r="AH558" s="23"/>
      <c r="AI558" s="23"/>
      <c r="AJ558" s="23"/>
    </row>
    <row r="559" spans="1:36" ht="14.85" customHeight="1" x14ac:dyDescent="0.15">
      <c r="B559" s="62"/>
      <c r="C559" s="62"/>
      <c r="D559" s="45"/>
      <c r="E559" s="45"/>
      <c r="F559" s="45"/>
      <c r="G559" s="45"/>
      <c r="H559" s="91"/>
      <c r="I559" s="46"/>
      <c r="W559" s="1"/>
      <c r="X559" s="1"/>
      <c r="Y559" s="1"/>
      <c r="AB559" s="7"/>
      <c r="AC559" s="7"/>
      <c r="AD559" s="7"/>
      <c r="AE559" s="7"/>
    </row>
    <row r="560" spans="1:36" ht="15" customHeight="1" x14ac:dyDescent="0.15">
      <c r="A560" s="1" t="s">
        <v>1028</v>
      </c>
      <c r="B560" s="22"/>
      <c r="C560" s="22"/>
      <c r="H560" s="7"/>
      <c r="I560" s="7"/>
      <c r="W560" s="1"/>
      <c r="X560" s="1"/>
      <c r="Y560" s="1"/>
      <c r="AB560" s="7"/>
      <c r="AC560" s="7"/>
      <c r="AD560" s="7"/>
      <c r="AE560" s="7"/>
    </row>
    <row r="561" spans="2:36" ht="13.65" customHeight="1" x14ac:dyDescent="0.15">
      <c r="B561" s="64"/>
      <c r="C561" s="33"/>
      <c r="D561" s="33"/>
      <c r="E561" s="33"/>
      <c r="F561" s="79"/>
      <c r="G561" s="83" t="s">
        <v>2</v>
      </c>
      <c r="H561" s="86"/>
      <c r="I561" s="104"/>
      <c r="J561" s="83" t="s">
        <v>3</v>
      </c>
      <c r="K561" s="84"/>
      <c r="W561" s="1"/>
      <c r="X561" s="1"/>
      <c r="Y561" s="1"/>
      <c r="AB561" s="7"/>
      <c r="AC561" s="7"/>
      <c r="AD561" s="7"/>
      <c r="AE561" s="7"/>
    </row>
    <row r="562" spans="2:36" ht="19.2" x14ac:dyDescent="0.15">
      <c r="B562" s="77"/>
      <c r="F562" s="94" t="s">
        <v>4</v>
      </c>
      <c r="G562" s="94" t="s">
        <v>194</v>
      </c>
      <c r="H562" s="94" t="s">
        <v>196</v>
      </c>
      <c r="I562" s="103" t="s">
        <v>4</v>
      </c>
      <c r="J562" s="94" t="s">
        <v>194</v>
      </c>
      <c r="K562" s="94" t="s">
        <v>196</v>
      </c>
      <c r="W562" s="1"/>
      <c r="X562" s="1"/>
      <c r="Y562" s="1"/>
      <c r="AB562" s="7"/>
      <c r="AC562" s="7"/>
      <c r="AD562" s="7"/>
      <c r="AE562" s="7"/>
    </row>
    <row r="563" spans="2:36" ht="12" customHeight="1" x14ac:dyDescent="0.15">
      <c r="B563" s="35"/>
      <c r="C563" s="88"/>
      <c r="D563" s="88"/>
      <c r="E563" s="36"/>
      <c r="F563" s="37"/>
      <c r="G563" s="37"/>
      <c r="H563" s="37"/>
      <c r="I563" s="105">
        <f>F$273</f>
        <v>1212</v>
      </c>
      <c r="J563" s="2">
        <f>G$273</f>
        <v>1105</v>
      </c>
      <c r="K563" s="2">
        <f>H$273</f>
        <v>107</v>
      </c>
      <c r="L563" s="89"/>
      <c r="M563" s="89"/>
      <c r="N563" s="89"/>
      <c r="O563" s="89"/>
      <c r="P563" s="89"/>
      <c r="W563" s="1"/>
      <c r="X563" s="1"/>
      <c r="Y563" s="1"/>
      <c r="AB563" s="7"/>
      <c r="AC563" s="7"/>
      <c r="AD563" s="7"/>
      <c r="AE563" s="7"/>
      <c r="AG563" s="89"/>
      <c r="AH563" s="89"/>
      <c r="AI563" s="89"/>
      <c r="AJ563" s="89"/>
    </row>
    <row r="564" spans="2:36" ht="14.85" customHeight="1" x14ac:dyDescent="0.15">
      <c r="B564" s="34" t="s">
        <v>174</v>
      </c>
      <c r="C564" s="209"/>
      <c r="D564" s="209"/>
      <c r="F564" s="18">
        <v>379</v>
      </c>
      <c r="G564" s="18">
        <v>340</v>
      </c>
      <c r="H564" s="18">
        <v>39</v>
      </c>
      <c r="I564" s="107">
        <f t="shared" ref="I564:K564" si="295">F564/I$546*100</f>
        <v>31.270627062706268</v>
      </c>
      <c r="J564" s="4">
        <f t="shared" si="295"/>
        <v>30.76923076923077</v>
      </c>
      <c r="K564" s="4">
        <f t="shared" si="295"/>
        <v>36.44859813084112</v>
      </c>
      <c r="L564" s="80"/>
      <c r="M564" s="80"/>
      <c r="N564" s="80"/>
      <c r="O564" s="80"/>
      <c r="P564" s="80"/>
      <c r="W564" s="1"/>
      <c r="X564" s="1"/>
      <c r="Y564" s="1"/>
      <c r="AB564" s="7"/>
      <c r="AC564" s="7"/>
      <c r="AD564" s="7"/>
      <c r="AE564" s="7"/>
      <c r="AG564" s="80"/>
      <c r="AH564" s="80"/>
      <c r="AI564" s="80"/>
      <c r="AJ564" s="80"/>
    </row>
    <row r="565" spans="2:36" ht="14.85" customHeight="1" x14ac:dyDescent="0.15">
      <c r="B565" s="34" t="s">
        <v>944</v>
      </c>
      <c r="C565" s="209"/>
      <c r="D565" s="209"/>
      <c r="F565" s="18">
        <v>306</v>
      </c>
      <c r="G565" s="18">
        <v>286</v>
      </c>
      <c r="H565" s="18">
        <v>20</v>
      </c>
      <c r="I565" s="107">
        <f t="shared" ref="I565:I572" si="296">F565/I$546*100</f>
        <v>25.247524752475247</v>
      </c>
      <c r="J565" s="4">
        <f t="shared" ref="J565:J572" si="297">G565/J$546*100</f>
        <v>25.882352941176475</v>
      </c>
      <c r="K565" s="4">
        <f t="shared" ref="K565:K572" si="298">H565/K$546*100</f>
        <v>18.691588785046729</v>
      </c>
      <c r="L565" s="80"/>
      <c r="M565" s="80"/>
      <c r="N565" s="80"/>
      <c r="O565" s="80"/>
      <c r="P565" s="80"/>
      <c r="W565" s="1"/>
      <c r="X565" s="1"/>
      <c r="Y565" s="1"/>
      <c r="AB565" s="7"/>
      <c r="AC565" s="7"/>
      <c r="AD565" s="7"/>
      <c r="AE565" s="7"/>
      <c r="AG565" s="80"/>
      <c r="AH565" s="80"/>
      <c r="AI565" s="80"/>
      <c r="AJ565" s="80"/>
    </row>
    <row r="566" spans="2:36" ht="14.85" customHeight="1" x14ac:dyDescent="0.15">
      <c r="B566" s="34" t="s">
        <v>945</v>
      </c>
      <c r="C566" s="209"/>
      <c r="D566" s="209"/>
      <c r="F566" s="18">
        <v>104</v>
      </c>
      <c r="G566" s="18">
        <v>95</v>
      </c>
      <c r="H566" s="18">
        <v>9</v>
      </c>
      <c r="I566" s="107">
        <f t="shared" si="296"/>
        <v>8.5808580858085808</v>
      </c>
      <c r="J566" s="4">
        <f t="shared" si="297"/>
        <v>8.5972850678733028</v>
      </c>
      <c r="K566" s="4">
        <f t="shared" si="298"/>
        <v>8.4112149532710276</v>
      </c>
      <c r="L566" s="80"/>
      <c r="M566" s="80"/>
      <c r="N566" s="80"/>
      <c r="O566" s="80"/>
      <c r="P566" s="80"/>
      <c r="W566" s="1"/>
      <c r="X566" s="1"/>
      <c r="Y566" s="1"/>
      <c r="AB566" s="7"/>
      <c r="AC566" s="7"/>
      <c r="AD566" s="7"/>
      <c r="AE566" s="7"/>
      <c r="AG566" s="80"/>
      <c r="AH566" s="80"/>
      <c r="AI566" s="80"/>
      <c r="AJ566" s="80"/>
    </row>
    <row r="567" spans="2:36" ht="14.85" customHeight="1" x14ac:dyDescent="0.15">
      <c r="B567" s="34" t="s">
        <v>946</v>
      </c>
      <c r="C567" s="209"/>
      <c r="D567" s="209"/>
      <c r="F567" s="18">
        <v>36</v>
      </c>
      <c r="G567" s="18">
        <v>30</v>
      </c>
      <c r="H567" s="18">
        <v>6</v>
      </c>
      <c r="I567" s="107">
        <f t="shared" si="296"/>
        <v>2.9702970297029703</v>
      </c>
      <c r="J567" s="4">
        <f t="shared" si="297"/>
        <v>2.7149321266968327</v>
      </c>
      <c r="K567" s="4">
        <f t="shared" si="298"/>
        <v>5.6074766355140184</v>
      </c>
      <c r="L567" s="80"/>
      <c r="M567" s="80"/>
      <c r="N567" s="80"/>
      <c r="O567" s="80"/>
      <c r="P567" s="80"/>
      <c r="W567" s="1"/>
      <c r="X567" s="1"/>
      <c r="Y567" s="1"/>
      <c r="AB567" s="7"/>
      <c r="AC567" s="7"/>
      <c r="AD567" s="7"/>
      <c r="AE567" s="7"/>
      <c r="AG567" s="80"/>
      <c r="AH567" s="80"/>
      <c r="AI567" s="80"/>
      <c r="AJ567" s="80"/>
    </row>
    <row r="568" spans="2:36" ht="14.85" customHeight="1" x14ac:dyDescent="0.15">
      <c r="B568" s="34" t="s">
        <v>939</v>
      </c>
      <c r="C568" s="209"/>
      <c r="D568" s="209"/>
      <c r="F568" s="18">
        <v>16</v>
      </c>
      <c r="G568" s="18">
        <v>15</v>
      </c>
      <c r="H568" s="18">
        <v>1</v>
      </c>
      <c r="I568" s="107">
        <f t="shared" si="296"/>
        <v>1.3201320132013201</v>
      </c>
      <c r="J568" s="4">
        <f t="shared" si="297"/>
        <v>1.3574660633484164</v>
      </c>
      <c r="K568" s="4">
        <f t="shared" si="298"/>
        <v>0.93457943925233633</v>
      </c>
      <c r="L568" s="80"/>
      <c r="M568" s="80"/>
      <c r="N568" s="80"/>
      <c r="O568" s="80"/>
      <c r="P568" s="80"/>
      <c r="W568" s="1"/>
      <c r="X568" s="1"/>
      <c r="Y568" s="1"/>
      <c r="AB568" s="7"/>
      <c r="AC568" s="7"/>
      <c r="AD568" s="7"/>
      <c r="AE568" s="7"/>
      <c r="AG568" s="80"/>
      <c r="AH568" s="80"/>
      <c r="AI568" s="80"/>
      <c r="AJ568" s="80"/>
    </row>
    <row r="569" spans="2:36" ht="14.85" customHeight="1" x14ac:dyDescent="0.15">
      <c r="B569" s="34" t="s">
        <v>940</v>
      </c>
      <c r="C569" s="209"/>
      <c r="D569" s="209"/>
      <c r="F569" s="18">
        <v>3</v>
      </c>
      <c r="G569" s="18">
        <v>3</v>
      </c>
      <c r="H569" s="18">
        <v>0</v>
      </c>
      <c r="I569" s="107">
        <f t="shared" si="296"/>
        <v>0.24752475247524752</v>
      </c>
      <c r="J569" s="4">
        <f t="shared" si="297"/>
        <v>0.27149321266968324</v>
      </c>
      <c r="K569" s="4">
        <f t="shared" si="298"/>
        <v>0</v>
      </c>
      <c r="L569" s="80"/>
      <c r="M569" s="80"/>
      <c r="N569" s="80"/>
      <c r="O569" s="80"/>
      <c r="P569" s="80"/>
      <c r="W569" s="1"/>
      <c r="X569" s="1"/>
      <c r="Y569" s="1"/>
      <c r="AB569" s="7"/>
      <c r="AC569" s="7"/>
      <c r="AD569" s="7"/>
      <c r="AE569" s="7"/>
      <c r="AG569" s="80"/>
      <c r="AH569" s="80"/>
      <c r="AI569" s="80"/>
      <c r="AJ569" s="80"/>
    </row>
    <row r="570" spans="2:36" ht="14.85" customHeight="1" x14ac:dyDescent="0.15">
      <c r="B570" s="34" t="s">
        <v>941</v>
      </c>
      <c r="C570" s="209"/>
      <c r="D570" s="209"/>
      <c r="F570" s="18">
        <v>0</v>
      </c>
      <c r="G570" s="18">
        <v>0</v>
      </c>
      <c r="H570" s="18">
        <v>0</v>
      </c>
      <c r="I570" s="107">
        <f t="shared" si="296"/>
        <v>0</v>
      </c>
      <c r="J570" s="4">
        <f t="shared" si="297"/>
        <v>0</v>
      </c>
      <c r="K570" s="4">
        <f t="shared" si="298"/>
        <v>0</v>
      </c>
      <c r="L570" s="80"/>
      <c r="M570" s="80"/>
      <c r="N570" s="80"/>
      <c r="O570" s="80"/>
      <c r="P570" s="80"/>
      <c r="W570" s="1"/>
      <c r="X570" s="1"/>
      <c r="Y570" s="1"/>
      <c r="AB570" s="7"/>
      <c r="AC570" s="7"/>
      <c r="AD570" s="7"/>
      <c r="AE570" s="7"/>
      <c r="AG570" s="80"/>
      <c r="AH570" s="80"/>
      <c r="AI570" s="80"/>
      <c r="AJ570" s="80"/>
    </row>
    <row r="571" spans="2:36" ht="14.85" customHeight="1" x14ac:dyDescent="0.15">
      <c r="B571" s="34" t="s">
        <v>81</v>
      </c>
      <c r="C571" s="209"/>
      <c r="D571" s="209"/>
      <c r="F571" s="18">
        <v>0</v>
      </c>
      <c r="G571" s="18">
        <v>0</v>
      </c>
      <c r="H571" s="18">
        <v>0</v>
      </c>
      <c r="I571" s="107">
        <f t="shared" si="296"/>
        <v>0</v>
      </c>
      <c r="J571" s="4">
        <f t="shared" si="297"/>
        <v>0</v>
      </c>
      <c r="K571" s="4">
        <f t="shared" si="298"/>
        <v>0</v>
      </c>
      <c r="L571" s="80"/>
      <c r="M571" s="80"/>
      <c r="N571" s="80"/>
      <c r="O571" s="80"/>
      <c r="P571" s="80"/>
      <c r="W571" s="1"/>
      <c r="X571" s="1"/>
      <c r="Y571" s="1"/>
      <c r="AB571" s="7"/>
      <c r="AC571" s="7"/>
      <c r="AD571" s="7"/>
      <c r="AE571" s="7"/>
      <c r="AG571" s="80"/>
      <c r="AH571" s="80"/>
      <c r="AI571" s="80"/>
      <c r="AJ571" s="80"/>
    </row>
    <row r="572" spans="2:36" ht="14.85" customHeight="1" x14ac:dyDescent="0.15">
      <c r="B572" s="35" t="s">
        <v>150</v>
      </c>
      <c r="C572" s="88"/>
      <c r="D572" s="88"/>
      <c r="E572" s="36"/>
      <c r="F572" s="19">
        <v>368</v>
      </c>
      <c r="G572" s="19">
        <v>336</v>
      </c>
      <c r="H572" s="19">
        <v>32</v>
      </c>
      <c r="I572" s="111">
        <f t="shared" si="296"/>
        <v>30.363036303630363</v>
      </c>
      <c r="J572" s="5">
        <f t="shared" si="297"/>
        <v>30.407239819004523</v>
      </c>
      <c r="K572" s="5">
        <f t="shared" si="298"/>
        <v>29.906542056074763</v>
      </c>
      <c r="L572" s="23"/>
      <c r="M572" s="23"/>
      <c r="N572" s="23"/>
      <c r="O572" s="23"/>
      <c r="P572" s="23"/>
      <c r="W572" s="1"/>
      <c r="X572" s="1"/>
      <c r="Y572" s="1"/>
      <c r="AB572" s="7"/>
      <c r="AC572" s="7"/>
      <c r="AD572" s="7"/>
      <c r="AE572" s="7"/>
      <c r="AG572" s="23"/>
      <c r="AH572" s="23"/>
      <c r="AI572" s="23"/>
      <c r="AJ572" s="23"/>
    </row>
    <row r="573" spans="2:36" ht="14.85" customHeight="1" x14ac:dyDescent="0.15">
      <c r="B573" s="38" t="s">
        <v>1</v>
      </c>
      <c r="C573" s="78"/>
      <c r="D573" s="78"/>
      <c r="E573" s="28"/>
      <c r="F573" s="39">
        <f>SUM(F564:F572)</f>
        <v>1212</v>
      </c>
      <c r="G573" s="39">
        <f>SUM(G564:G572)</f>
        <v>1105</v>
      </c>
      <c r="H573" s="39">
        <f>SUM(H564:H572)</f>
        <v>107</v>
      </c>
      <c r="I573" s="108">
        <f>IF(SUM(I564:I572)&gt;100,"－",SUM(I564:I572))</f>
        <v>100</v>
      </c>
      <c r="J573" s="6">
        <f>IF(SUM(J564:J572)&gt;100,"－",SUM(J564:J572))</f>
        <v>100</v>
      </c>
      <c r="K573" s="6">
        <f>IF(SUM(K564:K572)&gt;100,"－",SUM(K564:K572))</f>
        <v>100</v>
      </c>
      <c r="L573" s="23"/>
      <c r="M573" s="23"/>
      <c r="N573" s="23"/>
      <c r="O573" s="23"/>
      <c r="P573" s="23"/>
      <c r="W573" s="1"/>
      <c r="X573" s="1"/>
      <c r="Y573" s="1"/>
      <c r="AB573" s="7"/>
      <c r="AC573" s="7"/>
      <c r="AD573" s="7"/>
      <c r="AE573" s="7"/>
      <c r="AG573" s="23"/>
      <c r="AH573" s="23"/>
      <c r="AI573" s="23"/>
      <c r="AJ573" s="23"/>
    </row>
    <row r="574" spans="2:36" ht="14.85" customHeight="1" x14ac:dyDescent="0.15">
      <c r="B574" s="38" t="s">
        <v>103</v>
      </c>
      <c r="C574" s="78"/>
      <c r="D574" s="78"/>
      <c r="E574" s="29"/>
      <c r="F574" s="41">
        <v>0.84241706161137442</v>
      </c>
      <c r="G574" s="71">
        <v>0.84655396618985701</v>
      </c>
      <c r="H574" s="71">
        <v>0.8</v>
      </c>
      <c r="I574" s="23"/>
      <c r="J574" s="23"/>
      <c r="K574" s="23"/>
      <c r="L574" s="23"/>
      <c r="M574" s="23"/>
      <c r="N574" s="23"/>
      <c r="O574" s="23"/>
      <c r="P574" s="23"/>
      <c r="W574" s="1"/>
      <c r="X574" s="1"/>
      <c r="Y574" s="1"/>
      <c r="AB574" s="7"/>
      <c r="AC574" s="7"/>
      <c r="AD574" s="7"/>
      <c r="AE574" s="7"/>
      <c r="AG574" s="23"/>
      <c r="AH574" s="23"/>
      <c r="AI574" s="23"/>
      <c r="AJ574" s="23"/>
    </row>
    <row r="575" spans="2:36" ht="14.85" customHeight="1" x14ac:dyDescent="0.15">
      <c r="B575" s="38" t="s">
        <v>104</v>
      </c>
      <c r="C575" s="78"/>
      <c r="D575" s="78"/>
      <c r="E575" s="29"/>
      <c r="F575" s="41">
        <v>7</v>
      </c>
      <c r="G575" s="71">
        <v>7</v>
      </c>
      <c r="H575" s="71">
        <v>4</v>
      </c>
      <c r="I575" s="23"/>
      <c r="J575" s="23"/>
      <c r="K575" s="23"/>
      <c r="L575" s="23"/>
      <c r="M575" s="23"/>
      <c r="N575" s="23"/>
      <c r="O575" s="23"/>
      <c r="P575" s="23"/>
      <c r="W575" s="1"/>
      <c r="X575" s="1"/>
      <c r="Y575" s="1"/>
      <c r="AB575" s="7"/>
      <c r="AC575" s="7"/>
      <c r="AD575" s="7"/>
      <c r="AE575" s="7"/>
      <c r="AG575" s="23"/>
      <c r="AH575" s="23"/>
      <c r="AI575" s="23"/>
      <c r="AJ575" s="23"/>
    </row>
    <row r="576" spans="2:36" ht="14.85" customHeight="1" x14ac:dyDescent="0.15">
      <c r="B576" s="62"/>
      <c r="C576" s="62"/>
      <c r="D576" s="45"/>
      <c r="E576" s="45"/>
      <c r="F576" s="45"/>
      <c r="G576" s="45"/>
      <c r="H576" s="91"/>
      <c r="I576" s="46"/>
      <c r="W576" s="1"/>
      <c r="X576" s="1"/>
      <c r="Y576" s="1"/>
      <c r="AB576" s="7"/>
      <c r="AC576" s="7"/>
      <c r="AD576" s="7"/>
      <c r="AE576" s="7"/>
    </row>
    <row r="577" spans="1:36" ht="15" customHeight="1" x14ac:dyDescent="0.15">
      <c r="A577" s="1" t="s">
        <v>1030</v>
      </c>
      <c r="B577" s="22"/>
      <c r="C577" s="22"/>
      <c r="H577" s="7"/>
      <c r="I577" s="7"/>
      <c r="W577" s="1"/>
      <c r="X577" s="1"/>
      <c r="Y577" s="1"/>
      <c r="AB577" s="7"/>
      <c r="AC577" s="7"/>
      <c r="AD577" s="7"/>
      <c r="AE577" s="7"/>
    </row>
    <row r="578" spans="1:36" ht="13.65" customHeight="1" x14ac:dyDescent="0.15">
      <c r="B578" s="64"/>
      <c r="C578" s="33"/>
      <c r="D578" s="33"/>
      <c r="E578" s="33"/>
      <c r="F578" s="79"/>
      <c r="G578" s="83" t="s">
        <v>2</v>
      </c>
      <c r="H578" s="86"/>
      <c r="I578" s="104"/>
      <c r="J578" s="83" t="s">
        <v>3</v>
      </c>
      <c r="K578" s="84"/>
      <c r="W578" s="1"/>
      <c r="X578" s="1"/>
      <c r="Y578" s="1"/>
      <c r="AB578" s="7"/>
      <c r="AC578" s="7"/>
      <c r="AD578" s="7"/>
      <c r="AE578" s="7"/>
    </row>
    <row r="579" spans="1:36" ht="19.2" x14ac:dyDescent="0.15">
      <c r="B579" s="77"/>
      <c r="F579" s="94" t="s">
        <v>4</v>
      </c>
      <c r="G579" s="94" t="s">
        <v>194</v>
      </c>
      <c r="H579" s="94" t="s">
        <v>196</v>
      </c>
      <c r="I579" s="103" t="s">
        <v>4</v>
      </c>
      <c r="J579" s="94" t="s">
        <v>194</v>
      </c>
      <c r="K579" s="94" t="s">
        <v>196</v>
      </c>
      <c r="W579" s="1"/>
      <c r="X579" s="1"/>
      <c r="Y579" s="1"/>
      <c r="AB579" s="7"/>
      <c r="AC579" s="7"/>
      <c r="AD579" s="7"/>
      <c r="AE579" s="7"/>
    </row>
    <row r="580" spans="1:36" ht="12" customHeight="1" x14ac:dyDescent="0.15">
      <c r="B580" s="35"/>
      <c r="C580" s="88"/>
      <c r="D580" s="88"/>
      <c r="E580" s="36"/>
      <c r="F580" s="37"/>
      <c r="G580" s="37"/>
      <c r="H580" s="37"/>
      <c r="I580" s="105">
        <f>F$273</f>
        <v>1212</v>
      </c>
      <c r="J580" s="2">
        <f>G$273</f>
        <v>1105</v>
      </c>
      <c r="K580" s="2">
        <f>H$273</f>
        <v>107</v>
      </c>
      <c r="L580" s="89"/>
      <c r="M580" s="89"/>
      <c r="N580" s="89"/>
      <c r="O580" s="89"/>
      <c r="P580" s="89"/>
      <c r="W580" s="1"/>
      <c r="X580" s="1"/>
      <c r="Y580" s="1"/>
      <c r="AB580" s="7"/>
      <c r="AC580" s="7"/>
      <c r="AD580" s="7"/>
      <c r="AE580" s="7"/>
      <c r="AG580" s="89"/>
      <c r="AH580" s="89"/>
      <c r="AI580" s="89"/>
      <c r="AJ580" s="89"/>
    </row>
    <row r="581" spans="1:36" ht="15" customHeight="1" x14ac:dyDescent="0.15">
      <c r="B581" s="34" t="s">
        <v>944</v>
      </c>
      <c r="C581" s="209"/>
      <c r="D581" s="209"/>
      <c r="F581" s="18">
        <v>176</v>
      </c>
      <c r="G581" s="18">
        <v>154</v>
      </c>
      <c r="H581" s="18">
        <v>22</v>
      </c>
      <c r="I581" s="107">
        <f t="shared" ref="I581:I588" si="299">F581/I$580*100</f>
        <v>14.521452145214523</v>
      </c>
      <c r="J581" s="4">
        <f t="shared" ref="J581:J588" si="300">G581/J$580*100</f>
        <v>13.936651583710407</v>
      </c>
      <c r="K581" s="4">
        <f t="shared" ref="K581:K588" si="301">H581/K$580*100</f>
        <v>20.5607476635514</v>
      </c>
      <c r="L581" s="80"/>
      <c r="M581" s="80"/>
      <c r="N581" s="80"/>
      <c r="O581" s="80"/>
      <c r="P581" s="80"/>
      <c r="W581" s="1"/>
      <c r="X581" s="1"/>
      <c r="Y581" s="1"/>
      <c r="AB581" s="7"/>
      <c r="AC581" s="7"/>
      <c r="AD581" s="7"/>
      <c r="AE581" s="7"/>
      <c r="AG581" s="80"/>
      <c r="AH581" s="80"/>
      <c r="AI581" s="80"/>
      <c r="AJ581" s="80"/>
    </row>
    <row r="582" spans="1:36" ht="15" customHeight="1" x14ac:dyDescent="0.15">
      <c r="B582" s="34" t="s">
        <v>945</v>
      </c>
      <c r="C582" s="209"/>
      <c r="D582" s="209"/>
      <c r="F582" s="18">
        <v>301</v>
      </c>
      <c r="G582" s="18">
        <v>282</v>
      </c>
      <c r="H582" s="18">
        <v>19</v>
      </c>
      <c r="I582" s="107">
        <f t="shared" si="299"/>
        <v>24.834983498349835</v>
      </c>
      <c r="J582" s="4">
        <f t="shared" si="300"/>
        <v>25.520361990950224</v>
      </c>
      <c r="K582" s="4">
        <f t="shared" si="301"/>
        <v>17.75700934579439</v>
      </c>
      <c r="L582" s="80"/>
      <c r="M582" s="80"/>
      <c r="N582" s="80"/>
      <c r="O582" s="80"/>
      <c r="P582" s="80"/>
      <c r="W582" s="1"/>
      <c r="X582" s="1"/>
      <c r="Y582" s="1"/>
      <c r="AB582" s="7"/>
      <c r="AC582" s="7"/>
      <c r="AD582" s="7"/>
      <c r="AE582" s="7"/>
      <c r="AG582" s="80"/>
      <c r="AH582" s="80"/>
      <c r="AI582" s="80"/>
      <c r="AJ582" s="80"/>
    </row>
    <row r="583" spans="1:36" ht="15" customHeight="1" x14ac:dyDescent="0.15">
      <c r="B583" s="34" t="s">
        <v>946</v>
      </c>
      <c r="C583" s="209"/>
      <c r="D583" s="209"/>
      <c r="F583" s="18">
        <v>181</v>
      </c>
      <c r="G583" s="18">
        <v>167</v>
      </c>
      <c r="H583" s="18">
        <v>14</v>
      </c>
      <c r="I583" s="107">
        <f t="shared" si="299"/>
        <v>14.933993399339935</v>
      </c>
      <c r="J583" s="4">
        <f t="shared" si="300"/>
        <v>15.113122171945701</v>
      </c>
      <c r="K583" s="4">
        <f t="shared" si="301"/>
        <v>13.084112149532709</v>
      </c>
      <c r="L583" s="80"/>
      <c r="M583" s="80"/>
      <c r="N583" s="80"/>
      <c r="O583" s="80"/>
      <c r="P583" s="80"/>
      <c r="W583" s="1"/>
      <c r="X583" s="1"/>
      <c r="Y583" s="1"/>
      <c r="AB583" s="7"/>
      <c r="AC583" s="7"/>
      <c r="AD583" s="7"/>
      <c r="AE583" s="7"/>
      <c r="AG583" s="80"/>
      <c r="AH583" s="80"/>
      <c r="AI583" s="80"/>
      <c r="AJ583" s="80"/>
    </row>
    <row r="584" spans="1:36" ht="15" customHeight="1" x14ac:dyDescent="0.15">
      <c r="B584" s="34" t="s">
        <v>958</v>
      </c>
      <c r="C584" s="209"/>
      <c r="D584" s="209"/>
      <c r="F584" s="18">
        <v>119</v>
      </c>
      <c r="G584" s="18">
        <v>103</v>
      </c>
      <c r="H584" s="18">
        <v>16</v>
      </c>
      <c r="I584" s="107">
        <f t="shared" si="299"/>
        <v>9.8184818481848186</v>
      </c>
      <c r="J584" s="4">
        <f t="shared" si="300"/>
        <v>9.3212669683257925</v>
      </c>
      <c r="K584" s="4">
        <f t="shared" si="301"/>
        <v>14.953271028037381</v>
      </c>
      <c r="L584" s="80"/>
      <c r="M584" s="80"/>
      <c r="N584" s="80"/>
      <c r="O584" s="80"/>
      <c r="P584" s="80"/>
      <c r="W584" s="1"/>
      <c r="X584" s="1"/>
      <c r="Y584" s="1"/>
      <c r="AB584" s="7"/>
      <c r="AC584" s="7"/>
      <c r="AD584" s="7"/>
      <c r="AE584" s="7"/>
      <c r="AG584" s="80"/>
      <c r="AH584" s="80"/>
      <c r="AI584" s="80"/>
      <c r="AJ584" s="80"/>
    </row>
    <row r="585" spans="1:36" ht="15" customHeight="1" x14ac:dyDescent="0.15">
      <c r="B585" s="34" t="s">
        <v>959</v>
      </c>
      <c r="C585" s="209"/>
      <c r="D585" s="209"/>
      <c r="F585" s="18">
        <v>31</v>
      </c>
      <c r="G585" s="18">
        <v>29</v>
      </c>
      <c r="H585" s="18">
        <v>2</v>
      </c>
      <c r="I585" s="107">
        <f t="shared" si="299"/>
        <v>2.557755775577558</v>
      </c>
      <c r="J585" s="4">
        <f t="shared" si="300"/>
        <v>2.6244343891402715</v>
      </c>
      <c r="K585" s="4">
        <f t="shared" si="301"/>
        <v>1.8691588785046727</v>
      </c>
      <c r="L585" s="80"/>
      <c r="M585" s="80"/>
      <c r="N585" s="80"/>
      <c r="O585" s="80"/>
      <c r="P585" s="80"/>
      <c r="W585" s="1"/>
      <c r="X585" s="1"/>
      <c r="Y585" s="1"/>
      <c r="AB585" s="7"/>
      <c r="AC585" s="7"/>
      <c r="AD585" s="7"/>
      <c r="AE585" s="7"/>
      <c r="AG585" s="80"/>
      <c r="AH585" s="80"/>
      <c r="AI585" s="80"/>
      <c r="AJ585" s="80"/>
    </row>
    <row r="586" spans="1:36" ht="15" customHeight="1" x14ac:dyDescent="0.15">
      <c r="B586" s="34" t="s">
        <v>960</v>
      </c>
      <c r="C586" s="209"/>
      <c r="D586" s="209"/>
      <c r="F586" s="18">
        <v>11</v>
      </c>
      <c r="G586" s="18">
        <v>10</v>
      </c>
      <c r="H586" s="18">
        <v>1</v>
      </c>
      <c r="I586" s="107">
        <f t="shared" si="299"/>
        <v>0.90759075907590769</v>
      </c>
      <c r="J586" s="4">
        <f t="shared" si="300"/>
        <v>0.90497737556561098</v>
      </c>
      <c r="K586" s="4">
        <f t="shared" si="301"/>
        <v>0.93457943925233633</v>
      </c>
      <c r="L586" s="80"/>
      <c r="M586" s="80"/>
      <c r="N586" s="80"/>
      <c r="O586" s="80"/>
      <c r="P586" s="80"/>
      <c r="W586" s="1"/>
      <c r="X586" s="1"/>
      <c r="Y586" s="1"/>
      <c r="AB586" s="7"/>
      <c r="AC586" s="7"/>
      <c r="AD586" s="7"/>
      <c r="AE586" s="7"/>
      <c r="AG586" s="80"/>
      <c r="AH586" s="80"/>
      <c r="AI586" s="80"/>
      <c r="AJ586" s="80"/>
    </row>
    <row r="587" spans="1:36" ht="15" customHeight="1" x14ac:dyDescent="0.15">
      <c r="B587" s="34" t="s">
        <v>1031</v>
      </c>
      <c r="C587" s="209"/>
      <c r="D587" s="209"/>
      <c r="F587" s="18">
        <v>6</v>
      </c>
      <c r="G587" s="18">
        <v>6</v>
      </c>
      <c r="H587" s="18">
        <v>0</v>
      </c>
      <c r="I587" s="107">
        <f t="shared" si="299"/>
        <v>0.49504950495049505</v>
      </c>
      <c r="J587" s="4">
        <f t="shared" si="300"/>
        <v>0.54298642533936647</v>
      </c>
      <c r="K587" s="4">
        <f t="shared" si="301"/>
        <v>0</v>
      </c>
      <c r="L587" s="80"/>
      <c r="M587" s="80"/>
      <c r="N587" s="80"/>
      <c r="O587" s="80"/>
      <c r="P587" s="80"/>
      <c r="W587" s="1"/>
      <c r="X587" s="1"/>
      <c r="Y587" s="1"/>
      <c r="AB587" s="7"/>
      <c r="AC587" s="7"/>
      <c r="AD587" s="7"/>
      <c r="AE587" s="7"/>
      <c r="AG587" s="80"/>
      <c r="AH587" s="80"/>
      <c r="AI587" s="80"/>
      <c r="AJ587" s="80"/>
    </row>
    <row r="588" spans="1:36" ht="15" customHeight="1" x14ac:dyDescent="0.15">
      <c r="B588" s="35" t="s">
        <v>150</v>
      </c>
      <c r="C588" s="88"/>
      <c r="D588" s="88"/>
      <c r="E588" s="36"/>
      <c r="F588" s="19">
        <v>387</v>
      </c>
      <c r="G588" s="19">
        <v>354</v>
      </c>
      <c r="H588" s="19">
        <v>33</v>
      </c>
      <c r="I588" s="111">
        <f t="shared" si="299"/>
        <v>31.93069306930693</v>
      </c>
      <c r="J588" s="5">
        <f t="shared" si="300"/>
        <v>32.036199095022624</v>
      </c>
      <c r="K588" s="5">
        <f t="shared" si="301"/>
        <v>30.841121495327101</v>
      </c>
      <c r="L588" s="23"/>
      <c r="M588" s="23"/>
      <c r="N588" s="23"/>
      <c r="O588" s="23"/>
      <c r="P588" s="23"/>
      <c r="W588" s="1"/>
      <c r="X588" s="1"/>
      <c r="Y588" s="1"/>
      <c r="AB588" s="7"/>
      <c r="AC588" s="7"/>
      <c r="AD588" s="7"/>
      <c r="AE588" s="7"/>
      <c r="AG588" s="23"/>
      <c r="AH588" s="23"/>
      <c r="AI588" s="23"/>
      <c r="AJ588" s="23"/>
    </row>
    <row r="589" spans="1:36" ht="15" customHeight="1" x14ac:dyDescent="0.15">
      <c r="B589" s="38" t="s">
        <v>1</v>
      </c>
      <c r="C589" s="78"/>
      <c r="D589" s="78"/>
      <c r="E589" s="28"/>
      <c r="F589" s="39">
        <f>SUM(F581:F588)</f>
        <v>1212</v>
      </c>
      <c r="G589" s="39">
        <f>SUM(G581:G588)</f>
        <v>1105</v>
      </c>
      <c r="H589" s="39">
        <f>SUM(H581:H588)</f>
        <v>107</v>
      </c>
      <c r="I589" s="108">
        <f>IF(SUM(I581:I588)&gt;100,"－",SUM(I581:I588))</f>
        <v>100</v>
      </c>
      <c r="J589" s="6">
        <f>IF(SUM(J581:J588)&gt;100,"－",SUM(J581:J588))</f>
        <v>100</v>
      </c>
      <c r="K589" s="6">
        <f>IF(SUM(K581:K588)&gt;100,"－",SUM(K581:K588))</f>
        <v>99.999999999999986</v>
      </c>
      <c r="L589" s="23"/>
      <c r="M589" s="23"/>
      <c r="N589" s="23"/>
      <c r="O589" s="23"/>
      <c r="P589" s="23"/>
      <c r="W589" s="1"/>
      <c r="X589" s="1"/>
      <c r="Y589" s="1"/>
      <c r="AB589" s="7"/>
      <c r="AC589" s="7"/>
      <c r="AD589" s="7"/>
      <c r="AE589" s="7"/>
      <c r="AG589" s="23"/>
      <c r="AH589" s="23"/>
      <c r="AI589" s="23"/>
      <c r="AJ589" s="23"/>
    </row>
    <row r="590" spans="1:36" ht="15" customHeight="1" x14ac:dyDescent="0.15">
      <c r="B590" s="38" t="s">
        <v>1032</v>
      </c>
      <c r="C590" s="78"/>
      <c r="D590" s="78"/>
      <c r="E590" s="29"/>
      <c r="F590" s="41">
        <v>2.6703030303030304</v>
      </c>
      <c r="G590" s="71">
        <v>2.6777629826897469</v>
      </c>
      <c r="H590" s="71">
        <v>2.5945945945945947</v>
      </c>
      <c r="I590" s="23"/>
      <c r="J590" s="23"/>
      <c r="K590" s="23"/>
      <c r="L590" s="23"/>
      <c r="M590" s="23"/>
      <c r="N590" s="23"/>
      <c r="O590" s="23"/>
      <c r="P590" s="23"/>
      <c r="W590" s="1"/>
      <c r="X590" s="1"/>
      <c r="Y590" s="1"/>
      <c r="AB590" s="7"/>
      <c r="AC590" s="7"/>
      <c r="AD590" s="7"/>
      <c r="AE590" s="7"/>
      <c r="AG590" s="23"/>
      <c r="AH590" s="23"/>
      <c r="AI590" s="23"/>
      <c r="AJ590" s="23"/>
    </row>
    <row r="591" spans="1:36" ht="15" customHeight="1" x14ac:dyDescent="0.15">
      <c r="B591" s="62"/>
      <c r="C591" s="62"/>
      <c r="D591" s="45"/>
      <c r="E591" s="45"/>
      <c r="F591" s="45"/>
      <c r="G591" s="45"/>
      <c r="H591" s="91"/>
      <c r="I591" s="46"/>
      <c r="W591" s="1"/>
      <c r="X591" s="1"/>
      <c r="Y591" s="1"/>
      <c r="AB591" s="7"/>
      <c r="AC591" s="7"/>
      <c r="AD591" s="7"/>
      <c r="AE591" s="7"/>
    </row>
    <row r="592" spans="1:36" ht="15" customHeight="1" x14ac:dyDescent="0.15">
      <c r="A592" s="1" t="s">
        <v>1029</v>
      </c>
      <c r="B592" s="22"/>
      <c r="C592" s="22"/>
      <c r="H592" s="7"/>
      <c r="I592" s="7"/>
      <c r="W592" s="1"/>
      <c r="X592" s="1"/>
      <c r="Y592" s="1"/>
      <c r="AB592" s="7"/>
      <c r="AC592" s="7"/>
      <c r="AD592" s="7"/>
      <c r="AE592" s="7"/>
    </row>
    <row r="593" spans="1:36" ht="13.65" customHeight="1" x14ac:dyDescent="0.15">
      <c r="B593" s="64"/>
      <c r="C593" s="33"/>
      <c r="D593" s="33"/>
      <c r="E593" s="33"/>
      <c r="F593" s="79"/>
      <c r="G593" s="83" t="s">
        <v>2</v>
      </c>
      <c r="H593" s="86"/>
      <c r="I593" s="104"/>
      <c r="J593" s="83" t="s">
        <v>3</v>
      </c>
      <c r="K593" s="84"/>
      <c r="W593" s="1"/>
      <c r="X593" s="1"/>
      <c r="Y593" s="1"/>
      <c r="AB593" s="7"/>
      <c r="AC593" s="7"/>
      <c r="AD593" s="7"/>
      <c r="AE593" s="7"/>
    </row>
    <row r="594" spans="1:36" ht="19.2" x14ac:dyDescent="0.15">
      <c r="B594" s="77"/>
      <c r="F594" s="94" t="s">
        <v>4</v>
      </c>
      <c r="G594" s="94" t="s">
        <v>194</v>
      </c>
      <c r="H594" s="94" t="s">
        <v>196</v>
      </c>
      <c r="I594" s="103" t="s">
        <v>4</v>
      </c>
      <c r="J594" s="94" t="s">
        <v>194</v>
      </c>
      <c r="K594" s="94" t="s">
        <v>196</v>
      </c>
      <c r="W594" s="1"/>
      <c r="X594" s="1"/>
      <c r="Y594" s="1"/>
      <c r="AB594" s="7"/>
      <c r="AC594" s="7"/>
      <c r="AD594" s="7"/>
      <c r="AE594" s="7"/>
    </row>
    <row r="595" spans="1:36" ht="12" customHeight="1" x14ac:dyDescent="0.15">
      <c r="B595" s="35"/>
      <c r="C595" s="88"/>
      <c r="D595" s="88"/>
      <c r="E595" s="36"/>
      <c r="F595" s="37"/>
      <c r="G595" s="37"/>
      <c r="H595" s="37"/>
      <c r="I595" s="105">
        <f>F$273</f>
        <v>1212</v>
      </c>
      <c r="J595" s="2">
        <f>G$273</f>
        <v>1105</v>
      </c>
      <c r="K595" s="2">
        <f>H$273</f>
        <v>107</v>
      </c>
      <c r="L595" s="89"/>
      <c r="M595" s="89"/>
      <c r="N595" s="89"/>
      <c r="O595" s="89"/>
      <c r="P595" s="89"/>
      <c r="W595" s="1"/>
      <c r="X595" s="1"/>
      <c r="Y595" s="1"/>
      <c r="AB595" s="7"/>
      <c r="AC595" s="7"/>
      <c r="AD595" s="7"/>
      <c r="AE595" s="7"/>
      <c r="AG595" s="89"/>
      <c r="AH595" s="89"/>
      <c r="AI595" s="89"/>
      <c r="AJ595" s="89"/>
    </row>
    <row r="596" spans="1:36" ht="15" customHeight="1" x14ac:dyDescent="0.15">
      <c r="B596" s="34" t="s">
        <v>1033</v>
      </c>
      <c r="C596" s="209"/>
      <c r="D596" s="209"/>
      <c r="F596" s="18">
        <v>298</v>
      </c>
      <c r="G596" s="18">
        <v>280</v>
      </c>
      <c r="H596" s="18">
        <v>18</v>
      </c>
      <c r="I596" s="107">
        <f>F596/I$595*100</f>
        <v>24.587458745874589</v>
      </c>
      <c r="J596" s="4">
        <f t="shared" ref="J596:K600" si="302">G596/J$595*100</f>
        <v>25.339366515837103</v>
      </c>
      <c r="K596" s="4">
        <f t="shared" si="302"/>
        <v>16.822429906542055</v>
      </c>
      <c r="L596" s="80"/>
      <c r="M596" s="80"/>
      <c r="N596" s="80"/>
      <c r="O596" s="80"/>
      <c r="P596" s="80"/>
      <c r="W596" s="1"/>
      <c r="X596" s="1"/>
      <c r="Y596" s="1"/>
      <c r="AB596" s="7"/>
      <c r="AC596" s="7"/>
      <c r="AD596" s="7"/>
      <c r="AE596" s="7"/>
      <c r="AG596" s="80"/>
      <c r="AH596" s="80"/>
      <c r="AI596" s="80"/>
      <c r="AJ596" s="80"/>
    </row>
    <row r="597" spans="1:36" ht="15" customHeight="1" x14ac:dyDescent="0.15">
      <c r="B597" s="34" t="s">
        <v>193</v>
      </c>
      <c r="C597" s="209"/>
      <c r="D597" s="209"/>
      <c r="F597" s="18">
        <v>174</v>
      </c>
      <c r="G597" s="18">
        <v>156</v>
      </c>
      <c r="H597" s="18">
        <v>18</v>
      </c>
      <c r="I597" s="107">
        <f t="shared" ref="I597:I600" si="303">F597/I$595*100</f>
        <v>14.356435643564355</v>
      </c>
      <c r="J597" s="4">
        <f t="shared" si="302"/>
        <v>14.117647058823529</v>
      </c>
      <c r="K597" s="4">
        <f t="shared" si="302"/>
        <v>16.822429906542055</v>
      </c>
      <c r="L597" s="80"/>
      <c r="M597" s="80"/>
      <c r="N597" s="80"/>
      <c r="O597" s="80"/>
      <c r="P597" s="80"/>
      <c r="W597" s="1"/>
      <c r="X597" s="1"/>
      <c r="Y597" s="1"/>
      <c r="AB597" s="7"/>
      <c r="AC597" s="7"/>
      <c r="AD597" s="7"/>
      <c r="AE597" s="7"/>
      <c r="AG597" s="80"/>
      <c r="AH597" s="80"/>
      <c r="AI597" s="80"/>
      <c r="AJ597" s="80"/>
    </row>
    <row r="598" spans="1:36" ht="15" customHeight="1" x14ac:dyDescent="0.15">
      <c r="B598" s="34" t="s">
        <v>170</v>
      </c>
      <c r="C598" s="209"/>
      <c r="D598" s="209"/>
      <c r="F598" s="18">
        <v>20</v>
      </c>
      <c r="G598" s="18">
        <v>18</v>
      </c>
      <c r="H598" s="18">
        <v>2</v>
      </c>
      <c r="I598" s="107">
        <f t="shared" si="303"/>
        <v>1.6501650165016499</v>
      </c>
      <c r="J598" s="4">
        <f t="shared" si="302"/>
        <v>1.6289592760180998</v>
      </c>
      <c r="K598" s="4">
        <f t="shared" si="302"/>
        <v>1.8691588785046727</v>
      </c>
      <c r="L598" s="80"/>
      <c r="M598" s="80"/>
      <c r="N598" s="80"/>
      <c r="O598" s="80"/>
      <c r="P598" s="80"/>
      <c r="W598" s="1"/>
      <c r="X598" s="1"/>
      <c r="Y598" s="1"/>
      <c r="AB598" s="7"/>
      <c r="AC598" s="7"/>
      <c r="AD598" s="7"/>
      <c r="AE598" s="7"/>
      <c r="AG598" s="80"/>
      <c r="AH598" s="80"/>
      <c r="AI598" s="80"/>
      <c r="AJ598" s="80"/>
    </row>
    <row r="599" spans="1:36" ht="15" customHeight="1" x14ac:dyDescent="0.15">
      <c r="B599" s="34" t="s">
        <v>419</v>
      </c>
      <c r="C599" s="209"/>
      <c r="D599" s="209"/>
      <c r="F599" s="18">
        <v>302</v>
      </c>
      <c r="G599" s="18">
        <v>271</v>
      </c>
      <c r="H599" s="18">
        <v>31</v>
      </c>
      <c r="I599" s="107">
        <f t="shared" si="303"/>
        <v>24.917491749174918</v>
      </c>
      <c r="J599" s="4">
        <f t="shared" si="302"/>
        <v>24.524886877828052</v>
      </c>
      <c r="K599" s="4">
        <f t="shared" si="302"/>
        <v>28.971962616822427</v>
      </c>
      <c r="L599" s="80"/>
      <c r="M599" s="80"/>
      <c r="N599" s="80"/>
      <c r="O599" s="80"/>
      <c r="P599" s="80"/>
      <c r="W599" s="1"/>
      <c r="X599" s="1"/>
      <c r="Y599" s="1"/>
      <c r="AB599" s="7"/>
      <c r="AC599" s="7"/>
      <c r="AD599" s="7"/>
      <c r="AE599" s="7"/>
      <c r="AG599" s="80"/>
      <c r="AH599" s="80"/>
      <c r="AI599" s="80"/>
      <c r="AJ599" s="80"/>
    </row>
    <row r="600" spans="1:36" ht="15" customHeight="1" x14ac:dyDescent="0.15">
      <c r="B600" s="35" t="s">
        <v>150</v>
      </c>
      <c r="C600" s="88"/>
      <c r="D600" s="88"/>
      <c r="E600" s="36"/>
      <c r="F600" s="19">
        <v>418</v>
      </c>
      <c r="G600" s="19">
        <v>380</v>
      </c>
      <c r="H600" s="19">
        <v>38</v>
      </c>
      <c r="I600" s="111">
        <f t="shared" si="303"/>
        <v>34.488448844884488</v>
      </c>
      <c r="J600" s="5">
        <f t="shared" si="302"/>
        <v>34.389140271493211</v>
      </c>
      <c r="K600" s="5">
        <f t="shared" si="302"/>
        <v>35.514018691588781</v>
      </c>
      <c r="L600" s="23"/>
      <c r="M600" s="23"/>
      <c r="N600" s="23"/>
      <c r="O600" s="23"/>
      <c r="P600" s="23"/>
      <c r="W600" s="1"/>
      <c r="X600" s="1"/>
      <c r="Y600" s="1"/>
      <c r="AB600" s="7"/>
      <c r="AC600" s="7"/>
      <c r="AD600" s="7"/>
      <c r="AE600" s="7"/>
      <c r="AG600" s="23"/>
      <c r="AH600" s="23"/>
      <c r="AI600" s="23"/>
      <c r="AJ600" s="23"/>
    </row>
    <row r="601" spans="1:36" ht="15" customHeight="1" x14ac:dyDescent="0.15">
      <c r="B601" s="38" t="s">
        <v>1</v>
      </c>
      <c r="C601" s="78"/>
      <c r="D601" s="78"/>
      <c r="E601" s="28"/>
      <c r="F601" s="39">
        <f>SUM(F596:F600)</f>
        <v>1212</v>
      </c>
      <c r="G601" s="39">
        <f>SUM(G596:G600)</f>
        <v>1105</v>
      </c>
      <c r="H601" s="39">
        <f>SUM(H596:H600)</f>
        <v>107</v>
      </c>
      <c r="I601" s="108">
        <f>IF(SUM(I596:I600)&gt;100,"－",SUM(I596:I600))</f>
        <v>100</v>
      </c>
      <c r="J601" s="6">
        <f>IF(SUM(J596:J600)&gt;100,"－",SUM(J596:J600))</f>
        <v>100</v>
      </c>
      <c r="K601" s="6">
        <f>IF(SUM(K596:K600)&gt;100,"－",SUM(K596:K600))</f>
        <v>100</v>
      </c>
      <c r="L601" s="23"/>
      <c r="M601" s="23"/>
      <c r="N601" s="23"/>
      <c r="O601" s="23"/>
      <c r="P601" s="23"/>
      <c r="W601" s="1"/>
      <c r="X601" s="1"/>
      <c r="Y601" s="1"/>
      <c r="AB601" s="7"/>
      <c r="AC601" s="7"/>
      <c r="AD601" s="7"/>
      <c r="AE601" s="7"/>
      <c r="AG601" s="23"/>
      <c r="AH601" s="23"/>
      <c r="AI601" s="23"/>
      <c r="AJ601" s="23"/>
    </row>
    <row r="602" spans="1:36" ht="15" customHeight="1" x14ac:dyDescent="0.15">
      <c r="B602" s="38" t="s">
        <v>87</v>
      </c>
      <c r="C602" s="78"/>
      <c r="D602" s="78"/>
      <c r="E602" s="29"/>
      <c r="F602" s="41">
        <v>69.162344385552686</v>
      </c>
      <c r="G602" s="71">
        <v>68.512746577887796</v>
      </c>
      <c r="H602" s="71">
        <v>75.987828596524253</v>
      </c>
      <c r="I602" s="23"/>
      <c r="J602" s="23"/>
      <c r="K602" s="23"/>
      <c r="L602" s="23"/>
      <c r="M602" s="23"/>
      <c r="N602" s="23"/>
      <c r="O602" s="23"/>
      <c r="P602" s="23"/>
      <c r="W602" s="1"/>
      <c r="X602" s="1"/>
      <c r="Y602" s="1"/>
      <c r="AB602" s="7"/>
      <c r="AC602" s="7"/>
      <c r="AD602" s="7"/>
      <c r="AE602" s="7"/>
      <c r="AG602" s="23"/>
      <c r="AH602" s="23"/>
      <c r="AI602" s="23"/>
      <c r="AJ602" s="23"/>
    </row>
    <row r="603" spans="1:36" ht="15" customHeight="1" x14ac:dyDescent="0.15">
      <c r="B603" s="62"/>
      <c r="C603" s="62"/>
      <c r="D603" s="45"/>
      <c r="E603" s="45"/>
      <c r="F603" s="45"/>
      <c r="G603" s="45"/>
      <c r="H603" s="91"/>
      <c r="I603" s="46"/>
      <c r="W603" s="1"/>
      <c r="X603" s="1"/>
      <c r="Y603" s="1"/>
      <c r="AB603" s="7"/>
      <c r="AC603" s="7"/>
      <c r="AD603" s="7"/>
      <c r="AE603" s="7"/>
    </row>
    <row r="604" spans="1:36" ht="15" customHeight="1" x14ac:dyDescent="0.15">
      <c r="A604" s="1" t="s">
        <v>1034</v>
      </c>
      <c r="B604" s="22"/>
      <c r="C604" s="22"/>
      <c r="H604" s="7"/>
      <c r="I604" s="7"/>
      <c r="W604" s="1"/>
      <c r="X604" s="1"/>
      <c r="Y604" s="1"/>
      <c r="AB604" s="7"/>
      <c r="AC604" s="7"/>
      <c r="AD604" s="7"/>
      <c r="AE604" s="7"/>
    </row>
    <row r="605" spans="1:36" ht="13.65" customHeight="1" x14ac:dyDescent="0.15">
      <c r="B605" s="64"/>
      <c r="C605" s="33"/>
      <c r="D605" s="33"/>
      <c r="E605" s="33"/>
      <c r="F605" s="79"/>
      <c r="G605" s="83" t="s">
        <v>2</v>
      </c>
      <c r="H605" s="86"/>
      <c r="I605" s="104"/>
      <c r="J605" s="83" t="s">
        <v>3</v>
      </c>
      <c r="K605" s="84"/>
      <c r="W605" s="1"/>
      <c r="X605" s="1"/>
      <c r="Y605" s="1"/>
      <c r="AB605" s="7"/>
      <c r="AC605" s="7"/>
      <c r="AD605" s="7"/>
      <c r="AE605" s="7"/>
    </row>
    <row r="606" spans="1:36" ht="19.2" x14ac:dyDescent="0.15">
      <c r="B606" s="77"/>
      <c r="F606" s="94" t="s">
        <v>4</v>
      </c>
      <c r="G606" s="94" t="s">
        <v>194</v>
      </c>
      <c r="H606" s="94" t="s">
        <v>196</v>
      </c>
      <c r="I606" s="103" t="s">
        <v>4</v>
      </c>
      <c r="J606" s="94" t="s">
        <v>194</v>
      </c>
      <c r="K606" s="94" t="s">
        <v>196</v>
      </c>
      <c r="W606" s="1"/>
      <c r="X606" s="1"/>
      <c r="Y606" s="1"/>
      <c r="AB606" s="7"/>
      <c r="AC606" s="7"/>
      <c r="AD606" s="7"/>
      <c r="AE606" s="7"/>
    </row>
    <row r="607" spans="1:36" ht="12" customHeight="1" x14ac:dyDescent="0.15">
      <c r="B607" s="35"/>
      <c r="C607" s="88"/>
      <c r="D607" s="88"/>
      <c r="E607" s="36"/>
      <c r="F607" s="37"/>
      <c r="G607" s="37"/>
      <c r="H607" s="37"/>
      <c r="I607" s="105">
        <f>F$273</f>
        <v>1212</v>
      </c>
      <c r="J607" s="2">
        <f>G$273</f>
        <v>1105</v>
      </c>
      <c r="K607" s="2">
        <f>H$273</f>
        <v>107</v>
      </c>
      <c r="L607" s="89"/>
      <c r="M607" s="89"/>
      <c r="N607" s="89"/>
      <c r="O607" s="89"/>
      <c r="P607" s="89"/>
      <c r="W607" s="1"/>
      <c r="X607" s="1"/>
      <c r="Y607" s="1"/>
      <c r="AB607" s="7"/>
      <c r="AC607" s="7"/>
      <c r="AD607" s="7"/>
      <c r="AE607" s="7"/>
      <c r="AG607" s="89"/>
      <c r="AH607" s="89"/>
      <c r="AI607" s="89"/>
      <c r="AJ607" s="89"/>
    </row>
    <row r="608" spans="1:36" ht="15" customHeight="1" x14ac:dyDescent="0.15">
      <c r="B608" s="34" t="s">
        <v>174</v>
      </c>
      <c r="C608" s="209"/>
      <c r="D608" s="209"/>
      <c r="F608" s="18">
        <v>3</v>
      </c>
      <c r="G608" s="18">
        <v>2</v>
      </c>
      <c r="H608" s="18">
        <v>1</v>
      </c>
      <c r="I608" s="107">
        <f>F608/I$607*100</f>
        <v>0.24752475247524752</v>
      </c>
      <c r="J608" s="4">
        <f t="shared" ref="J608:K614" si="304">G608/J$607*100</f>
        <v>0.18099547511312217</v>
      </c>
      <c r="K608" s="4">
        <f t="shared" si="304"/>
        <v>0.93457943925233633</v>
      </c>
      <c r="L608" s="80"/>
      <c r="M608" s="80"/>
      <c r="N608" s="80"/>
      <c r="O608" s="80"/>
      <c r="P608" s="80"/>
      <c r="W608" s="1"/>
      <c r="X608" s="1"/>
      <c r="Y608" s="1"/>
      <c r="AB608" s="7"/>
      <c r="AC608" s="7"/>
      <c r="AD608" s="7"/>
      <c r="AE608" s="7"/>
      <c r="AG608" s="80"/>
      <c r="AH608" s="80"/>
      <c r="AI608" s="80"/>
      <c r="AJ608" s="80"/>
    </row>
    <row r="609" spans="1:36" ht="15" customHeight="1" x14ac:dyDescent="0.15">
      <c r="B609" s="34" t="s">
        <v>99</v>
      </c>
      <c r="C609" s="209"/>
      <c r="D609" s="209"/>
      <c r="F609" s="18">
        <v>89</v>
      </c>
      <c r="G609" s="18">
        <v>72</v>
      </c>
      <c r="H609" s="18">
        <v>17</v>
      </c>
      <c r="I609" s="107">
        <f t="shared" ref="I609:I614" si="305">F609/I$607*100</f>
        <v>7.3432343234323429</v>
      </c>
      <c r="J609" s="4">
        <f t="shared" si="304"/>
        <v>6.515837104072399</v>
      </c>
      <c r="K609" s="4">
        <f t="shared" si="304"/>
        <v>15.887850467289718</v>
      </c>
      <c r="L609" s="80"/>
      <c r="M609" s="80"/>
      <c r="N609" s="80"/>
      <c r="O609" s="80"/>
      <c r="P609" s="80"/>
      <c r="W609" s="1"/>
      <c r="X609" s="1"/>
      <c r="Y609" s="1"/>
      <c r="AB609" s="7"/>
      <c r="AC609" s="7"/>
      <c r="AD609" s="7"/>
      <c r="AE609" s="7"/>
      <c r="AG609" s="80"/>
      <c r="AH609" s="80"/>
      <c r="AI609" s="80"/>
      <c r="AJ609" s="80"/>
    </row>
    <row r="610" spans="1:36" ht="15" customHeight="1" x14ac:dyDescent="0.15">
      <c r="B610" s="34" t="s">
        <v>100</v>
      </c>
      <c r="C610" s="209"/>
      <c r="D610" s="209"/>
      <c r="F610" s="18">
        <v>521</v>
      </c>
      <c r="G610" s="18">
        <v>473</v>
      </c>
      <c r="H610" s="18">
        <v>48</v>
      </c>
      <c r="I610" s="107">
        <f t="shared" si="305"/>
        <v>42.986798679867988</v>
      </c>
      <c r="J610" s="4">
        <f t="shared" si="304"/>
        <v>42.805429864253391</v>
      </c>
      <c r="K610" s="4">
        <f t="shared" si="304"/>
        <v>44.859813084112147</v>
      </c>
      <c r="L610" s="80"/>
      <c r="M610" s="80"/>
      <c r="N610" s="80"/>
      <c r="O610" s="80"/>
      <c r="P610" s="80"/>
      <c r="W610" s="1"/>
      <c r="X610" s="1"/>
      <c r="Y610" s="1"/>
      <c r="AB610" s="7"/>
      <c r="AC610" s="7"/>
      <c r="AD610" s="7"/>
      <c r="AE610" s="7"/>
      <c r="AG610" s="80"/>
      <c r="AH610" s="80"/>
      <c r="AI610" s="80"/>
      <c r="AJ610" s="80"/>
    </row>
    <row r="611" spans="1:36" ht="15" customHeight="1" x14ac:dyDescent="0.15">
      <c r="B611" s="34" t="s">
        <v>101</v>
      </c>
      <c r="C611" s="209"/>
      <c r="D611" s="209"/>
      <c r="F611" s="18">
        <v>291</v>
      </c>
      <c r="G611" s="18">
        <v>279</v>
      </c>
      <c r="H611" s="18">
        <v>12</v>
      </c>
      <c r="I611" s="107">
        <f t="shared" si="305"/>
        <v>24.009900990099009</v>
      </c>
      <c r="J611" s="4">
        <f t="shared" si="304"/>
        <v>25.248868778280542</v>
      </c>
      <c r="K611" s="4">
        <f t="shared" si="304"/>
        <v>11.214953271028037</v>
      </c>
      <c r="L611" s="80"/>
      <c r="M611" s="80"/>
      <c r="N611" s="80"/>
      <c r="O611" s="80"/>
      <c r="P611" s="80"/>
      <c r="W611" s="1"/>
      <c r="X611" s="1"/>
      <c r="Y611" s="1"/>
      <c r="AB611" s="7"/>
      <c r="AC611" s="7"/>
      <c r="AD611" s="7"/>
      <c r="AE611" s="7"/>
      <c r="AG611" s="80"/>
      <c r="AH611" s="80"/>
      <c r="AI611" s="80"/>
      <c r="AJ611" s="80"/>
    </row>
    <row r="612" spans="1:36" ht="15" customHeight="1" x14ac:dyDescent="0.15">
      <c r="B612" s="34" t="s">
        <v>102</v>
      </c>
      <c r="C612" s="209"/>
      <c r="D612" s="209"/>
      <c r="F612" s="18">
        <v>72</v>
      </c>
      <c r="G612" s="18">
        <v>68</v>
      </c>
      <c r="H612" s="18">
        <v>4</v>
      </c>
      <c r="I612" s="107">
        <f t="shared" si="305"/>
        <v>5.9405940594059405</v>
      </c>
      <c r="J612" s="4">
        <f t="shared" si="304"/>
        <v>6.1538461538461542</v>
      </c>
      <c r="K612" s="4">
        <f t="shared" si="304"/>
        <v>3.7383177570093453</v>
      </c>
      <c r="L612" s="80"/>
      <c r="M612" s="80"/>
      <c r="N612" s="80"/>
      <c r="O612" s="80"/>
      <c r="P612" s="80"/>
      <c r="W612" s="1"/>
      <c r="X612" s="1"/>
      <c r="Y612" s="1"/>
      <c r="AB612" s="7"/>
      <c r="AC612" s="7"/>
      <c r="AD612" s="7"/>
      <c r="AE612" s="7"/>
      <c r="AG612" s="80"/>
      <c r="AH612" s="80"/>
      <c r="AI612" s="80"/>
      <c r="AJ612" s="80"/>
    </row>
    <row r="613" spans="1:36" ht="15" customHeight="1" x14ac:dyDescent="0.15">
      <c r="B613" s="34" t="s">
        <v>122</v>
      </c>
      <c r="C613" s="209"/>
      <c r="D613" s="209"/>
      <c r="F613" s="18">
        <v>48</v>
      </c>
      <c r="G613" s="18">
        <v>47</v>
      </c>
      <c r="H613" s="18">
        <v>1</v>
      </c>
      <c r="I613" s="107">
        <f t="shared" si="305"/>
        <v>3.9603960396039604</v>
      </c>
      <c r="J613" s="4">
        <f t="shared" si="304"/>
        <v>4.253393665158371</v>
      </c>
      <c r="K613" s="4">
        <f t="shared" si="304"/>
        <v>0.93457943925233633</v>
      </c>
      <c r="L613" s="80"/>
      <c r="M613" s="80"/>
      <c r="N613" s="80"/>
      <c r="O613" s="80"/>
      <c r="P613" s="80"/>
      <c r="W613" s="1"/>
      <c r="X613" s="1"/>
      <c r="Y613" s="1"/>
      <c r="AB613" s="7"/>
      <c r="AC613" s="7"/>
      <c r="AD613" s="7"/>
      <c r="AE613" s="7"/>
      <c r="AG613" s="80"/>
      <c r="AH613" s="80"/>
      <c r="AI613" s="80"/>
      <c r="AJ613" s="80"/>
    </row>
    <row r="614" spans="1:36" ht="15" customHeight="1" x14ac:dyDescent="0.15">
      <c r="B614" s="210" t="s">
        <v>150</v>
      </c>
      <c r="C614" s="276"/>
      <c r="D614" s="88"/>
      <c r="E614" s="36"/>
      <c r="F614" s="19">
        <v>188</v>
      </c>
      <c r="G614" s="19">
        <v>164</v>
      </c>
      <c r="H614" s="19">
        <v>24</v>
      </c>
      <c r="I614" s="111">
        <f t="shared" si="305"/>
        <v>15.511551155115511</v>
      </c>
      <c r="J614" s="5">
        <f t="shared" si="304"/>
        <v>14.841628959276019</v>
      </c>
      <c r="K614" s="5">
        <f t="shared" si="304"/>
        <v>22.429906542056074</v>
      </c>
      <c r="L614" s="23"/>
      <c r="M614" s="23"/>
      <c r="N614" s="23"/>
      <c r="O614" s="23"/>
      <c r="P614" s="23"/>
      <c r="W614" s="1"/>
      <c r="X614" s="1"/>
      <c r="Y614" s="1"/>
      <c r="AB614" s="7"/>
      <c r="AC614" s="7"/>
      <c r="AD614" s="7"/>
      <c r="AE614" s="7"/>
      <c r="AG614" s="23"/>
      <c r="AH614" s="23"/>
      <c r="AI614" s="23"/>
      <c r="AJ614" s="23"/>
    </row>
    <row r="615" spans="1:36" ht="15" customHeight="1" x14ac:dyDescent="0.15">
      <c r="B615" s="38" t="s">
        <v>1</v>
      </c>
      <c r="C615" s="78"/>
      <c r="D615" s="78"/>
      <c r="E615" s="28"/>
      <c r="F615" s="39">
        <f>SUM(F608:F614)</f>
        <v>1212</v>
      </c>
      <c r="G615" s="39">
        <f>SUM(G608:G614)</f>
        <v>1105</v>
      </c>
      <c r="H615" s="39">
        <f>SUM(H608:H614)</f>
        <v>107</v>
      </c>
      <c r="I615" s="108">
        <f>IF(SUM(I608:I614)&gt;100,"－",SUM(I608:I614))</f>
        <v>100</v>
      </c>
      <c r="J615" s="6">
        <f>IF(SUM(J608:J614)&gt;100,"－",SUM(J608:J614))</f>
        <v>100</v>
      </c>
      <c r="K615" s="6">
        <f>IF(SUM(K608:K614)&gt;100,"－",SUM(K608:K614))</f>
        <v>99.999999999999986</v>
      </c>
      <c r="L615" s="23"/>
      <c r="M615" s="23"/>
      <c r="N615" s="23"/>
      <c r="O615" s="23"/>
      <c r="P615" s="23"/>
      <c r="W615" s="1"/>
      <c r="X615" s="1"/>
      <c r="Y615" s="1"/>
      <c r="AB615" s="7"/>
      <c r="AC615" s="7"/>
      <c r="AD615" s="7"/>
      <c r="AE615" s="7"/>
      <c r="AG615" s="23"/>
      <c r="AH615" s="23"/>
      <c r="AI615" s="23"/>
      <c r="AJ615" s="23"/>
    </row>
    <row r="616" spans="1:36" ht="15" customHeight="1" x14ac:dyDescent="0.15">
      <c r="B616" s="38" t="s">
        <v>103</v>
      </c>
      <c r="C616" s="78"/>
      <c r="D616" s="78"/>
      <c r="E616" s="29"/>
      <c r="F616" s="41">
        <v>2.5087890625</v>
      </c>
      <c r="G616" s="71">
        <v>2.5483528161530287</v>
      </c>
      <c r="H616" s="71">
        <v>2.0602409638554215</v>
      </c>
      <c r="I616" s="23"/>
      <c r="J616" s="23"/>
      <c r="K616" s="23"/>
      <c r="L616" s="23"/>
      <c r="M616" s="23"/>
      <c r="N616" s="23"/>
      <c r="O616" s="23"/>
      <c r="P616" s="23"/>
      <c r="W616" s="1"/>
      <c r="X616" s="1"/>
      <c r="Y616" s="1"/>
      <c r="AB616" s="7"/>
      <c r="AC616" s="7"/>
      <c r="AD616" s="7"/>
      <c r="AE616" s="7"/>
      <c r="AG616" s="23"/>
      <c r="AH616" s="23"/>
      <c r="AI616" s="23"/>
      <c r="AJ616" s="23"/>
    </row>
    <row r="617" spans="1:36" ht="15" customHeight="1" x14ac:dyDescent="0.15">
      <c r="B617" s="38" t="s">
        <v>104</v>
      </c>
      <c r="C617" s="78"/>
      <c r="D617" s="78"/>
      <c r="E617" s="29"/>
      <c r="F617" s="171">
        <v>10</v>
      </c>
      <c r="G617" s="47">
        <v>10</v>
      </c>
      <c r="H617" s="47">
        <v>6</v>
      </c>
      <c r="I617" s="23"/>
      <c r="J617" s="23"/>
      <c r="K617" s="23"/>
      <c r="L617" s="23"/>
      <c r="M617" s="23"/>
      <c r="N617" s="23"/>
      <c r="O617" s="23"/>
      <c r="P617" s="23"/>
      <c r="W617" s="1"/>
      <c r="X617" s="1"/>
      <c r="Y617" s="1"/>
      <c r="AB617" s="7"/>
      <c r="AC617" s="7"/>
      <c r="AD617" s="7"/>
      <c r="AE617" s="7"/>
      <c r="AG617" s="23"/>
      <c r="AH617" s="23"/>
      <c r="AI617" s="23"/>
      <c r="AJ617" s="23"/>
    </row>
    <row r="618" spans="1:36" ht="15" customHeight="1" x14ac:dyDescent="0.15">
      <c r="B618" s="62"/>
      <c r="C618" s="62"/>
      <c r="D618" s="45"/>
      <c r="E618" s="45"/>
      <c r="F618" s="45"/>
      <c r="G618" s="45"/>
      <c r="H618" s="91"/>
      <c r="I618" s="46"/>
      <c r="W618" s="1"/>
      <c r="X618" s="1"/>
      <c r="Y618" s="1"/>
      <c r="AB618" s="7"/>
      <c r="AC618" s="7"/>
      <c r="AD618" s="7"/>
      <c r="AE618" s="7"/>
    </row>
    <row r="619" spans="1:36" ht="15" customHeight="1" x14ac:dyDescent="0.15">
      <c r="A619" s="1" t="s">
        <v>997</v>
      </c>
      <c r="B619" s="22"/>
      <c r="C619" s="22"/>
      <c r="H619" s="7"/>
      <c r="I619" s="7"/>
      <c r="W619" s="1"/>
      <c r="X619" s="1"/>
      <c r="Y619" s="1"/>
      <c r="AB619" s="7"/>
      <c r="AC619" s="7"/>
      <c r="AD619" s="7"/>
      <c r="AE619" s="7"/>
    </row>
    <row r="620" spans="1:36" ht="13.65" customHeight="1" x14ac:dyDescent="0.15">
      <c r="B620" s="64"/>
      <c r="C620" s="33"/>
      <c r="D620" s="33"/>
      <c r="E620" s="33"/>
      <c r="F620" s="79"/>
      <c r="G620" s="83" t="s">
        <v>2</v>
      </c>
      <c r="H620" s="86"/>
      <c r="I620" s="104"/>
      <c r="J620" s="83" t="s">
        <v>3</v>
      </c>
      <c r="K620" s="84"/>
      <c r="W620" s="1"/>
      <c r="X620" s="1"/>
      <c r="Y620" s="1"/>
      <c r="AB620" s="7"/>
      <c r="AC620" s="7"/>
      <c r="AD620" s="7"/>
      <c r="AE620" s="7"/>
    </row>
    <row r="621" spans="1:36" ht="19.2" x14ac:dyDescent="0.15">
      <c r="B621" s="77"/>
      <c r="F621" s="94" t="s">
        <v>4</v>
      </c>
      <c r="G621" s="94" t="s">
        <v>194</v>
      </c>
      <c r="H621" s="94" t="s">
        <v>196</v>
      </c>
      <c r="I621" s="103" t="s">
        <v>4</v>
      </c>
      <c r="J621" s="94" t="s">
        <v>194</v>
      </c>
      <c r="K621" s="94" t="s">
        <v>196</v>
      </c>
      <c r="W621" s="1"/>
      <c r="X621" s="1"/>
      <c r="Y621" s="1"/>
      <c r="AB621" s="7"/>
      <c r="AC621" s="7"/>
      <c r="AD621" s="7"/>
      <c r="AE621" s="7"/>
    </row>
    <row r="622" spans="1:36" ht="12" customHeight="1" x14ac:dyDescent="0.15">
      <c r="B622" s="35"/>
      <c r="C622" s="88"/>
      <c r="D622" s="88"/>
      <c r="E622" s="36"/>
      <c r="F622" s="37"/>
      <c r="G622" s="37"/>
      <c r="H622" s="37"/>
      <c r="I622" s="105">
        <f>F$273</f>
        <v>1212</v>
      </c>
      <c r="J622" s="2">
        <f>G$273</f>
        <v>1105</v>
      </c>
      <c r="K622" s="2">
        <f>H$273</f>
        <v>107</v>
      </c>
      <c r="L622" s="89"/>
      <c r="M622" s="89"/>
      <c r="N622" s="89"/>
      <c r="O622" s="89"/>
      <c r="P622" s="89"/>
      <c r="W622" s="1"/>
      <c r="X622" s="1"/>
      <c r="Y622" s="1"/>
      <c r="AB622" s="7"/>
      <c r="AC622" s="7"/>
      <c r="AD622" s="7"/>
      <c r="AE622" s="7"/>
      <c r="AG622" s="89"/>
      <c r="AH622" s="89"/>
      <c r="AI622" s="89"/>
      <c r="AJ622" s="89"/>
    </row>
    <row r="623" spans="1:36" ht="15" customHeight="1" x14ac:dyDescent="0.15">
      <c r="B623" s="34" t="s">
        <v>174</v>
      </c>
      <c r="C623" s="209"/>
      <c r="D623" s="199"/>
      <c r="F623" s="18">
        <v>5</v>
      </c>
      <c r="G623" s="18">
        <v>4</v>
      </c>
      <c r="H623" s="18">
        <v>1</v>
      </c>
      <c r="I623" s="107">
        <f t="shared" ref="I623:K629" si="306">F623/I$622*100</f>
        <v>0.41254125412541248</v>
      </c>
      <c r="J623" s="4">
        <f t="shared" si="306"/>
        <v>0.36199095022624433</v>
      </c>
      <c r="K623" s="4">
        <f t="shared" si="306"/>
        <v>0.93457943925233633</v>
      </c>
      <c r="L623" s="80"/>
      <c r="M623" s="80"/>
      <c r="N623" s="80"/>
      <c r="O623" s="80"/>
      <c r="P623" s="80"/>
      <c r="W623" s="1"/>
      <c r="X623" s="1"/>
      <c r="Y623" s="1"/>
      <c r="AB623" s="7"/>
      <c r="AC623" s="7"/>
      <c r="AD623" s="7"/>
      <c r="AE623" s="7"/>
      <c r="AG623" s="80"/>
      <c r="AH623" s="80"/>
      <c r="AI623" s="80"/>
      <c r="AJ623" s="80"/>
    </row>
    <row r="624" spans="1:36" ht="15" customHeight="1" x14ac:dyDescent="0.15">
      <c r="B624" s="34" t="s">
        <v>99</v>
      </c>
      <c r="C624" s="209"/>
      <c r="D624" s="199"/>
      <c r="F624" s="18">
        <v>145</v>
      </c>
      <c r="G624" s="18">
        <v>121</v>
      </c>
      <c r="H624" s="18">
        <v>24</v>
      </c>
      <c r="I624" s="107">
        <f t="shared" si="306"/>
        <v>11.963696369636963</v>
      </c>
      <c r="J624" s="4">
        <f t="shared" si="306"/>
        <v>10.950226244343892</v>
      </c>
      <c r="K624" s="4">
        <f t="shared" si="306"/>
        <v>22.429906542056074</v>
      </c>
      <c r="L624" s="80"/>
      <c r="M624" s="80"/>
      <c r="N624" s="80"/>
      <c r="O624" s="80"/>
      <c r="P624" s="80"/>
      <c r="W624" s="1"/>
      <c r="X624" s="1"/>
      <c r="Y624" s="1"/>
      <c r="AB624" s="7"/>
      <c r="AC624" s="7"/>
      <c r="AD624" s="7"/>
      <c r="AE624" s="7"/>
      <c r="AG624" s="80"/>
      <c r="AH624" s="80"/>
      <c r="AI624" s="80"/>
      <c r="AJ624" s="80"/>
    </row>
    <row r="625" spans="1:36" ht="15" customHeight="1" x14ac:dyDescent="0.15">
      <c r="B625" s="34" t="s">
        <v>100</v>
      </c>
      <c r="C625" s="209"/>
      <c r="D625" s="199"/>
      <c r="F625" s="18">
        <v>579</v>
      </c>
      <c r="G625" s="18">
        <v>526</v>
      </c>
      <c r="H625" s="18">
        <v>53</v>
      </c>
      <c r="I625" s="107">
        <f t="shared" si="306"/>
        <v>47.772277227722768</v>
      </c>
      <c r="J625" s="4">
        <f t="shared" si="306"/>
        <v>47.601809954751126</v>
      </c>
      <c r="K625" s="4">
        <f t="shared" si="306"/>
        <v>49.532710280373834</v>
      </c>
      <c r="L625" s="80"/>
      <c r="M625" s="80"/>
      <c r="N625" s="80"/>
      <c r="O625" s="80"/>
      <c r="P625" s="80"/>
      <c r="W625" s="1"/>
      <c r="X625" s="1"/>
      <c r="Y625" s="1"/>
      <c r="AB625" s="7"/>
      <c r="AC625" s="7"/>
      <c r="AD625" s="7"/>
      <c r="AE625" s="7"/>
      <c r="AG625" s="80"/>
      <c r="AH625" s="80"/>
      <c r="AI625" s="80"/>
      <c r="AJ625" s="80"/>
    </row>
    <row r="626" spans="1:36" ht="15" customHeight="1" x14ac:dyDescent="0.15">
      <c r="B626" s="34" t="s">
        <v>101</v>
      </c>
      <c r="C626" s="209"/>
      <c r="D626" s="199"/>
      <c r="F626" s="18">
        <v>318</v>
      </c>
      <c r="G626" s="18">
        <v>304</v>
      </c>
      <c r="H626" s="18">
        <v>14</v>
      </c>
      <c r="I626" s="107">
        <f t="shared" si="306"/>
        <v>26.237623762376238</v>
      </c>
      <c r="J626" s="4">
        <f t="shared" si="306"/>
        <v>27.511312217194572</v>
      </c>
      <c r="K626" s="4">
        <f t="shared" si="306"/>
        <v>13.084112149532709</v>
      </c>
      <c r="L626" s="80"/>
      <c r="M626" s="80"/>
      <c r="N626" s="80"/>
      <c r="O626" s="80"/>
      <c r="P626" s="80"/>
      <c r="W626" s="1"/>
      <c r="X626" s="1"/>
      <c r="Y626" s="1"/>
      <c r="AB626" s="7"/>
      <c r="AC626" s="7"/>
      <c r="AD626" s="7"/>
      <c r="AE626" s="7"/>
      <c r="AG626" s="80"/>
      <c r="AH626" s="80"/>
      <c r="AI626" s="80"/>
      <c r="AJ626" s="80"/>
    </row>
    <row r="627" spans="1:36" ht="15" customHeight="1" x14ac:dyDescent="0.15">
      <c r="B627" s="34" t="s">
        <v>102</v>
      </c>
      <c r="C627" s="209"/>
      <c r="D627" s="199"/>
      <c r="F627" s="18">
        <v>62</v>
      </c>
      <c r="G627" s="18">
        <v>58</v>
      </c>
      <c r="H627" s="18">
        <v>4</v>
      </c>
      <c r="I627" s="107">
        <f t="shared" si="306"/>
        <v>5.1155115511551159</v>
      </c>
      <c r="J627" s="4">
        <f t="shared" si="306"/>
        <v>5.248868778280543</v>
      </c>
      <c r="K627" s="4">
        <f t="shared" si="306"/>
        <v>3.7383177570093453</v>
      </c>
      <c r="L627" s="80"/>
      <c r="M627" s="80"/>
      <c r="N627" s="80"/>
      <c r="O627" s="80"/>
      <c r="P627" s="80"/>
      <c r="W627" s="1"/>
      <c r="X627" s="1"/>
      <c r="Y627" s="1"/>
      <c r="AB627" s="7"/>
      <c r="AC627" s="7"/>
      <c r="AD627" s="7"/>
      <c r="AE627" s="7"/>
      <c r="AG627" s="80"/>
      <c r="AH627" s="80"/>
      <c r="AI627" s="80"/>
      <c r="AJ627" s="80"/>
    </row>
    <row r="628" spans="1:36" ht="15" customHeight="1" x14ac:dyDescent="0.15">
      <c r="B628" s="34" t="s">
        <v>122</v>
      </c>
      <c r="C628" s="209"/>
      <c r="D628" s="199"/>
      <c r="F628" s="18">
        <v>37</v>
      </c>
      <c r="G628" s="18">
        <v>36</v>
      </c>
      <c r="H628" s="18">
        <v>1</v>
      </c>
      <c r="I628" s="107">
        <f t="shared" si="306"/>
        <v>3.052805280528053</v>
      </c>
      <c r="J628" s="4">
        <f t="shared" si="306"/>
        <v>3.2579185520361995</v>
      </c>
      <c r="K628" s="4">
        <f t="shared" si="306"/>
        <v>0.93457943925233633</v>
      </c>
      <c r="L628" s="80"/>
      <c r="M628" s="80"/>
      <c r="N628" s="80"/>
      <c r="O628" s="80"/>
      <c r="P628" s="80"/>
      <c r="W628" s="1"/>
      <c r="X628" s="1"/>
      <c r="Y628" s="1"/>
      <c r="AB628" s="7"/>
      <c r="AC628" s="7"/>
      <c r="AD628" s="7"/>
      <c r="AE628" s="7"/>
      <c r="AG628" s="80"/>
      <c r="AH628" s="80"/>
      <c r="AI628" s="80"/>
      <c r="AJ628" s="80"/>
    </row>
    <row r="629" spans="1:36" ht="15" customHeight="1" x14ac:dyDescent="0.15">
      <c r="B629" s="210" t="s">
        <v>150</v>
      </c>
      <c r="C629" s="276"/>
      <c r="D629" s="88"/>
      <c r="E629" s="36"/>
      <c r="F629" s="19">
        <v>66</v>
      </c>
      <c r="G629" s="19">
        <v>56</v>
      </c>
      <c r="H629" s="19">
        <v>10</v>
      </c>
      <c r="I629" s="111">
        <f t="shared" si="306"/>
        <v>5.4455445544554459</v>
      </c>
      <c r="J629" s="5">
        <f t="shared" si="306"/>
        <v>5.0678733031674206</v>
      </c>
      <c r="K629" s="5">
        <f t="shared" si="306"/>
        <v>9.3457943925233646</v>
      </c>
      <c r="L629" s="23"/>
      <c r="M629" s="23"/>
      <c r="N629" s="23"/>
      <c r="O629" s="23"/>
      <c r="P629" s="23"/>
      <c r="W629" s="1"/>
      <c r="X629" s="1"/>
      <c r="Y629" s="1"/>
      <c r="AB629" s="7"/>
      <c r="AC629" s="7"/>
      <c r="AD629" s="7"/>
      <c r="AE629" s="7"/>
      <c r="AG629" s="23"/>
      <c r="AH629" s="23"/>
      <c r="AI629" s="23"/>
      <c r="AJ629" s="23"/>
    </row>
    <row r="630" spans="1:36" ht="15" customHeight="1" x14ac:dyDescent="0.15">
      <c r="B630" s="38" t="s">
        <v>1</v>
      </c>
      <c r="C630" s="78"/>
      <c r="D630" s="78"/>
      <c r="E630" s="28"/>
      <c r="F630" s="39">
        <f>SUM(F623:F629)</f>
        <v>1212</v>
      </c>
      <c r="G630" s="39">
        <f>SUM(G623:G629)</f>
        <v>1105</v>
      </c>
      <c r="H630" s="39">
        <f>SUM(H623:H629)</f>
        <v>107</v>
      </c>
      <c r="I630" s="108">
        <f>IF(SUM(I623:I629)&gt;100,"－",SUM(I623:I629))</f>
        <v>100.00000000000001</v>
      </c>
      <c r="J630" s="6">
        <f>IF(SUM(J623:J629)&gt;100,"－",SUM(J623:J629))</f>
        <v>99.999999999999986</v>
      </c>
      <c r="K630" s="6">
        <f>IF(SUM(K623:K629)&gt;100,"－",SUM(K623:K629))</f>
        <v>99.999999999999986</v>
      </c>
      <c r="L630" s="23"/>
      <c r="M630" s="23"/>
      <c r="N630" s="23"/>
      <c r="O630" s="23"/>
      <c r="P630" s="23"/>
      <c r="W630" s="1"/>
      <c r="X630" s="1"/>
      <c r="Y630" s="1"/>
      <c r="AB630" s="7"/>
      <c r="AC630" s="7"/>
      <c r="AD630" s="7"/>
      <c r="AE630" s="7"/>
      <c r="AG630" s="23"/>
      <c r="AH630" s="23"/>
      <c r="AI630" s="23"/>
      <c r="AJ630" s="23"/>
    </row>
    <row r="631" spans="1:36" ht="15" customHeight="1" x14ac:dyDescent="0.15">
      <c r="B631" s="38" t="s">
        <v>103</v>
      </c>
      <c r="C631" s="78"/>
      <c r="D631" s="78"/>
      <c r="E631" s="29"/>
      <c r="F631" s="41">
        <v>2.3664921465968587</v>
      </c>
      <c r="G631" s="71">
        <v>2.4013346043851289</v>
      </c>
      <c r="H631" s="71">
        <v>1.9896907216494846</v>
      </c>
      <c r="I631" s="23"/>
      <c r="J631" s="23"/>
      <c r="K631" s="23"/>
      <c r="L631" s="23"/>
      <c r="M631" s="23"/>
      <c r="N631" s="23"/>
      <c r="O631" s="23"/>
      <c r="P631" s="23"/>
      <c r="W631" s="1"/>
      <c r="X631" s="1"/>
      <c r="Y631" s="1"/>
      <c r="AB631" s="7"/>
      <c r="AC631" s="7"/>
      <c r="AD631" s="7"/>
      <c r="AE631" s="7"/>
      <c r="AG631" s="23"/>
      <c r="AH631" s="23"/>
      <c r="AI631" s="23"/>
      <c r="AJ631" s="23"/>
    </row>
    <row r="632" spans="1:36" ht="15" customHeight="1" x14ac:dyDescent="0.15">
      <c r="B632" s="38" t="s">
        <v>104</v>
      </c>
      <c r="C632" s="78"/>
      <c r="D632" s="78"/>
      <c r="E632" s="29"/>
      <c r="F632" s="171">
        <v>11</v>
      </c>
      <c r="G632" s="47">
        <v>11</v>
      </c>
      <c r="H632" s="47">
        <v>5</v>
      </c>
      <c r="I632" s="23"/>
      <c r="J632" s="23"/>
      <c r="K632" s="23"/>
      <c r="L632" s="23"/>
      <c r="M632" s="23"/>
      <c r="N632" s="23"/>
      <c r="O632" s="23"/>
      <c r="P632" s="23"/>
      <c r="W632" s="1"/>
      <c r="X632" s="1"/>
      <c r="Y632" s="1"/>
      <c r="AB632" s="7"/>
      <c r="AC632" s="7"/>
      <c r="AD632" s="7"/>
      <c r="AE632" s="7"/>
      <c r="AG632" s="23"/>
      <c r="AH632" s="23"/>
      <c r="AI632" s="23"/>
      <c r="AJ632" s="23"/>
    </row>
    <row r="633" spans="1:36" ht="15" customHeight="1" x14ac:dyDescent="0.15">
      <c r="B633" s="62"/>
      <c r="C633" s="62"/>
      <c r="D633" s="45"/>
      <c r="E633" s="45"/>
      <c r="F633" s="45"/>
      <c r="G633" s="45"/>
      <c r="H633" s="91"/>
      <c r="I633" s="46"/>
      <c r="W633" s="1"/>
      <c r="X633" s="1"/>
      <c r="Y633" s="1"/>
      <c r="AB633" s="7"/>
      <c r="AC633" s="7"/>
      <c r="AD633" s="7"/>
      <c r="AE633" s="7"/>
    </row>
    <row r="634" spans="1:36" ht="15" customHeight="1" x14ac:dyDescent="0.15">
      <c r="A634" s="1" t="s">
        <v>998</v>
      </c>
      <c r="B634" s="22"/>
      <c r="C634" s="22"/>
      <c r="H634" s="7"/>
      <c r="I634" s="7"/>
      <c r="W634" s="1"/>
      <c r="X634" s="1"/>
      <c r="Y634" s="1"/>
      <c r="AB634" s="7"/>
      <c r="AC634" s="7"/>
      <c r="AD634" s="7"/>
      <c r="AE634" s="7"/>
    </row>
    <row r="635" spans="1:36" ht="13.65" customHeight="1" x14ac:dyDescent="0.15">
      <c r="B635" s="64"/>
      <c r="C635" s="33"/>
      <c r="D635" s="33"/>
      <c r="E635" s="33"/>
      <c r="F635" s="79"/>
      <c r="G635" s="83" t="s">
        <v>2</v>
      </c>
      <c r="H635" s="86"/>
      <c r="I635" s="104"/>
      <c r="J635" s="83" t="s">
        <v>3</v>
      </c>
      <c r="K635" s="84"/>
      <c r="W635" s="1"/>
      <c r="X635" s="1"/>
      <c r="Y635" s="1"/>
      <c r="AB635" s="7"/>
      <c r="AC635" s="7"/>
      <c r="AD635" s="7"/>
      <c r="AE635" s="7"/>
    </row>
    <row r="636" spans="1:36" ht="19.2" x14ac:dyDescent="0.15">
      <c r="B636" s="77"/>
      <c r="F636" s="94" t="s">
        <v>4</v>
      </c>
      <c r="G636" s="94" t="s">
        <v>194</v>
      </c>
      <c r="H636" s="94" t="s">
        <v>196</v>
      </c>
      <c r="I636" s="103" t="s">
        <v>4</v>
      </c>
      <c r="J636" s="94" t="s">
        <v>194</v>
      </c>
      <c r="K636" s="94" t="s">
        <v>196</v>
      </c>
      <c r="W636" s="1"/>
      <c r="X636" s="1"/>
      <c r="Y636" s="1"/>
      <c r="AB636" s="7"/>
      <c r="AC636" s="7"/>
      <c r="AD636" s="7"/>
      <c r="AE636" s="7"/>
    </row>
    <row r="637" spans="1:36" ht="12" customHeight="1" x14ac:dyDescent="0.15">
      <c r="B637" s="35"/>
      <c r="C637" s="88"/>
      <c r="D637" s="88"/>
      <c r="E637" s="36"/>
      <c r="F637" s="37"/>
      <c r="G637" s="37"/>
      <c r="H637" s="37"/>
      <c r="I637" s="105">
        <f>F$273</f>
        <v>1212</v>
      </c>
      <c r="J637" s="2">
        <f>G$273</f>
        <v>1105</v>
      </c>
      <c r="K637" s="2">
        <f>H$273</f>
        <v>107</v>
      </c>
      <c r="L637" s="89"/>
      <c r="M637" s="89"/>
      <c r="N637" s="89"/>
      <c r="O637" s="89"/>
      <c r="P637" s="89"/>
      <c r="W637" s="1"/>
      <c r="X637" s="1"/>
      <c r="Y637" s="1"/>
      <c r="AB637" s="7"/>
      <c r="AC637" s="7"/>
      <c r="AD637" s="7"/>
      <c r="AE637" s="7"/>
      <c r="AG637" s="89"/>
      <c r="AH637" s="89"/>
      <c r="AI637" s="89"/>
      <c r="AJ637" s="89"/>
    </row>
    <row r="638" spans="1:36" ht="15" customHeight="1" x14ac:dyDescent="0.15">
      <c r="B638" s="34" t="s">
        <v>174</v>
      </c>
      <c r="C638" s="209"/>
      <c r="D638" s="209"/>
      <c r="F638" s="18">
        <v>897</v>
      </c>
      <c r="G638" s="18">
        <v>819</v>
      </c>
      <c r="H638" s="18">
        <v>78</v>
      </c>
      <c r="I638" s="107">
        <f t="shared" ref="I638:K638" si="307">F638/I$622*100</f>
        <v>74.009900990099013</v>
      </c>
      <c r="J638" s="4">
        <f t="shared" si="307"/>
        <v>74.117647058823536</v>
      </c>
      <c r="K638" s="4">
        <f t="shared" si="307"/>
        <v>72.89719626168224</v>
      </c>
      <c r="L638" s="80"/>
      <c r="M638" s="80"/>
      <c r="N638" s="80"/>
      <c r="O638" s="80"/>
      <c r="P638" s="80"/>
      <c r="W638" s="1"/>
      <c r="X638" s="1"/>
      <c r="Y638" s="1"/>
      <c r="AB638" s="7"/>
      <c r="AC638" s="7"/>
      <c r="AD638" s="7"/>
      <c r="AE638" s="7"/>
      <c r="AG638" s="80"/>
      <c r="AH638" s="80"/>
      <c r="AI638" s="80"/>
      <c r="AJ638" s="80"/>
    </row>
    <row r="639" spans="1:36" ht="15" customHeight="1" x14ac:dyDescent="0.15">
      <c r="B639" s="34" t="s">
        <v>99</v>
      </c>
      <c r="C639" s="209"/>
      <c r="D639" s="209"/>
      <c r="F639" s="18">
        <v>124</v>
      </c>
      <c r="G639" s="18">
        <v>119</v>
      </c>
      <c r="H639" s="18">
        <v>5</v>
      </c>
      <c r="I639" s="107">
        <f t="shared" ref="I639:I641" si="308">F639/I$622*100</f>
        <v>10.231023102310232</v>
      </c>
      <c r="J639" s="4">
        <f t="shared" ref="J639:J641" si="309">G639/J$622*100</f>
        <v>10.76923076923077</v>
      </c>
      <c r="K639" s="4">
        <f t="shared" ref="K639:K641" si="310">H639/K$622*100</f>
        <v>4.6728971962616823</v>
      </c>
      <c r="L639" s="80"/>
      <c r="M639" s="80"/>
      <c r="N639" s="80"/>
      <c r="O639" s="80"/>
      <c r="P639" s="80"/>
      <c r="W639" s="1"/>
      <c r="X639" s="1"/>
      <c r="Y639" s="1"/>
      <c r="AB639" s="7"/>
      <c r="AC639" s="7"/>
      <c r="AD639" s="7"/>
      <c r="AE639" s="7"/>
      <c r="AG639" s="80"/>
      <c r="AH639" s="80"/>
      <c r="AI639" s="80"/>
      <c r="AJ639" s="80"/>
    </row>
    <row r="640" spans="1:36" ht="15" customHeight="1" x14ac:dyDescent="0.15">
      <c r="B640" s="34" t="s">
        <v>100</v>
      </c>
      <c r="C640" s="209"/>
      <c r="D640" s="209"/>
      <c r="F640" s="18">
        <v>8</v>
      </c>
      <c r="G640" s="18">
        <v>8</v>
      </c>
      <c r="H640" s="18">
        <v>0</v>
      </c>
      <c r="I640" s="107">
        <f t="shared" si="308"/>
        <v>0.66006600660066006</v>
      </c>
      <c r="J640" s="4">
        <f t="shared" si="309"/>
        <v>0.72398190045248867</v>
      </c>
      <c r="K640" s="4">
        <f t="shared" si="310"/>
        <v>0</v>
      </c>
      <c r="L640" s="80"/>
      <c r="M640" s="80"/>
      <c r="N640" s="80"/>
      <c r="O640" s="80"/>
      <c r="P640" s="80"/>
      <c r="W640" s="1"/>
      <c r="X640" s="1"/>
      <c r="Y640" s="1"/>
      <c r="AB640" s="7"/>
      <c r="AC640" s="7"/>
      <c r="AD640" s="7"/>
      <c r="AE640" s="7"/>
      <c r="AG640" s="80"/>
      <c r="AH640" s="80"/>
      <c r="AI640" s="80"/>
      <c r="AJ640" s="80"/>
    </row>
    <row r="641" spans="1:36" ht="15" customHeight="1" x14ac:dyDescent="0.15">
      <c r="B641" s="210" t="s">
        <v>150</v>
      </c>
      <c r="C641" s="276"/>
      <c r="D641" s="88"/>
      <c r="E641" s="36"/>
      <c r="F641" s="19">
        <v>183</v>
      </c>
      <c r="G641" s="19">
        <v>159</v>
      </c>
      <c r="H641" s="19">
        <v>24</v>
      </c>
      <c r="I641" s="111">
        <f t="shared" si="308"/>
        <v>15.099009900990099</v>
      </c>
      <c r="J641" s="5">
        <f t="shared" si="309"/>
        <v>14.389140271493211</v>
      </c>
      <c r="K641" s="5">
        <f t="shared" si="310"/>
        <v>22.429906542056074</v>
      </c>
      <c r="L641" s="23"/>
      <c r="M641" s="23"/>
      <c r="N641" s="23"/>
      <c r="O641" s="23"/>
      <c r="P641" s="23"/>
      <c r="W641" s="1"/>
      <c r="X641" s="1"/>
      <c r="Y641" s="1"/>
      <c r="AB641" s="7"/>
      <c r="AC641" s="7"/>
      <c r="AD641" s="7"/>
      <c r="AE641" s="7"/>
      <c r="AG641" s="23"/>
      <c r="AH641" s="23"/>
      <c r="AI641" s="23"/>
      <c r="AJ641" s="23"/>
    </row>
    <row r="642" spans="1:36" ht="15" customHeight="1" x14ac:dyDescent="0.15">
      <c r="B642" s="38" t="s">
        <v>1</v>
      </c>
      <c r="C642" s="78"/>
      <c r="D642" s="78"/>
      <c r="E642" s="28"/>
      <c r="F642" s="39">
        <f>SUM(F638:F641)</f>
        <v>1212</v>
      </c>
      <c r="G642" s="39">
        <f>SUM(G638:G641)</f>
        <v>1105</v>
      </c>
      <c r="H642" s="39">
        <f>SUM(H638:H641)</f>
        <v>107</v>
      </c>
      <c r="I642" s="108">
        <f>IF(SUM(I638:I641)&gt;100,"－",SUM(I638:I641))</f>
        <v>100</v>
      </c>
      <c r="J642" s="6">
        <f>IF(SUM(J638:J641)&gt;100,"－",SUM(J638:J641))</f>
        <v>100</v>
      </c>
      <c r="K642" s="6">
        <f>IF(SUM(K638:K641)&gt;100,"－",SUM(K638:K641))</f>
        <v>100</v>
      </c>
      <c r="L642" s="23"/>
      <c r="M642" s="23"/>
      <c r="N642" s="23"/>
      <c r="O642" s="23"/>
      <c r="P642" s="23"/>
      <c r="W642" s="1"/>
      <c r="X642" s="1"/>
      <c r="Y642" s="1"/>
      <c r="AB642" s="7"/>
      <c r="AC642" s="7"/>
      <c r="AD642" s="7"/>
      <c r="AE642" s="7"/>
      <c r="AG642" s="23"/>
      <c r="AH642" s="23"/>
      <c r="AI642" s="23"/>
      <c r="AJ642" s="23"/>
    </row>
    <row r="643" spans="1:36" ht="15" customHeight="1" x14ac:dyDescent="0.15">
      <c r="B643" s="38" t="s">
        <v>521</v>
      </c>
      <c r="C643" s="78"/>
      <c r="D643" s="78"/>
      <c r="E643" s="29"/>
      <c r="F643" s="41">
        <v>0.1360544217687075</v>
      </c>
      <c r="G643" s="71">
        <v>0.14270613107822411</v>
      </c>
      <c r="H643" s="71">
        <v>6.0240963855421686E-2</v>
      </c>
      <c r="I643" s="23"/>
      <c r="J643" s="23"/>
      <c r="K643" s="23"/>
      <c r="L643" s="23"/>
      <c r="M643" s="23"/>
      <c r="N643" s="23"/>
      <c r="O643" s="23"/>
      <c r="P643" s="23"/>
      <c r="W643" s="1"/>
      <c r="X643" s="1"/>
      <c r="Y643" s="1"/>
      <c r="AB643" s="7"/>
      <c r="AC643" s="7"/>
      <c r="AD643" s="7"/>
      <c r="AE643" s="7"/>
      <c r="AG643" s="23"/>
      <c r="AH643" s="23"/>
      <c r="AI643" s="23"/>
      <c r="AJ643" s="23"/>
    </row>
    <row r="644" spans="1:36" ht="15" customHeight="1" x14ac:dyDescent="0.15">
      <c r="B644" s="38" t="s">
        <v>522</v>
      </c>
      <c r="C644" s="78"/>
      <c r="D644" s="78"/>
      <c r="E644" s="29"/>
      <c r="F644" s="41">
        <v>1.0606060606060606</v>
      </c>
      <c r="G644" s="71">
        <v>1.0629921259842521</v>
      </c>
      <c r="H644" s="71">
        <v>1</v>
      </c>
      <c r="I644" s="23"/>
      <c r="J644" s="23"/>
      <c r="K644" s="23"/>
      <c r="L644" s="23"/>
      <c r="M644" s="23"/>
      <c r="N644" s="23"/>
      <c r="O644" s="23"/>
      <c r="P644" s="23"/>
      <c r="W644" s="1"/>
      <c r="X644" s="1"/>
      <c r="Y644" s="1"/>
      <c r="AB644" s="7"/>
      <c r="AC644" s="7"/>
      <c r="AD644" s="7"/>
      <c r="AE644" s="7"/>
      <c r="AG644" s="23"/>
      <c r="AH644" s="23"/>
      <c r="AI644" s="23"/>
      <c r="AJ644" s="23"/>
    </row>
    <row r="645" spans="1:36" ht="15" customHeight="1" x14ac:dyDescent="0.15">
      <c r="B645" s="38" t="s">
        <v>104</v>
      </c>
      <c r="C645" s="78"/>
      <c r="D645" s="78"/>
      <c r="E645" s="29"/>
      <c r="F645" s="171">
        <v>2</v>
      </c>
      <c r="G645" s="47">
        <v>2</v>
      </c>
      <c r="H645" s="47">
        <v>1</v>
      </c>
      <c r="I645" s="23"/>
      <c r="J645" s="23"/>
      <c r="K645" s="23"/>
      <c r="L645" s="23"/>
      <c r="M645" s="23"/>
      <c r="N645" s="23"/>
      <c r="O645" s="23"/>
      <c r="P645" s="23"/>
      <c r="W645" s="1"/>
      <c r="X645" s="1"/>
      <c r="Y645" s="1"/>
      <c r="AB645" s="7"/>
      <c r="AC645" s="7"/>
      <c r="AD645" s="7"/>
      <c r="AE645" s="7"/>
      <c r="AG645" s="23"/>
      <c r="AH645" s="23"/>
      <c r="AI645" s="23"/>
      <c r="AJ645" s="23"/>
    </row>
    <row r="646" spans="1:36" ht="15" customHeight="1" x14ac:dyDescent="0.15">
      <c r="B646" s="62"/>
      <c r="C646" s="62"/>
      <c r="D646" s="45"/>
      <c r="E646" s="45"/>
      <c r="F646" s="236"/>
      <c r="G646" s="236"/>
      <c r="H646" s="236"/>
      <c r="I646" s="46"/>
      <c r="W646" s="1"/>
      <c r="X646" s="1"/>
      <c r="Y646" s="1"/>
      <c r="AB646" s="7"/>
      <c r="AC646" s="7"/>
      <c r="AD646" s="7"/>
      <c r="AE646" s="7"/>
    </row>
    <row r="647" spans="1:36" ht="15" customHeight="1" x14ac:dyDescent="0.15">
      <c r="A647" s="1" t="s">
        <v>663</v>
      </c>
      <c r="B647" s="22"/>
      <c r="C647" s="22"/>
      <c r="H647" s="7"/>
      <c r="I647" s="7"/>
      <c r="W647" s="1"/>
      <c r="X647" s="1"/>
      <c r="Y647" s="1"/>
      <c r="AB647" s="7"/>
      <c r="AC647" s="7"/>
      <c r="AD647" s="7"/>
      <c r="AE647" s="7"/>
    </row>
    <row r="648" spans="1:36" ht="13.65" customHeight="1" x14ac:dyDescent="0.15">
      <c r="B648" s="64"/>
      <c r="C648" s="33"/>
      <c r="D648" s="33"/>
      <c r="E648" s="33"/>
      <c r="F648" s="79"/>
      <c r="G648" s="83" t="s">
        <v>2</v>
      </c>
      <c r="H648" s="86"/>
      <c r="I648" s="104"/>
      <c r="J648" s="83" t="s">
        <v>3</v>
      </c>
      <c r="K648" s="84"/>
      <c r="W648" s="1"/>
      <c r="X648" s="1"/>
      <c r="Y648" s="1"/>
      <c r="AB648" s="7"/>
      <c r="AC648" s="7"/>
      <c r="AD648" s="7"/>
      <c r="AE648" s="7"/>
    </row>
    <row r="649" spans="1:36" ht="19.2" x14ac:dyDescent="0.15">
      <c r="B649" s="77"/>
      <c r="F649" s="94" t="s">
        <v>4</v>
      </c>
      <c r="G649" s="94" t="s">
        <v>194</v>
      </c>
      <c r="H649" s="94" t="s">
        <v>196</v>
      </c>
      <c r="I649" s="103" t="s">
        <v>4</v>
      </c>
      <c r="J649" s="94" t="s">
        <v>194</v>
      </c>
      <c r="K649" s="94" t="s">
        <v>196</v>
      </c>
      <c r="W649" s="1"/>
      <c r="X649" s="1"/>
      <c r="Y649" s="1"/>
      <c r="AB649" s="7"/>
      <c r="AC649" s="7"/>
      <c r="AD649" s="7"/>
      <c r="AE649" s="7"/>
    </row>
    <row r="650" spans="1:36" ht="12" customHeight="1" x14ac:dyDescent="0.15">
      <c r="B650" s="35"/>
      <c r="C650" s="88"/>
      <c r="D650" s="88"/>
      <c r="E650" s="36"/>
      <c r="F650" s="37"/>
      <c r="G650" s="37"/>
      <c r="H650" s="37"/>
      <c r="I650" s="105">
        <f>F$273</f>
        <v>1212</v>
      </c>
      <c r="J650" s="2">
        <f>G$273</f>
        <v>1105</v>
      </c>
      <c r="K650" s="2">
        <f>H$273</f>
        <v>107</v>
      </c>
      <c r="L650" s="89"/>
      <c r="M650" s="89"/>
      <c r="N650" s="89"/>
      <c r="O650" s="89"/>
      <c r="P650" s="89"/>
      <c r="W650" s="1"/>
      <c r="X650" s="1"/>
      <c r="Y650" s="1"/>
      <c r="AB650" s="7"/>
      <c r="AC650" s="7"/>
      <c r="AD650" s="7"/>
      <c r="AE650" s="7"/>
      <c r="AG650" s="89"/>
      <c r="AH650" s="89"/>
      <c r="AI650" s="89"/>
      <c r="AJ650" s="89"/>
    </row>
    <row r="651" spans="1:36" ht="15" customHeight="1" x14ac:dyDescent="0.15">
      <c r="B651" s="34" t="s">
        <v>388</v>
      </c>
      <c r="C651" s="209"/>
      <c r="D651" s="199"/>
      <c r="F651" s="18">
        <v>128</v>
      </c>
      <c r="G651" s="18">
        <v>122</v>
      </c>
      <c r="H651" s="18">
        <v>6</v>
      </c>
      <c r="I651" s="107">
        <f t="shared" ref="I651:I659" si="311">F651/I$266*100</f>
        <v>10.561056105610561</v>
      </c>
      <c r="J651" s="4">
        <f t="shared" ref="J651:J659" si="312">G651/J$266*100</f>
        <v>11.040723981900452</v>
      </c>
      <c r="K651" s="4">
        <f t="shared" ref="K651:K659" si="313">H651/K$266*100</f>
        <v>5.6074766355140184</v>
      </c>
      <c r="L651" s="80"/>
      <c r="M651" s="80"/>
      <c r="N651" s="80"/>
      <c r="O651" s="80"/>
      <c r="P651" s="80"/>
      <c r="W651" s="1"/>
      <c r="X651" s="1"/>
      <c r="Y651" s="1"/>
      <c r="AB651" s="7"/>
      <c r="AC651" s="7"/>
      <c r="AD651" s="7"/>
      <c r="AE651" s="7"/>
      <c r="AG651" s="80"/>
      <c r="AH651" s="80"/>
      <c r="AI651" s="80"/>
      <c r="AJ651" s="80"/>
    </row>
    <row r="652" spans="1:36" ht="15" customHeight="1" x14ac:dyDescent="0.15">
      <c r="B652" s="34" t="s">
        <v>389</v>
      </c>
      <c r="C652" s="209"/>
      <c r="D652" s="209"/>
      <c r="F652" s="18">
        <v>8</v>
      </c>
      <c r="G652" s="18">
        <v>8</v>
      </c>
      <c r="H652" s="18">
        <v>0</v>
      </c>
      <c r="I652" s="107">
        <f t="shared" si="311"/>
        <v>0.66006600660066006</v>
      </c>
      <c r="J652" s="4">
        <f t="shared" si="312"/>
        <v>0.72398190045248867</v>
      </c>
      <c r="K652" s="4">
        <f t="shared" si="313"/>
        <v>0</v>
      </c>
      <c r="L652" s="80"/>
      <c r="M652" s="80"/>
      <c r="N652" s="80"/>
      <c r="O652" s="80"/>
      <c r="P652" s="80"/>
      <c r="W652" s="1"/>
      <c r="X652" s="1"/>
      <c r="Y652" s="1"/>
      <c r="AB652" s="7"/>
      <c r="AC652" s="7"/>
      <c r="AD652" s="7"/>
      <c r="AE652" s="7"/>
      <c r="AG652" s="80"/>
      <c r="AH652" s="80"/>
      <c r="AI652" s="80"/>
      <c r="AJ652" s="80"/>
    </row>
    <row r="653" spans="1:36" ht="15" customHeight="1" x14ac:dyDescent="0.15">
      <c r="B653" s="34" t="s">
        <v>372</v>
      </c>
      <c r="C653" s="209"/>
      <c r="D653" s="199"/>
      <c r="F653" s="18">
        <v>90</v>
      </c>
      <c r="G653" s="18">
        <v>85</v>
      </c>
      <c r="H653" s="18">
        <v>5</v>
      </c>
      <c r="I653" s="107">
        <f t="shared" si="311"/>
        <v>7.4257425742574252</v>
      </c>
      <c r="J653" s="4">
        <f t="shared" si="312"/>
        <v>7.6923076923076925</v>
      </c>
      <c r="K653" s="4">
        <f t="shared" si="313"/>
        <v>4.6728971962616823</v>
      </c>
      <c r="L653" s="80"/>
      <c r="M653" s="80"/>
      <c r="N653" s="80"/>
      <c r="O653" s="80"/>
      <c r="P653" s="80"/>
      <c r="W653" s="1"/>
      <c r="X653" s="1"/>
      <c r="Y653" s="1"/>
      <c r="AB653" s="7"/>
      <c r="AC653" s="7"/>
      <c r="AD653" s="7"/>
      <c r="AE653" s="7"/>
      <c r="AG653" s="80"/>
      <c r="AH653" s="80"/>
      <c r="AI653" s="80"/>
      <c r="AJ653" s="80"/>
    </row>
    <row r="654" spans="1:36" ht="15" customHeight="1" x14ac:dyDescent="0.15">
      <c r="B654" s="34" t="s">
        <v>373</v>
      </c>
      <c r="C654" s="209"/>
      <c r="D654" s="199"/>
      <c r="F654" s="18">
        <v>416</v>
      </c>
      <c r="G654" s="18">
        <v>367</v>
      </c>
      <c r="H654" s="18">
        <v>49</v>
      </c>
      <c r="I654" s="107">
        <f t="shared" si="311"/>
        <v>34.323432343234323</v>
      </c>
      <c r="J654" s="4">
        <f t="shared" si="312"/>
        <v>33.212669683257914</v>
      </c>
      <c r="K654" s="4">
        <f t="shared" si="313"/>
        <v>45.794392523364486</v>
      </c>
      <c r="L654" s="80"/>
      <c r="M654" s="80"/>
      <c r="N654" s="80"/>
      <c r="O654" s="80"/>
      <c r="P654" s="80"/>
      <c r="W654" s="1"/>
      <c r="X654" s="1"/>
      <c r="Y654" s="1"/>
      <c r="AB654" s="7"/>
      <c r="AC654" s="7"/>
      <c r="AD654" s="7"/>
      <c r="AE654" s="7"/>
      <c r="AG654" s="80"/>
      <c r="AH654" s="80"/>
      <c r="AI654" s="80"/>
      <c r="AJ654" s="80"/>
    </row>
    <row r="655" spans="1:36" ht="15" customHeight="1" x14ac:dyDescent="0.15">
      <c r="B655" s="34" t="s">
        <v>374</v>
      </c>
      <c r="C655" s="209"/>
      <c r="D655" s="199"/>
      <c r="F655" s="18">
        <v>480</v>
      </c>
      <c r="G655" s="18">
        <v>448</v>
      </c>
      <c r="H655" s="18">
        <v>32</v>
      </c>
      <c r="I655" s="107">
        <f t="shared" si="311"/>
        <v>39.603960396039604</v>
      </c>
      <c r="J655" s="4">
        <f t="shared" si="312"/>
        <v>40.542986425339365</v>
      </c>
      <c r="K655" s="4">
        <f t="shared" si="313"/>
        <v>29.906542056074763</v>
      </c>
      <c r="L655" s="80"/>
      <c r="M655" s="80"/>
      <c r="N655" s="80"/>
      <c r="O655" s="80"/>
      <c r="P655" s="80"/>
      <c r="W655" s="1"/>
      <c r="X655" s="1"/>
      <c r="Y655" s="1"/>
      <c r="AB655" s="7"/>
      <c r="AC655" s="7"/>
      <c r="AD655" s="7"/>
      <c r="AE655" s="7"/>
      <c r="AG655" s="80"/>
      <c r="AH655" s="80"/>
      <c r="AI655" s="80"/>
      <c r="AJ655" s="80"/>
    </row>
    <row r="656" spans="1:36" ht="15" customHeight="1" x14ac:dyDescent="0.15">
      <c r="B656" s="34" t="s">
        <v>390</v>
      </c>
      <c r="C656" s="209"/>
      <c r="D656" s="209"/>
      <c r="F656" s="18">
        <v>3</v>
      </c>
      <c r="G656" s="18">
        <v>3</v>
      </c>
      <c r="H656" s="18">
        <v>0</v>
      </c>
      <c r="I656" s="107">
        <f t="shared" si="311"/>
        <v>0.24752475247524752</v>
      </c>
      <c r="J656" s="4">
        <f t="shared" si="312"/>
        <v>0.27149321266968324</v>
      </c>
      <c r="K656" s="4">
        <f t="shared" si="313"/>
        <v>0</v>
      </c>
      <c r="L656" s="80"/>
      <c r="M656" s="80"/>
      <c r="N656" s="80"/>
      <c r="O656" s="80"/>
      <c r="P656" s="80"/>
      <c r="W656" s="1"/>
      <c r="X656" s="1"/>
      <c r="Y656" s="1"/>
      <c r="AB656" s="7"/>
      <c r="AC656" s="7"/>
      <c r="AD656" s="7"/>
      <c r="AE656" s="7"/>
      <c r="AG656" s="80"/>
      <c r="AH656" s="80"/>
      <c r="AI656" s="80"/>
      <c r="AJ656" s="80"/>
    </row>
    <row r="657" spans="1:36" ht="15" customHeight="1" x14ac:dyDescent="0.15">
      <c r="B657" s="34" t="s">
        <v>391</v>
      </c>
      <c r="C657" s="209"/>
      <c r="D657" s="209"/>
      <c r="F657" s="18">
        <v>30</v>
      </c>
      <c r="G657" s="18">
        <v>26</v>
      </c>
      <c r="H657" s="18">
        <v>4</v>
      </c>
      <c r="I657" s="107">
        <f t="shared" si="311"/>
        <v>2.4752475247524752</v>
      </c>
      <c r="J657" s="4">
        <f t="shared" si="312"/>
        <v>2.3529411764705883</v>
      </c>
      <c r="K657" s="4">
        <f t="shared" si="313"/>
        <v>3.7383177570093453</v>
      </c>
      <c r="L657" s="80"/>
      <c r="M657" s="80"/>
      <c r="N657" s="80"/>
      <c r="O657" s="80"/>
      <c r="P657" s="80"/>
      <c r="W657" s="1"/>
      <c r="X657" s="1"/>
      <c r="Y657" s="1"/>
      <c r="AB657" s="7"/>
      <c r="AC657" s="7"/>
      <c r="AD657" s="7"/>
      <c r="AE657" s="7"/>
      <c r="AG657" s="80"/>
      <c r="AH657" s="80"/>
      <c r="AI657" s="80"/>
      <c r="AJ657" s="80"/>
    </row>
    <row r="658" spans="1:36" ht="15" customHeight="1" x14ac:dyDescent="0.15">
      <c r="B658" s="34" t="s">
        <v>392</v>
      </c>
      <c r="C658" s="209"/>
      <c r="D658" s="209"/>
      <c r="F658" s="18">
        <v>3</v>
      </c>
      <c r="G658" s="18">
        <v>3</v>
      </c>
      <c r="H658" s="18">
        <v>0</v>
      </c>
      <c r="I658" s="107">
        <f t="shared" si="311"/>
        <v>0.24752475247524752</v>
      </c>
      <c r="J658" s="4">
        <f t="shared" si="312"/>
        <v>0.27149321266968324</v>
      </c>
      <c r="K658" s="4">
        <f t="shared" si="313"/>
        <v>0</v>
      </c>
      <c r="L658" s="80"/>
      <c r="M658" s="80"/>
      <c r="N658" s="80"/>
      <c r="O658" s="80"/>
      <c r="P658" s="80"/>
      <c r="W658" s="1"/>
      <c r="X658" s="1"/>
      <c r="Y658" s="1"/>
      <c r="AB658" s="7"/>
      <c r="AC658" s="7"/>
      <c r="AD658" s="7"/>
      <c r="AE658" s="7"/>
      <c r="AG658" s="80"/>
      <c r="AH658" s="80"/>
      <c r="AI658" s="80"/>
      <c r="AJ658" s="80"/>
    </row>
    <row r="659" spans="1:36" ht="15" customHeight="1" x14ac:dyDescent="0.15">
      <c r="B659" s="34" t="s">
        <v>150</v>
      </c>
      <c r="C659" s="209"/>
      <c r="D659" s="88"/>
      <c r="E659" s="36"/>
      <c r="F659" s="19">
        <v>54</v>
      </c>
      <c r="G659" s="19">
        <v>43</v>
      </c>
      <c r="H659" s="19">
        <v>11</v>
      </c>
      <c r="I659" s="111">
        <f t="shared" si="311"/>
        <v>4.455445544554455</v>
      </c>
      <c r="J659" s="5">
        <f t="shared" si="312"/>
        <v>3.8914027149321266</v>
      </c>
      <c r="K659" s="5">
        <f t="shared" si="313"/>
        <v>10.2803738317757</v>
      </c>
      <c r="L659" s="23"/>
      <c r="M659" s="23"/>
      <c r="N659" s="23"/>
      <c r="O659" s="23"/>
      <c r="P659" s="23"/>
      <c r="W659" s="1"/>
      <c r="X659" s="1"/>
      <c r="Y659" s="1"/>
      <c r="AB659" s="7"/>
      <c r="AC659" s="7"/>
      <c r="AD659" s="7"/>
      <c r="AE659" s="7"/>
      <c r="AG659" s="23"/>
      <c r="AH659" s="23"/>
      <c r="AI659" s="23"/>
      <c r="AJ659" s="23"/>
    </row>
    <row r="660" spans="1:36" ht="15" customHeight="1" x14ac:dyDescent="0.15">
      <c r="B660" s="38" t="s">
        <v>1</v>
      </c>
      <c r="C660" s="78"/>
      <c r="D660" s="78"/>
      <c r="E660" s="28"/>
      <c r="F660" s="39">
        <f>SUM(F651:F659)</f>
        <v>1212</v>
      </c>
      <c r="G660" s="39">
        <f>SUM(G651:G659)</f>
        <v>1105</v>
      </c>
      <c r="H660" s="39">
        <f>SUM(H651:H659)</f>
        <v>107</v>
      </c>
      <c r="I660" s="108">
        <f>IF(SUM(I651:I659)&gt;100,"－",SUM(I651:I659))</f>
        <v>99.999999999999986</v>
      </c>
      <c r="J660" s="6">
        <f>IF(SUM(J651:J659)&gt;100,"－",SUM(J651:J659))</f>
        <v>100</v>
      </c>
      <c r="K660" s="6">
        <f>IF(SUM(K651:K659)&gt;100,"－",SUM(K651:K659))</f>
        <v>99.999999999999986</v>
      </c>
      <c r="L660" s="23"/>
      <c r="M660" s="23"/>
      <c r="N660" s="23"/>
      <c r="O660" s="23"/>
      <c r="P660" s="23"/>
      <c r="W660" s="1"/>
      <c r="X660" s="1"/>
      <c r="Y660" s="1"/>
      <c r="AB660" s="7"/>
      <c r="AC660" s="7"/>
      <c r="AD660" s="7"/>
      <c r="AE660" s="7"/>
      <c r="AG660" s="23"/>
      <c r="AH660" s="23"/>
      <c r="AI660" s="23"/>
      <c r="AJ660" s="23"/>
    </row>
    <row r="661" spans="1:36" ht="15" customHeight="1" x14ac:dyDescent="0.15">
      <c r="B661" s="62"/>
      <c r="C661" s="62"/>
      <c r="D661" s="45"/>
      <c r="E661" s="45"/>
      <c r="F661" s="45"/>
      <c r="G661" s="45"/>
      <c r="H661" s="91"/>
      <c r="I661" s="46"/>
      <c r="W661" s="1"/>
      <c r="X661" s="1"/>
      <c r="Y661" s="1"/>
      <c r="AB661" s="7"/>
      <c r="AC661" s="7"/>
      <c r="AD661" s="7"/>
      <c r="AE661" s="7"/>
    </row>
    <row r="662" spans="1:36" ht="15" customHeight="1" x14ac:dyDescent="0.15">
      <c r="A662" s="1" t="s">
        <v>664</v>
      </c>
      <c r="B662" s="22"/>
      <c r="C662" s="22"/>
      <c r="D662" s="1"/>
      <c r="E662" s="1"/>
      <c r="F662" s="1"/>
      <c r="H662" s="7"/>
      <c r="I662" s="7"/>
      <c r="W662" s="1"/>
      <c r="X662" s="1"/>
      <c r="Y662" s="1"/>
      <c r="AB662" s="7"/>
      <c r="AC662" s="7"/>
      <c r="AD662" s="7"/>
      <c r="AE662" s="7"/>
    </row>
    <row r="663" spans="1:36" ht="13.65" customHeight="1" x14ac:dyDescent="0.15">
      <c r="B663" s="64"/>
      <c r="C663" s="33"/>
      <c r="D663" s="33"/>
      <c r="E663" s="33"/>
      <c r="F663" s="79"/>
      <c r="G663" s="83" t="s">
        <v>2</v>
      </c>
      <c r="H663" s="86"/>
      <c r="I663" s="104"/>
      <c r="J663" s="83" t="s">
        <v>3</v>
      </c>
      <c r="K663" s="84"/>
      <c r="W663" s="1"/>
      <c r="X663" s="1"/>
      <c r="Y663" s="1"/>
      <c r="AB663" s="7"/>
      <c r="AC663" s="7"/>
      <c r="AD663" s="7"/>
      <c r="AE663" s="7"/>
    </row>
    <row r="664" spans="1:36" ht="19.2" x14ac:dyDescent="0.15">
      <c r="B664" s="77"/>
      <c r="F664" s="94" t="s">
        <v>4</v>
      </c>
      <c r="G664" s="94" t="s">
        <v>194</v>
      </c>
      <c r="H664" s="94" t="s">
        <v>196</v>
      </c>
      <c r="I664" s="103" t="s">
        <v>4</v>
      </c>
      <c r="J664" s="94" t="s">
        <v>194</v>
      </c>
      <c r="K664" s="94" t="s">
        <v>196</v>
      </c>
      <c r="W664" s="1"/>
      <c r="X664" s="1"/>
      <c r="Y664" s="1"/>
      <c r="AB664" s="7"/>
      <c r="AC664" s="7"/>
      <c r="AD664" s="7"/>
      <c r="AE664" s="7"/>
    </row>
    <row r="665" spans="1:36" ht="12" customHeight="1" x14ac:dyDescent="0.15">
      <c r="B665" s="35"/>
      <c r="C665" s="88"/>
      <c r="D665" s="88"/>
      <c r="E665" s="36"/>
      <c r="F665" s="37"/>
      <c r="G665" s="37"/>
      <c r="H665" s="37"/>
      <c r="I665" s="105">
        <f>F$273</f>
        <v>1212</v>
      </c>
      <c r="J665" s="2">
        <f>G$273</f>
        <v>1105</v>
      </c>
      <c r="K665" s="2">
        <f>H$273</f>
        <v>107</v>
      </c>
      <c r="L665" s="89"/>
      <c r="M665" s="89"/>
      <c r="N665" s="89"/>
      <c r="O665" s="89"/>
      <c r="P665" s="89"/>
      <c r="W665" s="1"/>
      <c r="X665" s="1"/>
      <c r="Y665" s="1"/>
      <c r="AB665" s="7"/>
      <c r="AC665" s="7"/>
      <c r="AD665" s="7"/>
      <c r="AE665" s="7"/>
      <c r="AG665" s="89"/>
      <c r="AH665" s="89"/>
      <c r="AI665" s="89"/>
      <c r="AJ665" s="89"/>
    </row>
    <row r="666" spans="1:36" ht="15" customHeight="1" x14ac:dyDescent="0.15">
      <c r="B666" s="206" t="s">
        <v>393</v>
      </c>
      <c r="C666" s="212"/>
      <c r="D666" s="199"/>
      <c r="F666" s="18">
        <v>365</v>
      </c>
      <c r="G666" s="18">
        <v>317</v>
      </c>
      <c r="H666" s="18">
        <v>48</v>
      </c>
      <c r="I666" s="107">
        <f t="shared" ref="I666:I674" si="314">F666/I$266*100</f>
        <v>30.115511551155116</v>
      </c>
      <c r="J666" s="4">
        <f t="shared" ref="J666:J674" si="315">G666/J$266*100</f>
        <v>28.687782805429862</v>
      </c>
      <c r="K666" s="4">
        <f t="shared" ref="K666:K674" si="316">H666/K$266*100</f>
        <v>44.859813084112147</v>
      </c>
      <c r="L666" s="80"/>
      <c r="M666" s="80"/>
      <c r="N666" s="80"/>
      <c r="O666" s="80"/>
      <c r="P666" s="80"/>
      <c r="W666" s="1"/>
      <c r="X666" s="1"/>
      <c r="Y666" s="1"/>
      <c r="AB666" s="7"/>
      <c r="AC666" s="7"/>
      <c r="AD666" s="7"/>
      <c r="AE666" s="7"/>
      <c r="AG666" s="80"/>
      <c r="AH666" s="80"/>
      <c r="AI666" s="80"/>
      <c r="AJ666" s="80"/>
    </row>
    <row r="667" spans="1:36" ht="15" customHeight="1" x14ac:dyDescent="0.15">
      <c r="B667" s="206" t="s">
        <v>394</v>
      </c>
      <c r="C667" s="212"/>
      <c r="D667" s="199"/>
      <c r="F667" s="18">
        <v>508</v>
      </c>
      <c r="G667" s="18">
        <v>482</v>
      </c>
      <c r="H667" s="18">
        <v>26</v>
      </c>
      <c r="I667" s="107">
        <f t="shared" si="314"/>
        <v>41.914191419141915</v>
      </c>
      <c r="J667" s="4">
        <f t="shared" si="315"/>
        <v>43.619909502262445</v>
      </c>
      <c r="K667" s="4">
        <f t="shared" si="316"/>
        <v>24.299065420560748</v>
      </c>
      <c r="L667" s="80"/>
      <c r="M667" s="80"/>
      <c r="N667" s="80"/>
      <c r="O667" s="80"/>
      <c r="P667" s="80"/>
      <c r="W667" s="1"/>
      <c r="X667" s="1"/>
      <c r="Y667" s="1"/>
      <c r="AB667" s="7"/>
      <c r="AC667" s="7"/>
      <c r="AD667" s="7"/>
      <c r="AE667" s="7"/>
      <c r="AG667" s="80"/>
      <c r="AH667" s="80"/>
      <c r="AI667" s="80"/>
      <c r="AJ667" s="80"/>
    </row>
    <row r="668" spans="1:36" ht="15" customHeight="1" x14ac:dyDescent="0.15">
      <c r="B668" s="206" t="s">
        <v>395</v>
      </c>
      <c r="C668" s="212"/>
      <c r="D668" s="209"/>
      <c r="F668" s="18">
        <v>57</v>
      </c>
      <c r="G668" s="18">
        <v>52</v>
      </c>
      <c r="H668" s="18">
        <v>5</v>
      </c>
      <c r="I668" s="107">
        <f t="shared" si="314"/>
        <v>4.7029702970297027</v>
      </c>
      <c r="J668" s="4">
        <f t="shared" si="315"/>
        <v>4.7058823529411766</v>
      </c>
      <c r="K668" s="4">
        <f t="shared" si="316"/>
        <v>4.6728971962616823</v>
      </c>
      <c r="L668" s="80"/>
      <c r="M668" s="80"/>
      <c r="N668" s="80"/>
      <c r="O668" s="80"/>
      <c r="P668" s="80"/>
      <c r="W668" s="1"/>
      <c r="X668" s="1"/>
      <c r="Y668" s="1"/>
      <c r="AB668" s="7"/>
      <c r="AC668" s="7"/>
      <c r="AD668" s="7"/>
      <c r="AE668" s="7"/>
      <c r="AG668" s="80"/>
      <c r="AH668" s="80"/>
      <c r="AI668" s="80"/>
      <c r="AJ668" s="80"/>
    </row>
    <row r="669" spans="1:36" ht="15" customHeight="1" x14ac:dyDescent="0.15">
      <c r="B669" s="206" t="s">
        <v>396</v>
      </c>
      <c r="C669" s="212"/>
      <c r="D669" s="209"/>
      <c r="F669" s="18">
        <v>16</v>
      </c>
      <c r="G669" s="18">
        <v>14</v>
      </c>
      <c r="H669" s="18">
        <v>2</v>
      </c>
      <c r="I669" s="107">
        <f t="shared" si="314"/>
        <v>1.3201320132013201</v>
      </c>
      <c r="J669" s="4">
        <f t="shared" si="315"/>
        <v>1.2669683257918551</v>
      </c>
      <c r="K669" s="4">
        <f t="shared" si="316"/>
        <v>1.8691588785046727</v>
      </c>
      <c r="L669" s="80"/>
      <c r="M669" s="80"/>
      <c r="N669" s="80"/>
      <c r="O669" s="80"/>
      <c r="P669" s="80"/>
      <c r="W669" s="1"/>
      <c r="X669" s="1"/>
      <c r="Y669" s="1"/>
      <c r="AB669" s="7"/>
      <c r="AC669" s="7"/>
      <c r="AD669" s="7"/>
      <c r="AE669" s="7"/>
      <c r="AG669" s="80"/>
      <c r="AH669" s="80"/>
      <c r="AI669" s="80"/>
      <c r="AJ669" s="80"/>
    </row>
    <row r="670" spans="1:36" ht="15" customHeight="1" x14ac:dyDescent="0.15">
      <c r="B670" s="206" t="s">
        <v>397</v>
      </c>
      <c r="C670" s="212"/>
      <c r="D670" s="209"/>
      <c r="F670" s="18">
        <v>143</v>
      </c>
      <c r="G670" s="18">
        <v>137</v>
      </c>
      <c r="H670" s="18">
        <v>6</v>
      </c>
      <c r="I670" s="107">
        <f t="shared" si="314"/>
        <v>11.798679867986799</v>
      </c>
      <c r="J670" s="4">
        <f t="shared" si="315"/>
        <v>12.398190045248869</v>
      </c>
      <c r="K670" s="4">
        <f t="shared" si="316"/>
        <v>5.6074766355140184</v>
      </c>
      <c r="L670" s="80"/>
      <c r="M670" s="80"/>
      <c r="N670" s="80"/>
      <c r="O670" s="80"/>
      <c r="P670" s="80"/>
      <c r="W670" s="1"/>
      <c r="X670" s="1"/>
      <c r="Y670" s="1"/>
      <c r="AB670" s="7"/>
      <c r="AC670" s="7"/>
      <c r="AD670" s="7"/>
      <c r="AE670" s="7"/>
      <c r="AG670" s="80"/>
      <c r="AH670" s="80"/>
      <c r="AI670" s="80"/>
      <c r="AJ670" s="80"/>
    </row>
    <row r="671" spans="1:36" ht="15" customHeight="1" x14ac:dyDescent="0.15">
      <c r="B671" s="206" t="s">
        <v>398</v>
      </c>
      <c r="C671" s="212"/>
      <c r="D671" s="209"/>
      <c r="F671" s="18">
        <v>1</v>
      </c>
      <c r="G671" s="18">
        <v>1</v>
      </c>
      <c r="H671" s="18">
        <v>0</v>
      </c>
      <c r="I671" s="107">
        <f t="shared" si="314"/>
        <v>8.2508250825082508E-2</v>
      </c>
      <c r="J671" s="4">
        <f t="shared" si="315"/>
        <v>9.0497737556561084E-2</v>
      </c>
      <c r="K671" s="4">
        <f t="shared" si="316"/>
        <v>0</v>
      </c>
      <c r="L671" s="80"/>
      <c r="M671" s="80"/>
      <c r="N671" s="80"/>
      <c r="O671" s="80"/>
      <c r="P671" s="80"/>
      <c r="W671" s="1"/>
      <c r="X671" s="1"/>
      <c r="Y671" s="1"/>
      <c r="AB671" s="7"/>
      <c r="AC671" s="7"/>
      <c r="AD671" s="7"/>
      <c r="AE671" s="7"/>
      <c r="AG671" s="80"/>
      <c r="AH671" s="80"/>
      <c r="AI671" s="80"/>
      <c r="AJ671" s="80"/>
    </row>
    <row r="672" spans="1:36" ht="15" customHeight="1" x14ac:dyDescent="0.15">
      <c r="B672" s="206" t="s">
        <v>399</v>
      </c>
      <c r="C672" s="212"/>
      <c r="D672" s="199"/>
      <c r="F672" s="18">
        <v>49</v>
      </c>
      <c r="G672" s="18">
        <v>45</v>
      </c>
      <c r="H672" s="18">
        <v>4</v>
      </c>
      <c r="I672" s="107">
        <f t="shared" si="314"/>
        <v>4.0429042904290426</v>
      </c>
      <c r="J672" s="4">
        <f t="shared" si="315"/>
        <v>4.0723981900452486</v>
      </c>
      <c r="K672" s="4">
        <f t="shared" si="316"/>
        <v>3.7383177570093453</v>
      </c>
      <c r="L672" s="80"/>
      <c r="M672" s="80"/>
      <c r="N672" s="80"/>
      <c r="O672" s="80"/>
      <c r="P672" s="80"/>
      <c r="W672" s="1"/>
      <c r="X672" s="1"/>
      <c r="Y672" s="1"/>
      <c r="AB672" s="7"/>
      <c r="AC672" s="7"/>
      <c r="AD672" s="7"/>
      <c r="AE672" s="7"/>
      <c r="AG672" s="80"/>
      <c r="AH672" s="80"/>
      <c r="AI672" s="80"/>
      <c r="AJ672" s="80"/>
    </row>
    <row r="673" spans="1:36" ht="15" customHeight="1" x14ac:dyDescent="0.15">
      <c r="B673" s="206" t="s">
        <v>400</v>
      </c>
      <c r="C673" s="212"/>
      <c r="D673" s="199"/>
      <c r="F673" s="18">
        <v>18</v>
      </c>
      <c r="G673" s="18">
        <v>13</v>
      </c>
      <c r="H673" s="18">
        <v>5</v>
      </c>
      <c r="I673" s="107">
        <f t="shared" si="314"/>
        <v>1.4851485148514851</v>
      </c>
      <c r="J673" s="4">
        <f t="shared" si="315"/>
        <v>1.1764705882352942</v>
      </c>
      <c r="K673" s="4">
        <f t="shared" si="316"/>
        <v>4.6728971962616823</v>
      </c>
      <c r="L673" s="80"/>
      <c r="M673" s="80"/>
      <c r="N673" s="80"/>
      <c r="O673" s="80"/>
      <c r="P673" s="80"/>
      <c r="W673" s="1"/>
      <c r="X673" s="1"/>
      <c r="Y673" s="1"/>
      <c r="AB673" s="7"/>
      <c r="AC673" s="7"/>
      <c r="AD673" s="7"/>
      <c r="AE673" s="7"/>
      <c r="AG673" s="80"/>
      <c r="AH673" s="80"/>
      <c r="AI673" s="80"/>
      <c r="AJ673" s="80"/>
    </row>
    <row r="674" spans="1:36" ht="15" customHeight="1" x14ac:dyDescent="0.15">
      <c r="B674" s="34" t="s">
        <v>150</v>
      </c>
      <c r="C674" s="209"/>
      <c r="D674" s="88"/>
      <c r="E674" s="36"/>
      <c r="F674" s="19">
        <v>55</v>
      </c>
      <c r="G674" s="19">
        <v>44</v>
      </c>
      <c r="H674" s="19">
        <v>11</v>
      </c>
      <c r="I674" s="111">
        <f t="shared" si="314"/>
        <v>4.5379537953795381</v>
      </c>
      <c r="J674" s="5">
        <f t="shared" si="315"/>
        <v>3.9819004524886874</v>
      </c>
      <c r="K674" s="5">
        <f t="shared" si="316"/>
        <v>10.2803738317757</v>
      </c>
      <c r="L674" s="23"/>
      <c r="M674" s="23"/>
      <c r="N674" s="23"/>
      <c r="O674" s="23"/>
      <c r="P674" s="23"/>
      <c r="W674" s="1"/>
      <c r="X674" s="1"/>
      <c r="Y674" s="1"/>
      <c r="AB674" s="7"/>
      <c r="AC674" s="7"/>
      <c r="AD674" s="7"/>
      <c r="AE674" s="7"/>
      <c r="AG674" s="23"/>
      <c r="AH674" s="23"/>
      <c r="AI674" s="23"/>
      <c r="AJ674" s="23"/>
    </row>
    <row r="675" spans="1:36" ht="15" customHeight="1" x14ac:dyDescent="0.15">
      <c r="B675" s="38" t="s">
        <v>1</v>
      </c>
      <c r="C675" s="78"/>
      <c r="D675" s="78"/>
      <c r="E675" s="28"/>
      <c r="F675" s="39">
        <f>SUM(F666:F674)</f>
        <v>1212</v>
      </c>
      <c r="G675" s="39">
        <f>SUM(G666:G674)</f>
        <v>1105</v>
      </c>
      <c r="H675" s="39">
        <f>SUM(H666:H674)</f>
        <v>107</v>
      </c>
      <c r="I675" s="108">
        <f>IF(SUM(I666:I674)&gt;100,"－",SUM(I666:I674))</f>
        <v>100</v>
      </c>
      <c r="J675" s="6">
        <f>IF(SUM(J666:J674)&gt;100,"－",SUM(J666:J674))</f>
        <v>99.999999999999986</v>
      </c>
      <c r="K675" s="6">
        <f>IF(SUM(K666:K674)&gt;100,"－",SUM(K666:K674))</f>
        <v>100.00000000000001</v>
      </c>
      <c r="L675" s="23"/>
      <c r="M675" s="23"/>
      <c r="N675" s="23"/>
      <c r="O675" s="23"/>
      <c r="P675" s="23"/>
      <c r="W675" s="1"/>
      <c r="X675" s="1"/>
      <c r="Y675" s="1"/>
      <c r="AB675" s="7"/>
      <c r="AC675" s="7"/>
      <c r="AD675" s="7"/>
      <c r="AE675" s="7"/>
      <c r="AG675" s="23"/>
      <c r="AH675" s="23"/>
      <c r="AI675" s="23"/>
      <c r="AJ675" s="23"/>
    </row>
    <row r="676" spans="1:36" ht="15" customHeight="1" x14ac:dyDescent="0.15">
      <c r="B676" s="62"/>
      <c r="C676" s="62"/>
      <c r="D676" s="45"/>
      <c r="E676" s="45"/>
      <c r="F676" s="45"/>
      <c r="G676" s="45"/>
      <c r="H676" s="91"/>
      <c r="I676" s="46"/>
      <c r="W676" s="1"/>
      <c r="X676" s="1"/>
      <c r="Y676" s="1"/>
      <c r="AB676" s="7"/>
      <c r="AC676" s="7"/>
      <c r="AD676" s="7"/>
      <c r="AE676" s="7"/>
    </row>
    <row r="677" spans="1:36" ht="15" customHeight="1" x14ac:dyDescent="0.15">
      <c r="A677" s="1" t="s">
        <v>665</v>
      </c>
      <c r="B677" s="22"/>
      <c r="C677" s="22"/>
      <c r="H677" s="7"/>
      <c r="I677" s="7"/>
      <c r="W677" s="1"/>
      <c r="X677" s="1"/>
      <c r="Y677" s="1"/>
      <c r="AB677" s="7"/>
      <c r="AC677" s="7"/>
      <c r="AD677" s="7"/>
      <c r="AE677" s="7"/>
    </row>
    <row r="678" spans="1:36" ht="13.65" customHeight="1" x14ac:dyDescent="0.15">
      <c r="B678" s="64"/>
      <c r="C678" s="33"/>
      <c r="D678" s="33"/>
      <c r="E678" s="33"/>
      <c r="F678" s="79"/>
      <c r="G678" s="83" t="s">
        <v>2</v>
      </c>
      <c r="H678" s="86"/>
      <c r="I678" s="104"/>
      <c r="J678" s="83" t="s">
        <v>3</v>
      </c>
      <c r="K678" s="84"/>
      <c r="W678" s="1"/>
      <c r="X678" s="1"/>
      <c r="Y678" s="1"/>
      <c r="AB678" s="7"/>
      <c r="AC678" s="7"/>
      <c r="AD678" s="7"/>
      <c r="AE678" s="7"/>
    </row>
    <row r="679" spans="1:36" ht="19.2" x14ac:dyDescent="0.15">
      <c r="B679" s="77"/>
      <c r="F679" s="94" t="s">
        <v>4</v>
      </c>
      <c r="G679" s="94" t="s">
        <v>194</v>
      </c>
      <c r="H679" s="94" t="s">
        <v>196</v>
      </c>
      <c r="I679" s="103" t="s">
        <v>4</v>
      </c>
      <c r="J679" s="94" t="s">
        <v>194</v>
      </c>
      <c r="K679" s="94" t="s">
        <v>196</v>
      </c>
      <c r="W679" s="1"/>
      <c r="X679" s="1"/>
      <c r="Y679" s="1"/>
      <c r="AB679" s="7"/>
      <c r="AC679" s="7"/>
      <c r="AD679" s="7"/>
      <c r="AE679" s="7"/>
    </row>
    <row r="680" spans="1:36" ht="12" customHeight="1" x14ac:dyDescent="0.15">
      <c r="B680" s="35"/>
      <c r="C680" s="88"/>
      <c r="D680" s="88"/>
      <c r="E680" s="36"/>
      <c r="F680" s="37"/>
      <c r="G680" s="37"/>
      <c r="H680" s="37"/>
      <c r="I680" s="105">
        <f>F$273</f>
        <v>1212</v>
      </c>
      <c r="J680" s="2">
        <f>G$273</f>
        <v>1105</v>
      </c>
      <c r="K680" s="2">
        <f>H$273</f>
        <v>107</v>
      </c>
      <c r="L680" s="89"/>
      <c r="M680" s="89"/>
      <c r="N680" s="89"/>
      <c r="O680" s="89"/>
      <c r="P680" s="89"/>
      <c r="W680" s="1"/>
      <c r="X680" s="1"/>
      <c r="Y680" s="1"/>
      <c r="AB680" s="7"/>
      <c r="AC680" s="7"/>
      <c r="AD680" s="7"/>
      <c r="AE680" s="7"/>
      <c r="AG680" s="89"/>
      <c r="AH680" s="89"/>
      <c r="AI680" s="89"/>
      <c r="AJ680" s="89"/>
    </row>
    <row r="681" spans="1:36" ht="15" customHeight="1" x14ac:dyDescent="0.15">
      <c r="B681" s="34" t="s">
        <v>524</v>
      </c>
      <c r="C681" s="209"/>
      <c r="D681" s="209"/>
      <c r="F681" s="18">
        <v>8</v>
      </c>
      <c r="G681" s="18">
        <v>6</v>
      </c>
      <c r="H681" s="18">
        <v>2</v>
      </c>
      <c r="I681" s="107">
        <f t="shared" ref="I681:I687" si="317">F681/I$266*100</f>
        <v>0.66006600660066006</v>
      </c>
      <c r="J681" s="4">
        <f t="shared" ref="J681:J687" si="318">G681/J$266*100</f>
        <v>0.54298642533936647</v>
      </c>
      <c r="K681" s="4">
        <f t="shared" ref="K681:K687" si="319">H681/K$266*100</f>
        <v>1.8691588785046727</v>
      </c>
      <c r="L681" s="80"/>
      <c r="M681" s="89"/>
      <c r="N681" s="89"/>
      <c r="O681" s="89"/>
      <c r="P681" s="89"/>
      <c r="W681" s="1"/>
      <c r="X681" s="1"/>
      <c r="Y681" s="1"/>
      <c r="AB681" s="7"/>
      <c r="AC681" s="7"/>
      <c r="AD681" s="7"/>
      <c r="AE681" s="7"/>
      <c r="AG681" s="89"/>
      <c r="AH681" s="89"/>
      <c r="AI681" s="89"/>
      <c r="AJ681" s="89"/>
    </row>
    <row r="682" spans="1:36" ht="15" customHeight="1" x14ac:dyDescent="0.15">
      <c r="B682" s="34" t="s">
        <v>369</v>
      </c>
      <c r="C682" s="209"/>
      <c r="D682" s="199"/>
      <c r="F682" s="18">
        <v>84</v>
      </c>
      <c r="G682" s="18">
        <v>72</v>
      </c>
      <c r="H682" s="18">
        <v>12</v>
      </c>
      <c r="I682" s="107">
        <f t="shared" si="317"/>
        <v>6.9306930693069315</v>
      </c>
      <c r="J682" s="4">
        <f t="shared" si="318"/>
        <v>6.515837104072399</v>
      </c>
      <c r="K682" s="4">
        <f t="shared" si="319"/>
        <v>11.214953271028037</v>
      </c>
      <c r="L682" s="80"/>
      <c r="M682" s="89"/>
      <c r="N682" s="89"/>
      <c r="O682" s="89"/>
      <c r="P682" s="89"/>
      <c r="W682" s="1"/>
      <c r="X682" s="1"/>
      <c r="Y682" s="1"/>
      <c r="AB682" s="7"/>
      <c r="AC682" s="7"/>
      <c r="AD682" s="7"/>
      <c r="AE682" s="7"/>
      <c r="AG682" s="89"/>
      <c r="AH682" s="89"/>
      <c r="AI682" s="89"/>
      <c r="AJ682" s="89"/>
    </row>
    <row r="683" spans="1:36" ht="15" customHeight="1" x14ac:dyDescent="0.15">
      <c r="B683" s="34" t="s">
        <v>370</v>
      </c>
      <c r="C683" s="209"/>
      <c r="D683" s="199"/>
      <c r="F683" s="18">
        <v>723</v>
      </c>
      <c r="G683" s="18">
        <v>660</v>
      </c>
      <c r="H683" s="18">
        <v>63</v>
      </c>
      <c r="I683" s="107">
        <f t="shared" si="317"/>
        <v>59.653465346534652</v>
      </c>
      <c r="J683" s="4">
        <f t="shared" si="318"/>
        <v>59.728506787330318</v>
      </c>
      <c r="K683" s="4">
        <f t="shared" si="319"/>
        <v>58.878504672897193</v>
      </c>
      <c r="L683" s="80"/>
      <c r="M683" s="89"/>
      <c r="N683" s="89"/>
      <c r="O683" s="89"/>
      <c r="P683" s="89"/>
      <c r="W683" s="1"/>
      <c r="X683" s="1"/>
      <c r="Y683" s="1"/>
      <c r="AB683" s="7"/>
      <c r="AC683" s="7"/>
      <c r="AD683" s="7"/>
      <c r="AE683" s="7"/>
      <c r="AG683" s="89"/>
      <c r="AH683" s="89"/>
      <c r="AI683" s="89"/>
      <c r="AJ683" s="89"/>
    </row>
    <row r="684" spans="1:36" ht="15" customHeight="1" x14ac:dyDescent="0.15">
      <c r="B684" s="34" t="s">
        <v>401</v>
      </c>
      <c r="C684" s="209"/>
      <c r="D684" s="199"/>
      <c r="F684" s="18">
        <v>117</v>
      </c>
      <c r="G684" s="18">
        <v>111</v>
      </c>
      <c r="H684" s="18">
        <v>6</v>
      </c>
      <c r="I684" s="107">
        <f t="shared" si="317"/>
        <v>9.653465346534654</v>
      </c>
      <c r="J684" s="4">
        <f t="shared" si="318"/>
        <v>10.04524886877828</v>
      </c>
      <c r="K684" s="4">
        <f t="shared" si="319"/>
        <v>5.6074766355140184</v>
      </c>
      <c r="L684" s="80"/>
      <c r="M684" s="89"/>
      <c r="N684" s="89"/>
      <c r="O684" s="89"/>
      <c r="P684" s="89"/>
      <c r="W684" s="1"/>
      <c r="X684" s="1"/>
      <c r="Y684" s="1"/>
      <c r="AB684" s="7"/>
      <c r="AC684" s="7"/>
      <c r="AD684" s="7"/>
      <c r="AE684" s="7"/>
      <c r="AG684" s="89"/>
      <c r="AH684" s="89"/>
      <c r="AI684" s="89"/>
      <c r="AJ684" s="89"/>
    </row>
    <row r="685" spans="1:36" ht="15" customHeight="1" x14ac:dyDescent="0.15">
      <c r="B685" s="34" t="s">
        <v>402</v>
      </c>
      <c r="C685" s="209"/>
      <c r="D685" s="199"/>
      <c r="F685" s="18">
        <v>82</v>
      </c>
      <c r="G685" s="18">
        <v>75</v>
      </c>
      <c r="H685" s="18">
        <v>7</v>
      </c>
      <c r="I685" s="107">
        <f t="shared" si="317"/>
        <v>6.7656765676567661</v>
      </c>
      <c r="J685" s="4">
        <f t="shared" si="318"/>
        <v>6.7873303167420813</v>
      </c>
      <c r="K685" s="4">
        <f t="shared" si="319"/>
        <v>6.5420560747663545</v>
      </c>
      <c r="L685" s="80"/>
      <c r="M685" s="89"/>
      <c r="N685" s="89"/>
      <c r="O685" s="89"/>
      <c r="P685" s="89"/>
      <c r="W685" s="1"/>
      <c r="X685" s="1"/>
      <c r="Y685" s="1"/>
      <c r="AB685" s="7"/>
      <c r="AC685" s="7"/>
      <c r="AD685" s="7"/>
      <c r="AE685" s="7"/>
      <c r="AG685" s="89"/>
      <c r="AH685" s="89"/>
      <c r="AI685" s="89"/>
      <c r="AJ685" s="89"/>
    </row>
    <row r="686" spans="1:36" ht="15" customHeight="1" x14ac:dyDescent="0.15">
      <c r="B686" s="34" t="s">
        <v>403</v>
      </c>
      <c r="C686" s="209"/>
      <c r="D686" s="199"/>
      <c r="F686" s="18">
        <v>143</v>
      </c>
      <c r="G686" s="18">
        <v>137</v>
      </c>
      <c r="H686" s="18">
        <v>6</v>
      </c>
      <c r="I686" s="107">
        <f t="shared" si="317"/>
        <v>11.798679867986799</v>
      </c>
      <c r="J686" s="4">
        <f t="shared" si="318"/>
        <v>12.398190045248869</v>
      </c>
      <c r="K686" s="4">
        <f t="shared" si="319"/>
        <v>5.6074766355140184</v>
      </c>
      <c r="L686" s="80"/>
      <c r="M686" s="89"/>
      <c r="N686" s="89"/>
      <c r="O686" s="89"/>
      <c r="P686" s="89"/>
      <c r="W686" s="1"/>
      <c r="X686" s="1"/>
      <c r="Y686" s="1"/>
      <c r="AB686" s="7"/>
      <c r="AC686" s="7"/>
      <c r="AD686" s="7"/>
      <c r="AE686" s="7"/>
      <c r="AG686" s="89"/>
      <c r="AH686" s="89"/>
      <c r="AI686" s="89"/>
      <c r="AJ686" s="89"/>
    </row>
    <row r="687" spans="1:36" ht="15" customHeight="1" x14ac:dyDescent="0.15">
      <c r="B687" s="34" t="s">
        <v>150</v>
      </c>
      <c r="C687" s="209"/>
      <c r="D687" s="88"/>
      <c r="E687" s="36"/>
      <c r="F687" s="19">
        <v>55</v>
      </c>
      <c r="G687" s="19">
        <v>44</v>
      </c>
      <c r="H687" s="19">
        <v>11</v>
      </c>
      <c r="I687" s="111">
        <f t="shared" si="317"/>
        <v>4.5379537953795381</v>
      </c>
      <c r="J687" s="5">
        <f t="shared" si="318"/>
        <v>3.9819004524886874</v>
      </c>
      <c r="K687" s="5">
        <f t="shared" si="319"/>
        <v>10.2803738317757</v>
      </c>
      <c r="L687" s="23"/>
      <c r="M687" s="89"/>
      <c r="N687" s="89"/>
      <c r="O687" s="89"/>
      <c r="P687" s="89"/>
      <c r="W687" s="1"/>
      <c r="X687" s="1"/>
      <c r="Y687" s="1"/>
      <c r="AB687" s="7"/>
      <c r="AC687" s="7"/>
      <c r="AD687" s="7"/>
      <c r="AE687" s="7"/>
      <c r="AG687" s="89"/>
      <c r="AH687" s="89"/>
      <c r="AI687" s="89"/>
      <c r="AJ687" s="89"/>
    </row>
    <row r="688" spans="1:36" ht="15" customHeight="1" x14ac:dyDescent="0.15">
      <c r="B688" s="38" t="s">
        <v>1</v>
      </c>
      <c r="C688" s="78"/>
      <c r="D688" s="78"/>
      <c r="E688" s="28"/>
      <c r="F688" s="39">
        <f>SUM(F681:F687)</f>
        <v>1212</v>
      </c>
      <c r="G688" s="39">
        <f>SUM(G681:G687)</f>
        <v>1105</v>
      </c>
      <c r="H688" s="39">
        <f>SUM(H681:H687)</f>
        <v>107</v>
      </c>
      <c r="I688" s="108">
        <f>IF(SUM(I681:I687)&gt;100,"－",SUM(I681:I687))</f>
        <v>100</v>
      </c>
      <c r="J688" s="6">
        <f>IF(SUM(J681:J687)&gt;100,"－",SUM(J681:J687))</f>
        <v>100</v>
      </c>
      <c r="K688" s="6">
        <f>IF(SUM(K681:K687)&gt;100,"－",SUM(K681:K687))</f>
        <v>100</v>
      </c>
      <c r="L688" s="23"/>
      <c r="M688" s="89"/>
      <c r="N688" s="89"/>
      <c r="O688" s="89"/>
      <c r="P688" s="89"/>
      <c r="W688" s="1"/>
      <c r="X688" s="1"/>
      <c r="Y688" s="1"/>
      <c r="AB688" s="7"/>
      <c r="AC688" s="7"/>
      <c r="AD688" s="7"/>
      <c r="AE688" s="7"/>
      <c r="AG688" s="89"/>
      <c r="AH688" s="89"/>
      <c r="AI688" s="89"/>
      <c r="AJ688" s="89"/>
    </row>
    <row r="689" spans="1:36" ht="15" customHeight="1" x14ac:dyDescent="0.15">
      <c r="B689" s="38" t="s">
        <v>371</v>
      </c>
      <c r="C689" s="78"/>
      <c r="D689" s="78"/>
      <c r="E689" s="29"/>
      <c r="F689" s="41">
        <v>11.363007778738115</v>
      </c>
      <c r="G689" s="71">
        <v>11.455073829720391</v>
      </c>
      <c r="H689" s="71">
        <v>10.345486111111111</v>
      </c>
      <c r="I689" s="23"/>
      <c r="J689" s="23"/>
      <c r="K689" s="23"/>
      <c r="L689" s="23"/>
      <c r="M689" s="89"/>
      <c r="N689" s="89"/>
      <c r="O689" s="89"/>
      <c r="P689" s="89"/>
      <c r="W689" s="1"/>
      <c r="X689" s="1"/>
      <c r="Y689" s="1"/>
      <c r="AB689" s="7"/>
      <c r="AC689" s="7"/>
      <c r="AD689" s="7"/>
      <c r="AE689" s="7"/>
      <c r="AG689" s="89"/>
      <c r="AH689" s="89"/>
      <c r="AI689" s="89"/>
      <c r="AJ689" s="89"/>
    </row>
    <row r="690" spans="1:36" ht="15" customHeight="1" x14ac:dyDescent="0.15">
      <c r="B690" s="62"/>
      <c r="C690" s="62"/>
      <c r="D690" s="45"/>
      <c r="E690" s="45"/>
      <c r="F690" s="45"/>
      <c r="G690" s="45"/>
      <c r="H690" s="91"/>
      <c r="I690" s="46"/>
      <c r="M690" s="89"/>
      <c r="N690" s="89"/>
      <c r="O690" s="89"/>
      <c r="P690" s="89"/>
      <c r="W690" s="1"/>
      <c r="X690" s="1"/>
      <c r="Y690" s="1"/>
      <c r="AB690" s="7"/>
      <c r="AC690" s="7"/>
      <c r="AD690" s="7"/>
      <c r="AE690" s="7"/>
      <c r="AG690" s="89"/>
      <c r="AH690" s="89"/>
      <c r="AI690" s="89"/>
      <c r="AJ690" s="89"/>
    </row>
    <row r="691" spans="1:36" ht="15" customHeight="1" x14ac:dyDescent="0.15">
      <c r="A691" s="1" t="s">
        <v>497</v>
      </c>
      <c r="B691" s="22"/>
      <c r="C691" s="22"/>
      <c r="H691" s="7"/>
      <c r="I691" s="7"/>
      <c r="W691" s="1"/>
      <c r="X691" s="1"/>
      <c r="Y691" s="1"/>
      <c r="AB691" s="7"/>
      <c r="AC691" s="7"/>
      <c r="AD691" s="7"/>
      <c r="AE691" s="7"/>
    </row>
    <row r="692" spans="1:36" ht="13.65" customHeight="1" x14ac:dyDescent="0.15">
      <c r="B692" s="64"/>
      <c r="C692" s="33"/>
      <c r="D692" s="33"/>
      <c r="E692" s="33"/>
      <c r="F692" s="79"/>
      <c r="G692" s="83" t="s">
        <v>2</v>
      </c>
      <c r="H692" s="86"/>
      <c r="I692" s="104"/>
      <c r="J692" s="83" t="s">
        <v>3</v>
      </c>
      <c r="K692" s="84"/>
      <c r="W692" s="1"/>
      <c r="X692" s="1"/>
      <c r="Y692" s="1"/>
      <c r="AB692" s="7"/>
      <c r="AC692" s="7"/>
      <c r="AD692" s="7"/>
      <c r="AE692" s="7"/>
    </row>
    <row r="693" spans="1:36" ht="19.2" x14ac:dyDescent="0.15">
      <c r="B693" s="77"/>
      <c r="F693" s="94" t="s">
        <v>4</v>
      </c>
      <c r="G693" s="94" t="s">
        <v>194</v>
      </c>
      <c r="H693" s="94" t="s">
        <v>196</v>
      </c>
      <c r="I693" s="103" t="s">
        <v>4</v>
      </c>
      <c r="J693" s="94" t="s">
        <v>194</v>
      </c>
      <c r="K693" s="94" t="s">
        <v>196</v>
      </c>
      <c r="W693" s="1"/>
      <c r="X693" s="1"/>
      <c r="Y693" s="1"/>
      <c r="AB693" s="7"/>
      <c r="AC693" s="7"/>
      <c r="AD693" s="7"/>
      <c r="AE693" s="7"/>
    </row>
    <row r="694" spans="1:36" ht="12" customHeight="1" x14ac:dyDescent="0.15">
      <c r="B694" s="35"/>
      <c r="C694" s="88"/>
      <c r="D694" s="88"/>
      <c r="E694" s="36"/>
      <c r="F694" s="37"/>
      <c r="G694" s="37"/>
      <c r="H694" s="37"/>
      <c r="I694" s="105">
        <f>F$273</f>
        <v>1212</v>
      </c>
      <c r="J694" s="2">
        <f>G$273</f>
        <v>1105</v>
      </c>
      <c r="K694" s="2">
        <f>H$273</f>
        <v>107</v>
      </c>
      <c r="L694" s="89"/>
      <c r="M694" s="89"/>
      <c r="N694" s="89"/>
      <c r="O694" s="89"/>
      <c r="P694" s="89"/>
      <c r="W694" s="1"/>
      <c r="X694" s="1"/>
      <c r="Y694" s="1"/>
      <c r="AB694" s="7"/>
      <c r="AC694" s="7"/>
      <c r="AD694" s="7"/>
      <c r="AE694" s="7"/>
      <c r="AG694" s="89"/>
      <c r="AH694" s="89"/>
      <c r="AI694" s="89"/>
      <c r="AJ694" s="89"/>
    </row>
    <row r="695" spans="1:36" ht="15" customHeight="1" x14ac:dyDescent="0.15">
      <c r="B695" s="34" t="s">
        <v>404</v>
      </c>
      <c r="C695" s="209"/>
      <c r="D695" s="199"/>
      <c r="F695" s="18">
        <v>193</v>
      </c>
      <c r="G695" s="18">
        <v>184</v>
      </c>
      <c r="H695" s="18">
        <v>9</v>
      </c>
      <c r="I695" s="107">
        <f t="shared" ref="I695:K698" si="320">F695/I$266*100</f>
        <v>15.924092409240926</v>
      </c>
      <c r="J695" s="4">
        <f t="shared" si="320"/>
        <v>16.651583710407238</v>
      </c>
      <c r="K695" s="4">
        <f t="shared" si="320"/>
        <v>8.4112149532710276</v>
      </c>
      <c r="L695" s="80"/>
      <c r="M695" s="80"/>
      <c r="N695" s="80"/>
      <c r="O695" s="80"/>
      <c r="P695" s="80"/>
      <c r="W695" s="1"/>
      <c r="X695" s="1"/>
      <c r="Y695" s="1"/>
      <c r="AB695" s="7"/>
      <c r="AC695" s="7"/>
      <c r="AD695" s="7"/>
      <c r="AE695" s="7"/>
      <c r="AG695" s="80"/>
      <c r="AH695" s="80"/>
      <c r="AI695" s="80"/>
      <c r="AJ695" s="80"/>
    </row>
    <row r="696" spans="1:36" ht="15" customHeight="1" x14ac:dyDescent="0.15">
      <c r="B696" s="34" t="s">
        <v>405</v>
      </c>
      <c r="C696" s="209"/>
      <c r="D696" s="209"/>
      <c r="F696" s="18">
        <v>206</v>
      </c>
      <c r="G696" s="18">
        <v>181</v>
      </c>
      <c r="H696" s="18">
        <v>25</v>
      </c>
      <c r="I696" s="107">
        <f t="shared" si="320"/>
        <v>16.996699669966997</v>
      </c>
      <c r="J696" s="4">
        <f t="shared" si="320"/>
        <v>16.380090497737555</v>
      </c>
      <c r="K696" s="4">
        <f t="shared" si="320"/>
        <v>23.364485981308412</v>
      </c>
      <c r="L696" s="80"/>
      <c r="M696" s="80"/>
      <c r="N696" s="80"/>
      <c r="O696" s="80"/>
      <c r="P696" s="80"/>
      <c r="W696" s="1"/>
      <c r="X696" s="1"/>
      <c r="Y696" s="1"/>
      <c r="AB696" s="7"/>
      <c r="AC696" s="7"/>
      <c r="AD696" s="7"/>
      <c r="AE696" s="7"/>
      <c r="AG696" s="80"/>
      <c r="AH696" s="80"/>
      <c r="AI696" s="80"/>
      <c r="AJ696" s="80"/>
    </row>
    <row r="697" spans="1:36" ht="15" customHeight="1" x14ac:dyDescent="0.15">
      <c r="B697" s="34" t="s">
        <v>406</v>
      </c>
      <c r="C697" s="209"/>
      <c r="D697" s="199"/>
      <c r="F697" s="18">
        <v>760</v>
      </c>
      <c r="G697" s="18">
        <v>691</v>
      </c>
      <c r="H697" s="18">
        <v>69</v>
      </c>
      <c r="I697" s="107">
        <f t="shared" si="320"/>
        <v>62.706270627062707</v>
      </c>
      <c r="J697" s="4">
        <f t="shared" si="320"/>
        <v>62.533936651583709</v>
      </c>
      <c r="K697" s="4">
        <f t="shared" si="320"/>
        <v>64.485981308411212</v>
      </c>
      <c r="L697" s="80"/>
      <c r="M697" s="80"/>
      <c r="N697" s="80"/>
      <c r="O697" s="80"/>
      <c r="P697" s="80"/>
      <c r="W697" s="1"/>
      <c r="X697" s="1"/>
      <c r="Y697" s="1"/>
      <c r="AB697" s="7"/>
      <c r="AC697" s="7"/>
      <c r="AD697" s="7"/>
      <c r="AE697" s="7"/>
      <c r="AG697" s="80"/>
      <c r="AH697" s="80"/>
      <c r="AI697" s="80"/>
      <c r="AJ697" s="80"/>
    </row>
    <row r="698" spans="1:36" ht="15" customHeight="1" x14ac:dyDescent="0.15">
      <c r="B698" s="35" t="s">
        <v>0</v>
      </c>
      <c r="C698" s="88"/>
      <c r="D698" s="88"/>
      <c r="E698" s="36"/>
      <c r="F698" s="19">
        <v>53</v>
      </c>
      <c r="G698" s="19">
        <v>49</v>
      </c>
      <c r="H698" s="19">
        <v>4</v>
      </c>
      <c r="I698" s="111">
        <f t="shared" si="320"/>
        <v>4.3729372937293736</v>
      </c>
      <c r="J698" s="5">
        <f t="shared" si="320"/>
        <v>4.4343891402714934</v>
      </c>
      <c r="K698" s="5">
        <f t="shared" si="320"/>
        <v>3.7383177570093453</v>
      </c>
      <c r="L698" s="23"/>
      <c r="M698" s="23"/>
      <c r="N698" s="23"/>
      <c r="O698" s="23"/>
      <c r="P698" s="23"/>
      <c r="W698" s="1"/>
      <c r="X698" s="1"/>
      <c r="Y698" s="1"/>
      <c r="AB698" s="7"/>
      <c r="AC698" s="7"/>
      <c r="AD698" s="7"/>
      <c r="AE698" s="7"/>
      <c r="AG698" s="23"/>
      <c r="AH698" s="23"/>
      <c r="AI698" s="23"/>
      <c r="AJ698" s="23"/>
    </row>
    <row r="699" spans="1:36" ht="15" customHeight="1" x14ac:dyDescent="0.15">
      <c r="B699" s="38" t="s">
        <v>1</v>
      </c>
      <c r="C699" s="78"/>
      <c r="D699" s="78"/>
      <c r="E699" s="28"/>
      <c r="F699" s="39">
        <f>SUM(F695:F698)</f>
        <v>1212</v>
      </c>
      <c r="G699" s="39">
        <f>SUM(G695:G698)</f>
        <v>1105</v>
      </c>
      <c r="H699" s="39">
        <f>SUM(H695:H698)</f>
        <v>107</v>
      </c>
      <c r="I699" s="108">
        <f>IF(SUM(I695:I698)&gt;100,"－",SUM(I695:I698))</f>
        <v>100.00000000000001</v>
      </c>
      <c r="J699" s="6">
        <f>IF(SUM(J695:J698)&gt;100,"－",SUM(J695:J698))</f>
        <v>100</v>
      </c>
      <c r="K699" s="6">
        <f>IF(SUM(K695:K698)&gt;100,"－",SUM(K695:K698))</f>
        <v>99.999999999999986</v>
      </c>
      <c r="L699" s="23"/>
      <c r="M699" s="23"/>
      <c r="N699" s="23"/>
      <c r="O699" s="23"/>
      <c r="P699" s="23"/>
      <c r="W699" s="1"/>
      <c r="X699" s="1"/>
      <c r="Y699" s="1"/>
      <c r="AB699" s="7"/>
      <c r="AC699" s="7"/>
      <c r="AD699" s="7"/>
      <c r="AE699" s="7"/>
      <c r="AG699" s="23"/>
      <c r="AH699" s="23"/>
      <c r="AI699" s="23"/>
      <c r="AJ699" s="23"/>
    </row>
    <row r="700" spans="1:36" ht="15" customHeight="1" x14ac:dyDescent="0.15">
      <c r="B700" s="62"/>
      <c r="C700" s="62"/>
      <c r="D700" s="45"/>
      <c r="E700" s="45"/>
      <c r="F700" s="45"/>
      <c r="G700" s="45"/>
      <c r="H700" s="91"/>
      <c r="I700" s="46"/>
      <c r="W700" s="1"/>
      <c r="X700" s="1"/>
      <c r="Y700" s="1"/>
      <c r="AB700" s="7"/>
      <c r="AC700" s="7"/>
      <c r="AD700" s="7"/>
      <c r="AE700" s="7"/>
    </row>
    <row r="701" spans="1:36" ht="15" customHeight="1" x14ac:dyDescent="0.15">
      <c r="A701" s="1" t="s">
        <v>1035</v>
      </c>
      <c r="B701" s="22"/>
      <c r="C701" s="22"/>
      <c r="H701" s="7"/>
      <c r="I701" s="7"/>
      <c r="W701" s="1"/>
      <c r="X701" s="1"/>
      <c r="Y701" s="1"/>
      <c r="AB701" s="7"/>
      <c r="AC701" s="7"/>
      <c r="AD701" s="7"/>
      <c r="AE701" s="7"/>
    </row>
    <row r="702" spans="1:36" ht="13.65" customHeight="1" x14ac:dyDescent="0.15">
      <c r="B702" s="64"/>
      <c r="C702" s="33"/>
      <c r="D702" s="33"/>
      <c r="E702" s="33"/>
      <c r="F702" s="79"/>
      <c r="G702" s="83" t="s">
        <v>2</v>
      </c>
      <c r="H702" s="86"/>
      <c r="I702" s="104"/>
      <c r="J702" s="83" t="s">
        <v>3</v>
      </c>
      <c r="K702" s="84"/>
      <c r="W702" s="1"/>
      <c r="X702" s="1"/>
      <c r="Y702" s="1"/>
      <c r="AB702" s="7"/>
      <c r="AC702" s="7"/>
      <c r="AD702" s="7"/>
      <c r="AE702" s="7"/>
    </row>
    <row r="703" spans="1:36" ht="19.2" x14ac:dyDescent="0.15">
      <c r="B703" s="77"/>
      <c r="F703" s="94" t="s">
        <v>4</v>
      </c>
      <c r="G703" s="94" t="s">
        <v>194</v>
      </c>
      <c r="H703" s="94" t="s">
        <v>196</v>
      </c>
      <c r="I703" s="103" t="s">
        <v>4</v>
      </c>
      <c r="J703" s="94" t="s">
        <v>194</v>
      </c>
      <c r="K703" s="94" t="s">
        <v>196</v>
      </c>
      <c r="W703" s="1"/>
      <c r="X703" s="1"/>
      <c r="Y703" s="1"/>
      <c r="AB703" s="7"/>
      <c r="AC703" s="7"/>
      <c r="AD703" s="7"/>
      <c r="AE703" s="7"/>
    </row>
    <row r="704" spans="1:36" ht="12" customHeight="1" x14ac:dyDescent="0.15">
      <c r="B704" s="35"/>
      <c r="C704" s="88"/>
      <c r="D704" s="88"/>
      <c r="E704" s="36"/>
      <c r="F704" s="37"/>
      <c r="G704" s="37"/>
      <c r="H704" s="37"/>
      <c r="I704" s="105">
        <f>F$273</f>
        <v>1212</v>
      </c>
      <c r="J704" s="2">
        <f>G$273</f>
        <v>1105</v>
      </c>
      <c r="K704" s="2">
        <f>H$273</f>
        <v>107</v>
      </c>
      <c r="L704" s="89"/>
      <c r="M704" s="89"/>
      <c r="N704" s="89"/>
      <c r="O704" s="89"/>
      <c r="P704" s="89"/>
      <c r="W704" s="1"/>
      <c r="X704" s="1"/>
      <c r="Y704" s="1"/>
      <c r="AB704" s="7"/>
      <c r="AC704" s="7"/>
      <c r="AD704" s="7"/>
      <c r="AE704" s="7"/>
      <c r="AG704" s="89"/>
      <c r="AH704" s="89"/>
      <c r="AI704" s="89"/>
      <c r="AJ704" s="89"/>
    </row>
    <row r="705" spans="1:36" ht="15" customHeight="1" x14ac:dyDescent="0.15">
      <c r="B705" s="34" t="s">
        <v>407</v>
      </c>
      <c r="C705" s="209"/>
      <c r="D705" s="199"/>
      <c r="F705" s="18">
        <v>40</v>
      </c>
      <c r="G705" s="18">
        <v>34</v>
      </c>
      <c r="H705" s="18">
        <v>6</v>
      </c>
      <c r="I705" s="107">
        <f t="shared" ref="I705:K709" si="321">F705/I$266*100</f>
        <v>3.3003300330032999</v>
      </c>
      <c r="J705" s="4">
        <f t="shared" si="321"/>
        <v>3.0769230769230771</v>
      </c>
      <c r="K705" s="4">
        <f t="shared" si="321"/>
        <v>5.6074766355140184</v>
      </c>
      <c r="L705" s="80"/>
      <c r="M705" s="80"/>
      <c r="N705" s="80"/>
      <c r="O705" s="80"/>
      <c r="P705" s="80"/>
      <c r="W705" s="1"/>
      <c r="X705" s="1"/>
      <c r="Y705" s="1"/>
      <c r="AB705" s="7"/>
      <c r="AC705" s="7"/>
      <c r="AD705" s="7"/>
      <c r="AE705" s="7"/>
      <c r="AG705" s="80"/>
      <c r="AH705" s="80"/>
      <c r="AI705" s="80"/>
      <c r="AJ705" s="80"/>
    </row>
    <row r="706" spans="1:36" ht="15" customHeight="1" x14ac:dyDescent="0.15">
      <c r="B706" s="34" t="s">
        <v>408</v>
      </c>
      <c r="C706" s="209"/>
      <c r="D706" s="209"/>
      <c r="F706" s="18">
        <v>896</v>
      </c>
      <c r="G706" s="18">
        <v>823</v>
      </c>
      <c r="H706" s="18">
        <v>73</v>
      </c>
      <c r="I706" s="107">
        <f t="shared" si="321"/>
        <v>73.927392739273927</v>
      </c>
      <c r="J706" s="4">
        <f t="shared" si="321"/>
        <v>74.479638009049779</v>
      </c>
      <c r="K706" s="4">
        <f t="shared" si="321"/>
        <v>68.224299065420553</v>
      </c>
      <c r="L706" s="80"/>
      <c r="M706" s="80"/>
      <c r="N706" s="80"/>
      <c r="O706" s="80"/>
      <c r="P706" s="80"/>
      <c r="W706" s="1"/>
      <c r="X706" s="1"/>
      <c r="Y706" s="1"/>
      <c r="AB706" s="7"/>
      <c r="AC706" s="7"/>
      <c r="AD706" s="7"/>
      <c r="AE706" s="7"/>
      <c r="AG706" s="80"/>
      <c r="AH706" s="80"/>
      <c r="AI706" s="80"/>
      <c r="AJ706" s="80"/>
    </row>
    <row r="707" spans="1:36" ht="15" customHeight="1" x14ac:dyDescent="0.15">
      <c r="B707" s="34" t="s">
        <v>409</v>
      </c>
      <c r="C707" s="209"/>
      <c r="D707" s="209"/>
      <c r="F707" s="18">
        <v>117</v>
      </c>
      <c r="G707" s="18">
        <v>104</v>
      </c>
      <c r="H707" s="18">
        <v>13</v>
      </c>
      <c r="I707" s="107">
        <f t="shared" si="321"/>
        <v>9.653465346534654</v>
      </c>
      <c r="J707" s="4">
        <f t="shared" si="321"/>
        <v>9.4117647058823533</v>
      </c>
      <c r="K707" s="4">
        <f t="shared" si="321"/>
        <v>12.149532710280374</v>
      </c>
      <c r="L707" s="80"/>
      <c r="M707" s="80"/>
      <c r="N707" s="80"/>
      <c r="O707" s="80"/>
      <c r="P707" s="80"/>
      <c r="W707" s="1"/>
      <c r="X707" s="1"/>
      <c r="Y707" s="1"/>
      <c r="AB707" s="7"/>
      <c r="AC707" s="7"/>
      <c r="AD707" s="7"/>
      <c r="AE707" s="7"/>
      <c r="AG707" s="80"/>
      <c r="AH707" s="80"/>
      <c r="AI707" s="80"/>
      <c r="AJ707" s="80"/>
    </row>
    <row r="708" spans="1:36" ht="15" customHeight="1" x14ac:dyDescent="0.15">
      <c r="B708" s="34" t="s">
        <v>413</v>
      </c>
      <c r="C708" s="209"/>
      <c r="D708" s="209"/>
      <c r="F708" s="18">
        <v>93</v>
      </c>
      <c r="G708" s="18">
        <v>85</v>
      </c>
      <c r="H708" s="18">
        <v>8</v>
      </c>
      <c r="I708" s="107">
        <f t="shared" si="321"/>
        <v>7.673267326732673</v>
      </c>
      <c r="J708" s="4">
        <f t="shared" si="321"/>
        <v>7.6923076923076925</v>
      </c>
      <c r="K708" s="4">
        <f t="shared" si="321"/>
        <v>7.4766355140186906</v>
      </c>
      <c r="L708" s="80"/>
      <c r="M708" s="80"/>
      <c r="N708" s="80"/>
      <c r="O708" s="80"/>
      <c r="P708" s="80"/>
      <c r="W708" s="1"/>
      <c r="X708" s="1"/>
      <c r="Y708" s="1"/>
      <c r="AB708" s="7"/>
      <c r="AC708" s="7"/>
      <c r="AD708" s="7"/>
      <c r="AE708" s="7"/>
      <c r="AG708" s="80"/>
      <c r="AH708" s="80"/>
      <c r="AI708" s="80"/>
      <c r="AJ708" s="80"/>
    </row>
    <row r="709" spans="1:36" ht="15" customHeight="1" x14ac:dyDescent="0.15">
      <c r="B709" s="34" t="s">
        <v>150</v>
      </c>
      <c r="C709" s="209"/>
      <c r="D709" s="88"/>
      <c r="E709" s="36"/>
      <c r="F709" s="19">
        <v>66</v>
      </c>
      <c r="G709" s="19">
        <v>59</v>
      </c>
      <c r="H709" s="19">
        <v>7</v>
      </c>
      <c r="I709" s="111">
        <f t="shared" si="321"/>
        <v>5.4455445544554459</v>
      </c>
      <c r="J709" s="5">
        <f t="shared" si="321"/>
        <v>5.3393665158371038</v>
      </c>
      <c r="K709" s="5">
        <f t="shared" si="321"/>
        <v>6.5420560747663545</v>
      </c>
      <c r="L709" s="23"/>
      <c r="M709" s="23"/>
      <c r="N709" s="23"/>
      <c r="O709" s="23"/>
      <c r="P709" s="23"/>
      <c r="W709" s="1"/>
      <c r="X709" s="1"/>
      <c r="Y709" s="1"/>
      <c r="AB709" s="7"/>
      <c r="AC709" s="7"/>
      <c r="AD709" s="7"/>
      <c r="AE709" s="7"/>
      <c r="AG709" s="23"/>
      <c r="AH709" s="23"/>
      <c r="AI709" s="23"/>
      <c r="AJ709" s="23"/>
    </row>
    <row r="710" spans="1:36" ht="15" customHeight="1" x14ac:dyDescent="0.15">
      <c r="B710" s="38" t="s">
        <v>1</v>
      </c>
      <c r="C710" s="78"/>
      <c r="D710" s="78"/>
      <c r="E710" s="28"/>
      <c r="F710" s="39">
        <f>SUM(F705:F709)</f>
        <v>1212</v>
      </c>
      <c r="G710" s="39">
        <f>SUM(G705:G709)</f>
        <v>1105</v>
      </c>
      <c r="H710" s="39">
        <f>SUM(H705:H709)</f>
        <v>107</v>
      </c>
      <c r="I710" s="108">
        <f>IF(SUM(I705:I709)&gt;100,"－",SUM(I705:I709))</f>
        <v>100.00000000000001</v>
      </c>
      <c r="J710" s="6">
        <f>IF(SUM(J705:J709)&gt;100,"－",SUM(J705:J709))</f>
        <v>100</v>
      </c>
      <c r="K710" s="6">
        <f>IF(SUM(K705:K709)&gt;100,"－",SUM(K705:K709))</f>
        <v>99.999999999999986</v>
      </c>
      <c r="L710" s="23"/>
      <c r="M710" s="23"/>
      <c r="N710" s="23"/>
      <c r="O710" s="23"/>
      <c r="P710" s="23"/>
      <c r="W710" s="1"/>
      <c r="X710" s="1"/>
      <c r="Y710" s="1"/>
      <c r="AB710" s="7"/>
      <c r="AC710" s="7"/>
      <c r="AD710" s="7"/>
      <c r="AE710" s="7"/>
      <c r="AG710" s="23"/>
      <c r="AH710" s="23"/>
      <c r="AI710" s="23"/>
      <c r="AJ710" s="23"/>
    </row>
    <row r="711" spans="1:36" ht="15" customHeight="1" x14ac:dyDescent="0.15">
      <c r="B711" s="38" t="s">
        <v>103</v>
      </c>
      <c r="C711" s="78"/>
      <c r="D711" s="78"/>
      <c r="E711" s="29"/>
      <c r="F711" s="41">
        <v>1.2966841186736475</v>
      </c>
      <c r="G711" s="71">
        <v>1.2982791586998088</v>
      </c>
      <c r="H711" s="71">
        <v>1.28</v>
      </c>
      <c r="I711" s="23"/>
      <c r="J711" s="23"/>
      <c r="K711" s="23"/>
      <c r="L711" s="23"/>
      <c r="M711" s="23"/>
      <c r="N711" s="23"/>
      <c r="O711" s="23"/>
      <c r="P711" s="23"/>
      <c r="W711" s="1"/>
      <c r="X711" s="1"/>
      <c r="Y711" s="1"/>
      <c r="AB711" s="7"/>
      <c r="AC711" s="7"/>
      <c r="AD711" s="7"/>
      <c r="AE711" s="7"/>
      <c r="AG711" s="23"/>
      <c r="AH711" s="23"/>
      <c r="AI711" s="23"/>
      <c r="AJ711" s="23"/>
    </row>
    <row r="712" spans="1:36" ht="15" customHeight="1" x14ac:dyDescent="0.15">
      <c r="B712" s="38" t="s">
        <v>104</v>
      </c>
      <c r="C712" s="78"/>
      <c r="D712" s="78"/>
      <c r="E712" s="29"/>
      <c r="F712" s="171">
        <v>8</v>
      </c>
      <c r="G712" s="47">
        <v>8</v>
      </c>
      <c r="H712" s="47">
        <v>5</v>
      </c>
      <c r="I712" s="23"/>
      <c r="J712" s="23"/>
      <c r="K712" s="23"/>
      <c r="L712" s="23"/>
      <c r="M712" s="23"/>
      <c r="N712" s="23"/>
      <c r="O712" s="23"/>
      <c r="P712" s="23"/>
      <c r="W712" s="1"/>
      <c r="X712" s="1"/>
      <c r="Y712" s="1"/>
      <c r="AB712" s="7"/>
      <c r="AC712" s="7"/>
      <c r="AD712" s="7"/>
      <c r="AE712" s="7"/>
      <c r="AG712" s="23"/>
      <c r="AH712" s="23"/>
      <c r="AI712" s="23"/>
      <c r="AJ712" s="23"/>
    </row>
    <row r="713" spans="1:36" ht="15" customHeight="1" x14ac:dyDescent="0.15">
      <c r="B713" s="62"/>
      <c r="C713" s="62"/>
      <c r="D713" s="45"/>
      <c r="E713" s="45"/>
      <c r="F713" s="45"/>
      <c r="G713" s="45"/>
      <c r="H713" s="91"/>
      <c r="I713" s="46"/>
      <c r="J713" s="349"/>
      <c r="K713" s="349"/>
      <c r="L713" s="349"/>
      <c r="W713" s="1"/>
      <c r="X713" s="1"/>
      <c r="Y713" s="1"/>
      <c r="AB713" s="7"/>
      <c r="AC713" s="7"/>
      <c r="AD713" s="7"/>
      <c r="AE713" s="7"/>
    </row>
    <row r="714" spans="1:36" ht="15" customHeight="1" x14ac:dyDescent="0.15">
      <c r="A714" s="1" t="s">
        <v>1036</v>
      </c>
      <c r="B714" s="22"/>
      <c r="C714" s="22"/>
      <c r="H714" s="7"/>
      <c r="I714" s="7"/>
      <c r="W714" s="1"/>
      <c r="X714" s="1"/>
      <c r="Y714" s="1"/>
      <c r="AB714" s="7"/>
      <c r="AC714" s="7"/>
      <c r="AD714" s="7"/>
      <c r="AE714" s="7"/>
    </row>
    <row r="715" spans="1:36" ht="13.65" customHeight="1" x14ac:dyDescent="0.15">
      <c r="B715" s="64"/>
      <c r="C715" s="33"/>
      <c r="D715" s="33"/>
      <c r="E715" s="33"/>
      <c r="F715" s="79"/>
      <c r="G715" s="83" t="s">
        <v>2</v>
      </c>
      <c r="H715" s="86"/>
      <c r="I715" s="104"/>
      <c r="J715" s="83" t="s">
        <v>3</v>
      </c>
      <c r="K715" s="84"/>
      <c r="W715" s="1"/>
      <c r="X715" s="1"/>
      <c r="Y715" s="1"/>
      <c r="AB715" s="7"/>
      <c r="AC715" s="7"/>
      <c r="AD715" s="7"/>
      <c r="AE715" s="7"/>
    </row>
    <row r="716" spans="1:36" ht="19.2" x14ac:dyDescent="0.15">
      <c r="B716" s="77"/>
      <c r="F716" s="94" t="s">
        <v>4</v>
      </c>
      <c r="G716" s="94" t="s">
        <v>194</v>
      </c>
      <c r="H716" s="94" t="s">
        <v>196</v>
      </c>
      <c r="I716" s="103" t="s">
        <v>4</v>
      </c>
      <c r="J716" s="94" t="s">
        <v>194</v>
      </c>
      <c r="K716" s="94" t="s">
        <v>196</v>
      </c>
      <c r="W716" s="1"/>
      <c r="X716" s="1"/>
      <c r="Y716" s="1"/>
      <c r="AB716" s="7"/>
      <c r="AC716" s="7"/>
      <c r="AD716" s="7"/>
      <c r="AE716" s="7"/>
    </row>
    <row r="717" spans="1:36" ht="12" customHeight="1" x14ac:dyDescent="0.15">
      <c r="B717" s="35"/>
      <c r="C717" s="88"/>
      <c r="D717" s="88"/>
      <c r="E717" s="36"/>
      <c r="F717" s="37"/>
      <c r="G717" s="37"/>
      <c r="H717" s="37"/>
      <c r="I717" s="105">
        <f>F$273</f>
        <v>1212</v>
      </c>
      <c r="J717" s="2">
        <f>G$273</f>
        <v>1105</v>
      </c>
      <c r="K717" s="2">
        <f>H$273</f>
        <v>107</v>
      </c>
      <c r="L717" s="89"/>
      <c r="M717" s="89"/>
      <c r="N717" s="89"/>
      <c r="O717" s="89"/>
      <c r="P717" s="89"/>
      <c r="W717" s="1"/>
      <c r="X717" s="1"/>
      <c r="Y717" s="1"/>
      <c r="AB717" s="7"/>
      <c r="AC717" s="7"/>
      <c r="AD717" s="7"/>
      <c r="AE717" s="7"/>
      <c r="AG717" s="89"/>
      <c r="AH717" s="89"/>
      <c r="AI717" s="89"/>
      <c r="AJ717" s="89"/>
    </row>
    <row r="718" spans="1:36" ht="15" customHeight="1" x14ac:dyDescent="0.15">
      <c r="B718" s="34" t="s">
        <v>407</v>
      </c>
      <c r="C718" s="209"/>
      <c r="D718" s="199"/>
      <c r="F718" s="18">
        <v>93</v>
      </c>
      <c r="G718" s="18">
        <v>85</v>
      </c>
      <c r="H718" s="18">
        <v>8</v>
      </c>
      <c r="I718" s="107">
        <f t="shared" ref="I718:K723" si="322">F718/I$266*100</f>
        <v>7.673267326732673</v>
      </c>
      <c r="J718" s="4">
        <f t="shared" si="322"/>
        <v>7.6923076923076925</v>
      </c>
      <c r="K718" s="4">
        <f t="shared" si="322"/>
        <v>7.4766355140186906</v>
      </c>
      <c r="L718" s="80"/>
      <c r="M718" s="80"/>
      <c r="N718" s="89"/>
      <c r="O718" s="89"/>
      <c r="P718" s="89"/>
      <c r="W718" s="1"/>
      <c r="X718" s="1"/>
      <c r="Y718" s="1"/>
      <c r="AB718" s="7"/>
      <c r="AC718" s="7"/>
      <c r="AD718" s="7"/>
      <c r="AE718" s="7"/>
      <c r="AG718" s="80"/>
      <c r="AH718" s="89"/>
      <c r="AI718" s="89"/>
      <c r="AJ718" s="89"/>
    </row>
    <row r="719" spans="1:36" ht="15" customHeight="1" x14ac:dyDescent="0.15">
      <c r="B719" s="34" t="s">
        <v>410</v>
      </c>
      <c r="C719" s="209"/>
      <c r="D719" s="209"/>
      <c r="F719" s="18">
        <v>561</v>
      </c>
      <c r="G719" s="18">
        <v>522</v>
      </c>
      <c r="H719" s="18">
        <v>39</v>
      </c>
      <c r="I719" s="107">
        <f t="shared" si="322"/>
        <v>46.287128712871286</v>
      </c>
      <c r="J719" s="4">
        <f t="shared" si="322"/>
        <v>47.239819004524882</v>
      </c>
      <c r="K719" s="4">
        <f t="shared" si="322"/>
        <v>36.44859813084112</v>
      </c>
      <c r="L719" s="80"/>
      <c r="M719" s="80"/>
      <c r="N719" s="89"/>
      <c r="O719" s="89"/>
      <c r="P719" s="89"/>
      <c r="W719" s="1"/>
      <c r="X719" s="1"/>
      <c r="Y719" s="1"/>
      <c r="AB719" s="7"/>
      <c r="AC719" s="7"/>
      <c r="AD719" s="7"/>
      <c r="AE719" s="7"/>
      <c r="AG719" s="80"/>
      <c r="AH719" s="89"/>
      <c r="AI719" s="89"/>
      <c r="AJ719" s="89"/>
    </row>
    <row r="720" spans="1:36" ht="15" customHeight="1" x14ac:dyDescent="0.15">
      <c r="B720" s="34" t="s">
        <v>411</v>
      </c>
      <c r="C720" s="209"/>
      <c r="D720" s="209"/>
      <c r="F720" s="18">
        <v>360</v>
      </c>
      <c r="G720" s="18">
        <v>322</v>
      </c>
      <c r="H720" s="18">
        <v>38</v>
      </c>
      <c r="I720" s="107">
        <f t="shared" si="322"/>
        <v>29.702970297029701</v>
      </c>
      <c r="J720" s="4">
        <f t="shared" si="322"/>
        <v>29.140271493212673</v>
      </c>
      <c r="K720" s="4">
        <f t="shared" si="322"/>
        <v>35.514018691588781</v>
      </c>
      <c r="L720" s="80"/>
      <c r="M720" s="80"/>
      <c r="N720" s="89"/>
      <c r="O720" s="89"/>
      <c r="P720" s="89"/>
      <c r="W720" s="1"/>
      <c r="X720" s="1"/>
      <c r="Y720" s="1"/>
      <c r="AB720" s="7"/>
      <c r="AC720" s="7"/>
      <c r="AD720" s="7"/>
      <c r="AE720" s="7"/>
      <c r="AG720" s="80"/>
      <c r="AH720" s="89"/>
      <c r="AI720" s="89"/>
      <c r="AJ720" s="89"/>
    </row>
    <row r="721" spans="1:36" ht="15" customHeight="1" x14ac:dyDescent="0.15">
      <c r="B721" s="34" t="s">
        <v>412</v>
      </c>
      <c r="C721" s="209"/>
      <c r="D721" s="209"/>
      <c r="F721" s="18">
        <v>34</v>
      </c>
      <c r="G721" s="18">
        <v>32</v>
      </c>
      <c r="H721" s="18">
        <v>2</v>
      </c>
      <c r="I721" s="107">
        <f t="shared" si="322"/>
        <v>2.8052805280528053</v>
      </c>
      <c r="J721" s="4">
        <f t="shared" si="322"/>
        <v>2.8959276018099547</v>
      </c>
      <c r="K721" s="4">
        <f t="shared" si="322"/>
        <v>1.8691588785046727</v>
      </c>
      <c r="L721" s="80"/>
      <c r="M721" s="80"/>
      <c r="N721" s="89"/>
      <c r="O721" s="89"/>
      <c r="P721" s="89"/>
      <c r="W721" s="1"/>
      <c r="X721" s="1"/>
      <c r="Y721" s="1"/>
      <c r="AB721" s="7"/>
      <c r="AC721" s="7"/>
      <c r="AD721" s="7"/>
      <c r="AE721" s="7"/>
      <c r="AG721" s="80"/>
      <c r="AH721" s="89"/>
      <c r="AI721" s="89"/>
      <c r="AJ721" s="89"/>
    </row>
    <row r="722" spans="1:36" ht="15" customHeight="1" x14ac:dyDescent="0.15">
      <c r="B722" s="34" t="s">
        <v>413</v>
      </c>
      <c r="C722" s="209"/>
      <c r="D722" s="199"/>
      <c r="F722" s="18">
        <v>14</v>
      </c>
      <c r="G722" s="18">
        <v>12</v>
      </c>
      <c r="H722" s="18">
        <v>2</v>
      </c>
      <c r="I722" s="107">
        <f t="shared" si="322"/>
        <v>1.1551155115511551</v>
      </c>
      <c r="J722" s="4">
        <f t="shared" si="322"/>
        <v>1.0859728506787329</v>
      </c>
      <c r="K722" s="4">
        <f t="shared" si="322"/>
        <v>1.8691588785046727</v>
      </c>
      <c r="L722" s="80"/>
      <c r="M722" s="80"/>
      <c r="N722" s="80"/>
      <c r="O722" s="80"/>
      <c r="P722" s="80"/>
      <c r="W722" s="1"/>
      <c r="X722" s="1"/>
      <c r="Y722" s="1"/>
      <c r="AB722" s="7"/>
      <c r="AC722" s="7"/>
      <c r="AD722" s="7"/>
      <c r="AE722" s="7"/>
      <c r="AG722" s="80"/>
      <c r="AH722" s="80"/>
      <c r="AI722" s="80"/>
      <c r="AJ722" s="80"/>
    </row>
    <row r="723" spans="1:36" ht="15" customHeight="1" x14ac:dyDescent="0.15">
      <c r="B723" s="35" t="s">
        <v>0</v>
      </c>
      <c r="C723" s="88"/>
      <c r="D723" s="88"/>
      <c r="E723" s="36"/>
      <c r="F723" s="19">
        <v>150</v>
      </c>
      <c r="G723" s="19">
        <v>132</v>
      </c>
      <c r="H723" s="19">
        <v>18</v>
      </c>
      <c r="I723" s="111">
        <f t="shared" si="322"/>
        <v>12.376237623762377</v>
      </c>
      <c r="J723" s="5">
        <f t="shared" si="322"/>
        <v>11.945701357466064</v>
      </c>
      <c r="K723" s="5">
        <f t="shared" si="322"/>
        <v>16.822429906542055</v>
      </c>
      <c r="L723" s="23"/>
      <c r="M723" s="23"/>
      <c r="N723" s="23"/>
      <c r="O723" s="23"/>
      <c r="P723" s="23"/>
      <c r="W723" s="1"/>
      <c r="X723" s="1"/>
      <c r="Y723" s="1"/>
      <c r="AB723" s="7"/>
      <c r="AC723" s="7"/>
      <c r="AD723" s="7"/>
      <c r="AE723" s="7"/>
      <c r="AG723" s="23"/>
      <c r="AH723" s="23"/>
      <c r="AI723" s="23"/>
      <c r="AJ723" s="23"/>
    </row>
    <row r="724" spans="1:36" ht="15" customHeight="1" x14ac:dyDescent="0.15">
      <c r="B724" s="38" t="s">
        <v>1</v>
      </c>
      <c r="C724" s="78"/>
      <c r="D724" s="78"/>
      <c r="E724" s="28"/>
      <c r="F724" s="39">
        <f>SUM(F718:F723)</f>
        <v>1212</v>
      </c>
      <c r="G724" s="39">
        <f>SUM(G718:G723)</f>
        <v>1105</v>
      </c>
      <c r="H724" s="39">
        <f>SUM(H718:H723)</f>
        <v>107</v>
      </c>
      <c r="I724" s="108">
        <f>IF(SUM(I718:I723)&gt;100,"－",SUM(I718:I723))</f>
        <v>100</v>
      </c>
      <c r="J724" s="6">
        <f>IF(SUM(J718:J723)&gt;100,"－",SUM(J718:J723))</f>
        <v>100</v>
      </c>
      <c r="K724" s="6">
        <f>IF(SUM(K718:K723)&gt;100,"－",SUM(K718:K723))</f>
        <v>100</v>
      </c>
      <c r="L724" s="23"/>
      <c r="M724" s="23"/>
      <c r="N724" s="23"/>
      <c r="O724" s="23"/>
      <c r="P724" s="23"/>
      <c r="W724" s="1"/>
      <c r="X724" s="1"/>
      <c r="Y724" s="1"/>
      <c r="AB724" s="7"/>
      <c r="AC724" s="7"/>
      <c r="AD724" s="7"/>
      <c r="AE724" s="7"/>
      <c r="AG724" s="23"/>
      <c r="AH724" s="23"/>
      <c r="AI724" s="23"/>
      <c r="AJ724" s="23"/>
    </row>
    <row r="725" spans="1:36" ht="15" customHeight="1" x14ac:dyDescent="0.15">
      <c r="B725" s="38" t="s">
        <v>103</v>
      </c>
      <c r="C725" s="78"/>
      <c r="D725" s="78"/>
      <c r="E725" s="29"/>
      <c r="F725" s="41">
        <v>0.61188323917138021</v>
      </c>
      <c r="G725" s="71">
        <v>0.60442959917780625</v>
      </c>
      <c r="H725" s="71">
        <v>0.69337078651685402</v>
      </c>
      <c r="I725" s="23"/>
      <c r="J725" s="23"/>
      <c r="K725" s="23"/>
      <c r="L725" s="23"/>
      <c r="M725" s="23"/>
      <c r="N725" s="23"/>
      <c r="O725" s="23"/>
      <c r="P725" s="23"/>
      <c r="W725" s="1"/>
      <c r="X725" s="1"/>
      <c r="Y725" s="1"/>
      <c r="AB725" s="7"/>
      <c r="AC725" s="7"/>
      <c r="AD725" s="7"/>
      <c r="AE725" s="7"/>
      <c r="AG725" s="23"/>
      <c r="AH725" s="23"/>
      <c r="AI725" s="23"/>
      <c r="AJ725" s="23"/>
    </row>
    <row r="726" spans="1:36" ht="15" customHeight="1" x14ac:dyDescent="0.15">
      <c r="B726" s="38" t="s">
        <v>104</v>
      </c>
      <c r="C726" s="78"/>
      <c r="D726" s="78"/>
      <c r="E726" s="29"/>
      <c r="F726" s="41">
        <v>5.3</v>
      </c>
      <c r="G726" s="71">
        <v>5.3</v>
      </c>
      <c r="H726" s="71">
        <v>3</v>
      </c>
      <c r="I726" s="23"/>
      <c r="J726" s="23"/>
      <c r="K726" s="23"/>
      <c r="L726" s="23"/>
      <c r="M726" s="23"/>
      <c r="N726" s="23"/>
      <c r="O726" s="23"/>
      <c r="P726" s="23"/>
      <c r="W726" s="1"/>
      <c r="X726" s="1"/>
      <c r="Y726" s="1"/>
      <c r="AB726" s="7"/>
      <c r="AC726" s="7"/>
      <c r="AD726" s="7"/>
      <c r="AE726" s="7"/>
      <c r="AG726" s="23"/>
      <c r="AH726" s="23"/>
      <c r="AI726" s="23"/>
      <c r="AJ726" s="23"/>
    </row>
    <row r="727" spans="1:36" ht="15" customHeight="1" x14ac:dyDescent="0.15">
      <c r="B727" s="62"/>
      <c r="C727" s="45"/>
      <c r="D727" s="45"/>
      <c r="E727" s="45"/>
      <c r="F727" s="45"/>
      <c r="G727" s="91"/>
      <c r="H727" s="46"/>
      <c r="W727" s="1"/>
      <c r="X727" s="1"/>
      <c r="Y727" s="1"/>
      <c r="AB727" s="7"/>
      <c r="AC727" s="7"/>
      <c r="AD727" s="7"/>
      <c r="AE727" s="7"/>
    </row>
    <row r="728" spans="1:36" ht="15" customHeight="1" x14ac:dyDescent="0.15">
      <c r="A728" s="1" t="s">
        <v>560</v>
      </c>
      <c r="B728" s="22"/>
      <c r="C728" s="22"/>
      <c r="H728" s="7"/>
      <c r="I728" s="7"/>
      <c r="W728" s="1"/>
      <c r="X728" s="1"/>
      <c r="Y728" s="1"/>
      <c r="AB728" s="7"/>
      <c r="AC728" s="7"/>
      <c r="AD728" s="7"/>
      <c r="AE728" s="7"/>
    </row>
    <row r="729" spans="1:36" ht="13.65" customHeight="1" x14ac:dyDescent="0.15">
      <c r="B729" s="64"/>
      <c r="C729" s="33"/>
      <c r="D729" s="33"/>
      <c r="E729" s="33"/>
      <c r="F729" s="79"/>
      <c r="G729" s="83" t="s">
        <v>2</v>
      </c>
      <c r="H729" s="86"/>
      <c r="I729" s="104"/>
      <c r="J729" s="83" t="s">
        <v>3</v>
      </c>
      <c r="K729" s="84"/>
      <c r="W729" s="1"/>
      <c r="X729" s="1"/>
      <c r="Y729" s="1"/>
      <c r="AB729" s="7"/>
      <c r="AC729" s="7"/>
      <c r="AD729" s="7"/>
      <c r="AE729" s="7"/>
    </row>
    <row r="730" spans="1:36" ht="19.2" x14ac:dyDescent="0.15">
      <c r="B730" s="77"/>
      <c r="F730" s="94" t="s">
        <v>4</v>
      </c>
      <c r="G730" s="94" t="s">
        <v>194</v>
      </c>
      <c r="H730" s="94" t="s">
        <v>196</v>
      </c>
      <c r="I730" s="103" t="s">
        <v>4</v>
      </c>
      <c r="J730" s="94" t="s">
        <v>194</v>
      </c>
      <c r="K730" s="94" t="s">
        <v>196</v>
      </c>
      <c r="W730" s="1"/>
      <c r="X730" s="1"/>
      <c r="Y730" s="1"/>
      <c r="AB730" s="7"/>
      <c r="AC730" s="7"/>
      <c r="AD730" s="7"/>
      <c r="AE730" s="7"/>
    </row>
    <row r="731" spans="1:36" ht="12" customHeight="1" x14ac:dyDescent="0.15">
      <c r="B731" s="35"/>
      <c r="C731" s="88"/>
      <c r="D731" s="88"/>
      <c r="E731" s="36"/>
      <c r="F731" s="37"/>
      <c r="G731" s="37"/>
      <c r="H731" s="37"/>
      <c r="I731" s="105">
        <f>F$273</f>
        <v>1212</v>
      </c>
      <c r="J731" s="2">
        <f>G$273</f>
        <v>1105</v>
      </c>
      <c r="K731" s="2">
        <f>H$273</f>
        <v>107</v>
      </c>
      <c r="L731" s="89"/>
      <c r="M731" s="89"/>
      <c r="N731" s="89"/>
      <c r="O731" s="89"/>
      <c r="P731" s="89"/>
      <c r="W731" s="1"/>
      <c r="X731" s="1"/>
      <c r="Y731" s="1"/>
      <c r="AB731" s="7"/>
      <c r="AC731" s="7"/>
      <c r="AD731" s="7"/>
      <c r="AE731" s="7"/>
      <c r="AG731" s="89"/>
      <c r="AH731" s="89"/>
      <c r="AI731" s="89"/>
      <c r="AJ731" s="89"/>
    </row>
    <row r="732" spans="1:36" ht="15" customHeight="1" x14ac:dyDescent="0.15">
      <c r="B732" s="34" t="s">
        <v>561</v>
      </c>
      <c r="C732" s="209"/>
      <c r="D732" s="209"/>
      <c r="F732" s="18">
        <v>7</v>
      </c>
      <c r="G732" s="18">
        <v>6</v>
      </c>
      <c r="H732" s="18">
        <v>1</v>
      </c>
      <c r="I732" s="107">
        <f t="shared" ref="I732" si="323">F732/I$266*100</f>
        <v>0.57755775577557755</v>
      </c>
      <c r="J732" s="4">
        <f t="shared" ref="J732" si="324">G732/J$266*100</f>
        <v>0.54298642533936647</v>
      </c>
      <c r="K732" s="4">
        <f t="shared" ref="K732" si="325">H732/K$266*100</f>
        <v>0.93457943925233633</v>
      </c>
      <c r="L732" s="80"/>
      <c r="M732" s="80"/>
      <c r="N732" s="80"/>
      <c r="O732" s="80"/>
      <c r="P732" s="80"/>
      <c r="W732" s="1"/>
      <c r="X732" s="1"/>
      <c r="Y732" s="1"/>
      <c r="AB732" s="7"/>
      <c r="AC732" s="7"/>
      <c r="AD732" s="7"/>
      <c r="AE732" s="7"/>
      <c r="AG732" s="80"/>
      <c r="AH732" s="80"/>
      <c r="AI732" s="80"/>
      <c r="AJ732" s="80"/>
    </row>
    <row r="733" spans="1:36" ht="15" customHeight="1" x14ac:dyDescent="0.15">
      <c r="B733" s="34" t="s">
        <v>569</v>
      </c>
      <c r="C733" s="209"/>
      <c r="D733" s="209"/>
      <c r="F733" s="18">
        <v>88</v>
      </c>
      <c r="G733" s="18">
        <v>79</v>
      </c>
      <c r="H733" s="18">
        <v>9</v>
      </c>
      <c r="I733" s="107">
        <f t="shared" ref="I733:I742" si="326">F733/I$266*100</f>
        <v>7.2607260726072615</v>
      </c>
      <c r="J733" s="4">
        <f t="shared" ref="J733:J742" si="327">G733/J$266*100</f>
        <v>7.1493212669683253</v>
      </c>
      <c r="K733" s="4">
        <f t="shared" ref="K733:K742" si="328">H733/K$266*100</f>
        <v>8.4112149532710276</v>
      </c>
      <c r="L733" s="80"/>
      <c r="M733" s="80"/>
      <c r="N733" s="80"/>
      <c r="O733" s="80"/>
      <c r="P733" s="80"/>
      <c r="W733" s="1"/>
      <c r="X733" s="1"/>
      <c r="Y733" s="1"/>
      <c r="AB733" s="7"/>
      <c r="AC733" s="7"/>
      <c r="AD733" s="7"/>
      <c r="AE733" s="7"/>
      <c r="AG733" s="80"/>
      <c r="AH733" s="80"/>
      <c r="AI733" s="80"/>
      <c r="AJ733" s="80"/>
    </row>
    <row r="734" spans="1:36" ht="15" customHeight="1" x14ac:dyDescent="0.15">
      <c r="B734" s="34" t="s">
        <v>562</v>
      </c>
      <c r="C734" s="209"/>
      <c r="D734" s="209"/>
      <c r="F734" s="18">
        <v>2</v>
      </c>
      <c r="G734" s="18">
        <v>1</v>
      </c>
      <c r="H734" s="18">
        <v>1</v>
      </c>
      <c r="I734" s="107">
        <f t="shared" si="326"/>
        <v>0.16501650165016502</v>
      </c>
      <c r="J734" s="4">
        <f t="shared" si="327"/>
        <v>9.0497737556561084E-2</v>
      </c>
      <c r="K734" s="4">
        <f t="shared" si="328"/>
        <v>0.93457943925233633</v>
      </c>
      <c r="L734" s="80"/>
      <c r="M734" s="80"/>
      <c r="N734" s="80"/>
      <c r="O734" s="80"/>
      <c r="P734" s="80"/>
      <c r="W734" s="1"/>
      <c r="X734" s="1"/>
      <c r="Y734" s="1"/>
      <c r="AB734" s="7"/>
      <c r="AC734" s="7"/>
      <c r="AD734" s="7"/>
      <c r="AE734" s="7"/>
      <c r="AG734" s="80"/>
      <c r="AH734" s="80"/>
      <c r="AI734" s="80"/>
      <c r="AJ734" s="80"/>
    </row>
    <row r="735" spans="1:36" ht="15" customHeight="1" x14ac:dyDescent="0.15">
      <c r="B735" s="34" t="s">
        <v>563</v>
      </c>
      <c r="C735" s="209"/>
      <c r="D735" s="209"/>
      <c r="F735" s="18">
        <v>16</v>
      </c>
      <c r="G735" s="18">
        <v>15</v>
      </c>
      <c r="H735" s="18">
        <v>1</v>
      </c>
      <c r="I735" s="107">
        <f t="shared" si="326"/>
        <v>1.3201320132013201</v>
      </c>
      <c r="J735" s="4">
        <f t="shared" si="327"/>
        <v>1.3574660633484164</v>
      </c>
      <c r="K735" s="4">
        <f t="shared" si="328"/>
        <v>0.93457943925233633</v>
      </c>
      <c r="L735" s="80"/>
      <c r="M735" s="80"/>
      <c r="N735" s="80"/>
      <c r="O735" s="80"/>
      <c r="P735" s="80"/>
      <c r="W735" s="1"/>
      <c r="X735" s="1"/>
      <c r="Y735" s="1"/>
      <c r="AB735" s="7"/>
      <c r="AC735" s="7"/>
      <c r="AD735" s="7"/>
      <c r="AE735" s="7"/>
      <c r="AG735" s="80"/>
      <c r="AH735" s="80"/>
      <c r="AI735" s="80"/>
      <c r="AJ735" s="80"/>
    </row>
    <row r="736" spans="1:36" ht="15" customHeight="1" x14ac:dyDescent="0.15">
      <c r="B736" s="34" t="s">
        <v>564</v>
      </c>
      <c r="C736" s="209"/>
      <c r="D736" s="209"/>
      <c r="F736" s="18">
        <v>6</v>
      </c>
      <c r="G736" s="18">
        <v>3</v>
      </c>
      <c r="H736" s="18">
        <v>3</v>
      </c>
      <c r="I736" s="107">
        <f t="shared" si="326"/>
        <v>0.49504950495049505</v>
      </c>
      <c r="J736" s="4">
        <f t="shared" si="327"/>
        <v>0.27149321266968324</v>
      </c>
      <c r="K736" s="4">
        <f t="shared" si="328"/>
        <v>2.8037383177570092</v>
      </c>
      <c r="L736" s="80"/>
      <c r="M736" s="80"/>
      <c r="N736" s="80"/>
      <c r="O736" s="80"/>
      <c r="P736" s="80"/>
      <c r="W736" s="1"/>
      <c r="X736" s="1"/>
      <c r="Y736" s="1"/>
      <c r="AB736" s="7"/>
      <c r="AC736" s="7"/>
      <c r="AD736" s="7"/>
      <c r="AE736" s="7"/>
      <c r="AG736" s="80"/>
      <c r="AH736" s="80"/>
      <c r="AI736" s="80"/>
      <c r="AJ736" s="80"/>
    </row>
    <row r="737" spans="2:36" ht="15" customHeight="1" x14ac:dyDescent="0.15">
      <c r="B737" s="34" t="s">
        <v>565</v>
      </c>
      <c r="C737" s="209"/>
      <c r="D737" s="209"/>
      <c r="F737" s="18">
        <v>444</v>
      </c>
      <c r="G737" s="18">
        <v>404</v>
      </c>
      <c r="H737" s="18">
        <v>40</v>
      </c>
      <c r="I737" s="107">
        <f t="shared" si="326"/>
        <v>36.633663366336634</v>
      </c>
      <c r="J737" s="4">
        <f t="shared" si="327"/>
        <v>36.561085972850677</v>
      </c>
      <c r="K737" s="4">
        <f t="shared" si="328"/>
        <v>37.383177570093459</v>
      </c>
      <c r="L737" s="80"/>
      <c r="M737" s="80"/>
      <c r="N737" s="80"/>
      <c r="O737" s="80"/>
      <c r="P737" s="80"/>
      <c r="W737" s="1"/>
      <c r="X737" s="1"/>
      <c r="Y737" s="1"/>
      <c r="AB737" s="7"/>
      <c r="AC737" s="7"/>
      <c r="AD737" s="7"/>
      <c r="AE737" s="7"/>
      <c r="AG737" s="80"/>
      <c r="AH737" s="80"/>
      <c r="AI737" s="80"/>
      <c r="AJ737" s="80"/>
    </row>
    <row r="738" spans="2:36" ht="15" customHeight="1" x14ac:dyDescent="0.15">
      <c r="B738" s="34" t="s">
        <v>566</v>
      </c>
      <c r="C738" s="209"/>
      <c r="D738" s="209"/>
      <c r="F738" s="18">
        <v>81</v>
      </c>
      <c r="G738" s="18">
        <v>70</v>
      </c>
      <c r="H738" s="18">
        <v>11</v>
      </c>
      <c r="I738" s="107">
        <f t="shared" si="326"/>
        <v>6.6831683168316838</v>
      </c>
      <c r="J738" s="4">
        <f t="shared" si="327"/>
        <v>6.3348416289592757</v>
      </c>
      <c r="K738" s="4">
        <f t="shared" si="328"/>
        <v>10.2803738317757</v>
      </c>
      <c r="L738" s="80"/>
      <c r="M738" s="80"/>
      <c r="N738" s="80"/>
      <c r="O738" s="80"/>
      <c r="P738" s="80"/>
      <c r="W738" s="1"/>
      <c r="X738" s="1"/>
      <c r="Y738" s="1"/>
      <c r="AB738" s="7"/>
      <c r="AC738" s="7"/>
      <c r="AD738" s="7"/>
      <c r="AE738" s="7"/>
      <c r="AG738" s="80"/>
      <c r="AH738" s="80"/>
      <c r="AI738" s="80"/>
      <c r="AJ738" s="80"/>
    </row>
    <row r="739" spans="2:36" ht="15" customHeight="1" x14ac:dyDescent="0.15">
      <c r="B739" s="34" t="s">
        <v>567</v>
      </c>
      <c r="C739" s="209"/>
      <c r="D739" s="209"/>
      <c r="F739" s="18">
        <v>754</v>
      </c>
      <c r="G739" s="18">
        <v>697</v>
      </c>
      <c r="H739" s="18">
        <v>57</v>
      </c>
      <c r="I739" s="107">
        <f t="shared" si="326"/>
        <v>62.211221122112214</v>
      </c>
      <c r="J739" s="4">
        <f t="shared" si="327"/>
        <v>63.076923076923073</v>
      </c>
      <c r="K739" s="4">
        <f t="shared" si="328"/>
        <v>53.271028037383175</v>
      </c>
      <c r="L739" s="80"/>
      <c r="M739" s="80"/>
      <c r="N739" s="80"/>
      <c r="O739" s="80"/>
      <c r="P739" s="80"/>
      <c r="W739" s="1"/>
      <c r="X739" s="1"/>
      <c r="Y739" s="1"/>
      <c r="AB739" s="7"/>
      <c r="AC739" s="7"/>
      <c r="AD739" s="7"/>
      <c r="AE739" s="7"/>
      <c r="AG739" s="80"/>
      <c r="AH739" s="80"/>
      <c r="AI739" s="80"/>
      <c r="AJ739" s="80"/>
    </row>
    <row r="740" spans="2:36" ht="15" customHeight="1" x14ac:dyDescent="0.15">
      <c r="B740" s="34" t="s">
        <v>568</v>
      </c>
      <c r="C740" s="209"/>
      <c r="D740" s="209"/>
      <c r="F740" s="18">
        <v>3</v>
      </c>
      <c r="G740" s="18">
        <v>3</v>
      </c>
      <c r="H740" s="18">
        <v>0</v>
      </c>
      <c r="I740" s="107">
        <f t="shared" si="326"/>
        <v>0.24752475247524752</v>
      </c>
      <c r="J740" s="4">
        <f t="shared" si="327"/>
        <v>0.27149321266968324</v>
      </c>
      <c r="K740" s="4">
        <f t="shared" si="328"/>
        <v>0</v>
      </c>
      <c r="L740" s="80"/>
      <c r="M740" s="80"/>
      <c r="N740" s="80"/>
      <c r="O740" s="80"/>
      <c r="P740" s="80"/>
      <c r="W740" s="1"/>
      <c r="X740" s="1"/>
      <c r="Y740" s="1"/>
      <c r="AB740" s="7"/>
      <c r="AC740" s="7"/>
      <c r="AD740" s="7"/>
      <c r="AE740" s="7"/>
      <c r="AG740" s="80"/>
      <c r="AH740" s="80"/>
      <c r="AI740" s="80"/>
      <c r="AJ740" s="80"/>
    </row>
    <row r="741" spans="2:36" ht="15" customHeight="1" x14ac:dyDescent="0.15">
      <c r="B741" s="34" t="s">
        <v>477</v>
      </c>
      <c r="C741" s="209"/>
      <c r="D741" s="209"/>
      <c r="F741" s="18">
        <v>310</v>
      </c>
      <c r="G741" s="18">
        <v>284</v>
      </c>
      <c r="H741" s="18">
        <v>26</v>
      </c>
      <c r="I741" s="107">
        <f t="shared" si="326"/>
        <v>25.577557755775576</v>
      </c>
      <c r="J741" s="4">
        <f t="shared" si="327"/>
        <v>25.701357466063346</v>
      </c>
      <c r="K741" s="4">
        <f t="shared" si="328"/>
        <v>24.299065420560748</v>
      </c>
      <c r="L741" s="80"/>
      <c r="M741" s="80"/>
      <c r="N741" s="80"/>
      <c r="O741" s="80"/>
      <c r="P741" s="80"/>
      <c r="W741" s="1"/>
      <c r="X741" s="1"/>
      <c r="Y741" s="1"/>
      <c r="AB741" s="7"/>
      <c r="AC741" s="7"/>
      <c r="AD741" s="7"/>
      <c r="AE741" s="7"/>
      <c r="AG741" s="80"/>
      <c r="AH741" s="80"/>
      <c r="AI741" s="80"/>
      <c r="AJ741" s="80"/>
    </row>
    <row r="742" spans="2:36" ht="15" customHeight="1" x14ac:dyDescent="0.15">
      <c r="B742" s="35" t="s">
        <v>0</v>
      </c>
      <c r="C742" s="88"/>
      <c r="D742" s="88"/>
      <c r="E742" s="36"/>
      <c r="F742" s="19">
        <v>87</v>
      </c>
      <c r="G742" s="19">
        <v>78</v>
      </c>
      <c r="H742" s="19">
        <v>9</v>
      </c>
      <c r="I742" s="111">
        <f t="shared" si="326"/>
        <v>7.1782178217821775</v>
      </c>
      <c r="J742" s="5">
        <f t="shared" si="327"/>
        <v>7.0588235294117645</v>
      </c>
      <c r="K742" s="5">
        <f t="shared" si="328"/>
        <v>8.4112149532710276</v>
      </c>
      <c r="L742" s="23"/>
      <c r="M742" s="23"/>
      <c r="N742" s="23"/>
      <c r="O742" s="23"/>
      <c r="P742" s="23"/>
      <c r="W742" s="1"/>
      <c r="X742" s="1"/>
      <c r="Y742" s="1"/>
      <c r="AB742" s="7"/>
      <c r="AC742" s="7"/>
      <c r="AD742" s="7"/>
      <c r="AE742" s="7"/>
      <c r="AG742" s="23"/>
      <c r="AH742" s="23"/>
      <c r="AI742" s="23"/>
      <c r="AJ742" s="23"/>
    </row>
    <row r="743" spans="2:36" ht="15" customHeight="1" x14ac:dyDescent="0.15">
      <c r="B743" s="38" t="s">
        <v>1</v>
      </c>
      <c r="C743" s="78"/>
      <c r="D743" s="78"/>
      <c r="E743" s="28"/>
      <c r="F743" s="39">
        <f>SUM(F732:F742)</f>
        <v>1798</v>
      </c>
      <c r="G743" s="39">
        <f>SUM(G732:G742)</f>
        <v>1640</v>
      </c>
      <c r="H743" s="39">
        <f>SUM(H732:H742)</f>
        <v>158</v>
      </c>
      <c r="I743" s="108" t="str">
        <f>IF(SUM(I732:I742)&gt;100,"－",SUM(I732:I742))</f>
        <v>－</v>
      </c>
      <c r="J743" s="6" t="str">
        <f>IF(SUM(J732:J742)&gt;100,"－",SUM(J732:J742))</f>
        <v>－</v>
      </c>
      <c r="K743" s="6" t="str">
        <f>IF(SUM(K732:K742)&gt;100,"－",SUM(K732:K742))</f>
        <v>－</v>
      </c>
      <c r="L743" s="23"/>
      <c r="M743" s="23"/>
      <c r="N743" s="23"/>
      <c r="O743" s="23"/>
      <c r="P743" s="23"/>
      <c r="W743" s="1"/>
      <c r="X743" s="1"/>
      <c r="Y743" s="1"/>
      <c r="AB743" s="7"/>
      <c r="AC743" s="7"/>
      <c r="AD743" s="7"/>
      <c r="AE743" s="7"/>
      <c r="AG743" s="23"/>
      <c r="AH743" s="23"/>
      <c r="AI743" s="23"/>
      <c r="AJ743" s="23"/>
    </row>
    <row r="744" spans="2:36" ht="15" customHeight="1" x14ac:dyDescent="0.15">
      <c r="W744" s="1"/>
      <c r="X744" s="1"/>
      <c r="Y744" s="1"/>
      <c r="AB744" s="7"/>
      <c r="AC744" s="7"/>
      <c r="AD744" s="7"/>
      <c r="AE744" s="7"/>
    </row>
    <row r="745" spans="2:36" ht="15" customHeight="1" x14ac:dyDescent="0.15">
      <c r="W745" s="1"/>
      <c r="X745" s="1"/>
      <c r="Y745" s="1"/>
      <c r="AB745" s="7"/>
      <c r="AC745" s="7"/>
      <c r="AD745" s="7"/>
      <c r="AE745" s="7"/>
    </row>
    <row r="746" spans="2:36" ht="15" customHeight="1" x14ac:dyDescent="0.15">
      <c r="W746" s="1"/>
      <c r="X746" s="1"/>
      <c r="Y746" s="1"/>
      <c r="AB746" s="7"/>
      <c r="AC746" s="7"/>
      <c r="AD746" s="7"/>
      <c r="AE746" s="7"/>
    </row>
  </sheetData>
  <phoneticPr fontId="1"/>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10" manualBreakCount="10">
    <brk id="56" max="16383" man="1"/>
    <brk id="135" max="16383" man="1"/>
    <brk id="207" max="16383" man="1"/>
    <brk id="261" max="16383" man="1"/>
    <brk id="336" max="16383" man="1"/>
    <brk id="413" max="16383" man="1"/>
    <brk id="480" max="16383" man="1"/>
    <brk id="559" max="16383" man="1"/>
    <brk id="633" max="16383" man="1"/>
    <brk id="70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48"/>
  <sheetViews>
    <sheetView showGridLines="0" topLeftCell="A11" zoomScaleNormal="100" zoomScaleSheetLayoutView="100" zoomScalePageLayoutView="55" workbookViewId="0">
      <selection activeCell="A11" sqref="A11"/>
    </sheetView>
  </sheetViews>
  <sheetFormatPr defaultColWidth="9.109375" defaultRowHeight="15" customHeight="1" x14ac:dyDescent="0.15"/>
  <cols>
    <col min="1" max="1" width="0.88671875" style="1" customWidth="1"/>
    <col min="2" max="2" width="6.5546875" style="1" customWidth="1"/>
    <col min="3" max="7" width="8.44140625" style="7" customWidth="1"/>
    <col min="8" max="22" width="8.44140625" style="1" customWidth="1"/>
    <col min="23" max="23" width="4.44140625" style="1" customWidth="1"/>
    <col min="24" max="24" width="6.5546875" style="1" customWidth="1"/>
    <col min="25" max="29" width="8.5546875" style="7" customWidth="1"/>
    <col min="30" max="41" width="8.5546875" style="1" customWidth="1"/>
    <col min="42" max="16384" width="9.109375" style="1"/>
  </cols>
  <sheetData>
    <row r="1" spans="1:34" ht="15" customHeight="1" x14ac:dyDescent="0.15">
      <c r="A1" s="56" t="s">
        <v>570</v>
      </c>
    </row>
    <row r="2" spans="1:34" ht="15" customHeight="1" x14ac:dyDescent="0.15">
      <c r="A2" s="1" t="s">
        <v>666</v>
      </c>
      <c r="F2" s="54"/>
      <c r="W2" s="44"/>
      <c r="AB2" s="54"/>
    </row>
    <row r="3" spans="1:34" ht="13.65" customHeight="1" x14ac:dyDescent="0.15">
      <c r="B3" s="64"/>
      <c r="C3" s="33"/>
      <c r="D3" s="33"/>
      <c r="E3" s="33"/>
      <c r="F3" s="386"/>
      <c r="G3" s="387"/>
      <c r="H3" s="86" t="s">
        <v>2</v>
      </c>
      <c r="I3" s="86"/>
      <c r="J3" s="387"/>
      <c r="K3" s="387"/>
      <c r="L3" s="388"/>
      <c r="M3" s="387"/>
      <c r="N3" s="86" t="s">
        <v>3</v>
      </c>
      <c r="O3" s="86"/>
      <c r="P3" s="387"/>
      <c r="Q3" s="389"/>
      <c r="W3" s="44"/>
      <c r="X3" s="64"/>
      <c r="Y3" s="33"/>
      <c r="Z3" s="33"/>
      <c r="AA3" s="33"/>
      <c r="AB3" s="79"/>
      <c r="AC3" s="83" t="s">
        <v>2</v>
      </c>
      <c r="AD3" s="86"/>
      <c r="AE3" s="104"/>
      <c r="AF3" s="83" t="s">
        <v>3</v>
      </c>
      <c r="AG3" s="84"/>
    </row>
    <row r="4" spans="1:34" ht="19.2" x14ac:dyDescent="0.15">
      <c r="B4" s="77"/>
      <c r="F4" s="94" t="s">
        <v>442</v>
      </c>
      <c r="G4" s="94" t="s">
        <v>194</v>
      </c>
      <c r="H4" s="94" t="s">
        <v>195</v>
      </c>
      <c r="I4" s="94" t="s">
        <v>443</v>
      </c>
      <c r="J4" s="100" t="s">
        <v>197</v>
      </c>
      <c r="K4" s="94" t="s">
        <v>1127</v>
      </c>
      <c r="L4" s="103" t="s">
        <v>442</v>
      </c>
      <c r="M4" s="94" t="s">
        <v>194</v>
      </c>
      <c r="N4" s="94" t="s">
        <v>195</v>
      </c>
      <c r="O4" s="94" t="s">
        <v>443</v>
      </c>
      <c r="P4" s="94" t="s">
        <v>197</v>
      </c>
      <c r="Q4" s="94" t="s">
        <v>1127</v>
      </c>
      <c r="W4" s="44"/>
      <c r="X4" s="77"/>
      <c r="AB4" s="94" t="s">
        <v>936</v>
      </c>
      <c r="AC4" s="94" t="s">
        <v>195</v>
      </c>
      <c r="AD4" s="100" t="s">
        <v>197</v>
      </c>
      <c r="AE4" s="103" t="s">
        <v>936</v>
      </c>
      <c r="AF4" s="94" t="s">
        <v>195</v>
      </c>
      <c r="AG4" s="94" t="s">
        <v>197</v>
      </c>
    </row>
    <row r="5" spans="1:34" ht="12" customHeight="1" x14ac:dyDescent="0.15">
      <c r="B5" s="35"/>
      <c r="C5" s="88"/>
      <c r="D5" s="88"/>
      <c r="E5" s="36"/>
      <c r="F5" s="37"/>
      <c r="G5" s="37"/>
      <c r="H5" s="37"/>
      <c r="I5" s="37"/>
      <c r="J5" s="66"/>
      <c r="K5" s="37"/>
      <c r="L5" s="105">
        <f t="shared" ref="L5:Q5" si="0">F$16</f>
        <v>2146</v>
      </c>
      <c r="M5" s="2">
        <f t="shared" si="0"/>
        <v>1105</v>
      </c>
      <c r="N5" s="2">
        <f t="shared" si="0"/>
        <v>1041</v>
      </c>
      <c r="O5" s="2">
        <f t="shared" si="0"/>
        <v>1184</v>
      </c>
      <c r="P5" s="2">
        <f t="shared" si="0"/>
        <v>1077</v>
      </c>
      <c r="Q5" s="2">
        <f t="shared" si="0"/>
        <v>1212</v>
      </c>
      <c r="W5" s="44"/>
      <c r="X5" s="35"/>
      <c r="Y5" s="88"/>
      <c r="Z5" s="88"/>
      <c r="AA5" s="36"/>
      <c r="AB5" s="37"/>
      <c r="AC5" s="37"/>
      <c r="AD5" s="66"/>
      <c r="AE5" s="105">
        <f>AB$16</f>
        <v>1212</v>
      </c>
      <c r="AF5" s="2">
        <f>AC$16</f>
        <v>1041</v>
      </c>
      <c r="AG5" s="2">
        <f>AD$16</f>
        <v>1077</v>
      </c>
      <c r="AH5" s="89"/>
    </row>
    <row r="6" spans="1:34" ht="15" customHeight="1" x14ac:dyDescent="0.15">
      <c r="B6" s="34" t="s">
        <v>88</v>
      </c>
      <c r="C6" s="209"/>
      <c r="D6" s="209"/>
      <c r="F6" s="18">
        <v>122</v>
      </c>
      <c r="G6" s="18">
        <v>0</v>
      </c>
      <c r="H6" s="18">
        <v>122</v>
      </c>
      <c r="I6" s="18">
        <v>38</v>
      </c>
      <c r="J6" s="67">
        <v>36</v>
      </c>
      <c r="K6" s="18">
        <v>2</v>
      </c>
      <c r="L6" s="107">
        <f t="shared" ref="L6:L15" si="1">F6/L$5*100</f>
        <v>5.6849953401677542</v>
      </c>
      <c r="M6" s="4">
        <f t="shared" ref="M6:M15" si="2">G6/M$5*100</f>
        <v>0</v>
      </c>
      <c r="N6" s="4">
        <f t="shared" ref="N6:N15" si="3">H6/N$5*100</f>
        <v>11.719500480307397</v>
      </c>
      <c r="O6" s="4">
        <f t="shared" ref="O6:O15" si="4">I6/O$5*100</f>
        <v>3.2094594594594592</v>
      </c>
      <c r="P6" s="4">
        <f t="shared" ref="P6:P15" si="5">J6/P$5*100</f>
        <v>3.3426183844011144</v>
      </c>
      <c r="Q6" s="4">
        <f t="shared" ref="Q6:Q15" si="6">K6/Q$5*100</f>
        <v>0.16501650165016502</v>
      </c>
      <c r="W6" s="44"/>
      <c r="X6" s="34" t="s">
        <v>88</v>
      </c>
      <c r="Y6" s="209"/>
      <c r="Z6" s="209"/>
      <c r="AB6" s="18">
        <f t="shared" ref="AB6:AB15" si="7">SUM(G6,I6-J6)</f>
        <v>2</v>
      </c>
      <c r="AC6" s="18">
        <f t="shared" ref="AC6:AC15" si="8">H6</f>
        <v>122</v>
      </c>
      <c r="AD6" s="67">
        <f t="shared" ref="AD6:AD15" si="9">J6</f>
        <v>36</v>
      </c>
      <c r="AE6" s="107">
        <f t="shared" ref="AE6:AE15" si="10">AB6/AE$5*100</f>
        <v>0.16501650165016502</v>
      </c>
      <c r="AF6" s="4">
        <f t="shared" ref="AF6:AF15" si="11">AC6/AF$5*100</f>
        <v>11.719500480307397</v>
      </c>
      <c r="AG6" s="4">
        <f t="shared" ref="AG6:AG15" si="12">AD6/AG$5*100</f>
        <v>3.3426183844011144</v>
      </c>
      <c r="AH6" s="80"/>
    </row>
    <row r="7" spans="1:34" ht="15" customHeight="1" x14ac:dyDescent="0.15">
      <c r="B7" s="34" t="s">
        <v>89</v>
      </c>
      <c r="C7" s="209"/>
      <c r="D7" s="209"/>
      <c r="F7" s="18">
        <v>301</v>
      </c>
      <c r="G7" s="18">
        <v>34</v>
      </c>
      <c r="H7" s="18">
        <v>267</v>
      </c>
      <c r="I7" s="18">
        <v>165</v>
      </c>
      <c r="J7" s="67">
        <v>158</v>
      </c>
      <c r="K7" s="18">
        <v>41</v>
      </c>
      <c r="L7" s="107">
        <f t="shared" si="1"/>
        <v>14.02609506057782</v>
      </c>
      <c r="M7" s="4">
        <f t="shared" si="2"/>
        <v>3.0769230769230771</v>
      </c>
      <c r="N7" s="4">
        <f t="shared" si="3"/>
        <v>25.648414985590779</v>
      </c>
      <c r="O7" s="4">
        <f t="shared" si="4"/>
        <v>13.935810810810811</v>
      </c>
      <c r="P7" s="4">
        <f t="shared" si="5"/>
        <v>14.670380687093779</v>
      </c>
      <c r="Q7" s="4">
        <f t="shared" si="6"/>
        <v>3.382838283828383</v>
      </c>
      <c r="W7" s="44"/>
      <c r="X7" s="34" t="s">
        <v>89</v>
      </c>
      <c r="Y7" s="209"/>
      <c r="Z7" s="209"/>
      <c r="AB7" s="18">
        <f t="shared" si="7"/>
        <v>41</v>
      </c>
      <c r="AC7" s="18">
        <f t="shared" si="8"/>
        <v>267</v>
      </c>
      <c r="AD7" s="67">
        <f t="shared" si="9"/>
        <v>158</v>
      </c>
      <c r="AE7" s="107">
        <f t="shared" si="10"/>
        <v>3.382838283828383</v>
      </c>
      <c r="AF7" s="4">
        <f t="shared" si="11"/>
        <v>25.648414985590779</v>
      </c>
      <c r="AG7" s="4">
        <f t="shared" si="12"/>
        <v>14.670380687093779</v>
      </c>
      <c r="AH7" s="80"/>
    </row>
    <row r="8" spans="1:34" ht="15" customHeight="1" x14ac:dyDescent="0.15">
      <c r="B8" s="34" t="s">
        <v>90</v>
      </c>
      <c r="C8" s="209"/>
      <c r="D8" s="209"/>
      <c r="F8" s="18">
        <v>334</v>
      </c>
      <c r="G8" s="18">
        <v>97</v>
      </c>
      <c r="H8" s="18">
        <v>237</v>
      </c>
      <c r="I8" s="18">
        <v>274</v>
      </c>
      <c r="J8" s="67">
        <v>267</v>
      </c>
      <c r="K8" s="18">
        <v>104</v>
      </c>
      <c r="L8" s="107">
        <f t="shared" si="1"/>
        <v>15.563839701770737</v>
      </c>
      <c r="M8" s="4">
        <f t="shared" si="2"/>
        <v>8.7782805429864244</v>
      </c>
      <c r="N8" s="4">
        <f t="shared" si="3"/>
        <v>22.766570605187319</v>
      </c>
      <c r="O8" s="4">
        <f t="shared" si="4"/>
        <v>23.141891891891891</v>
      </c>
      <c r="P8" s="4">
        <f t="shared" si="5"/>
        <v>24.791086350974929</v>
      </c>
      <c r="Q8" s="4">
        <f t="shared" si="6"/>
        <v>8.5808580858085808</v>
      </c>
      <c r="W8" s="44"/>
      <c r="X8" s="34" t="s">
        <v>90</v>
      </c>
      <c r="Y8" s="209"/>
      <c r="Z8" s="209"/>
      <c r="AB8" s="18">
        <f t="shared" si="7"/>
        <v>104</v>
      </c>
      <c r="AC8" s="18">
        <f t="shared" si="8"/>
        <v>237</v>
      </c>
      <c r="AD8" s="67">
        <f t="shared" si="9"/>
        <v>267</v>
      </c>
      <c r="AE8" s="107">
        <f t="shared" si="10"/>
        <v>8.5808580858085808</v>
      </c>
      <c r="AF8" s="4">
        <f t="shared" si="11"/>
        <v>22.766570605187319</v>
      </c>
      <c r="AG8" s="4">
        <f t="shared" si="12"/>
        <v>24.791086350974929</v>
      </c>
      <c r="AH8" s="80"/>
    </row>
    <row r="9" spans="1:34" ht="15" customHeight="1" x14ac:dyDescent="0.15">
      <c r="B9" s="34" t="s">
        <v>91</v>
      </c>
      <c r="C9" s="209"/>
      <c r="D9" s="209"/>
      <c r="F9" s="18">
        <v>302</v>
      </c>
      <c r="G9" s="18">
        <v>145</v>
      </c>
      <c r="H9" s="18">
        <v>157</v>
      </c>
      <c r="I9" s="18">
        <v>229</v>
      </c>
      <c r="J9" s="67">
        <v>207</v>
      </c>
      <c r="K9" s="18">
        <v>167</v>
      </c>
      <c r="L9" s="107">
        <f t="shared" si="1"/>
        <v>14.07269338303821</v>
      </c>
      <c r="M9" s="4">
        <f t="shared" si="2"/>
        <v>13.122171945701359</v>
      </c>
      <c r="N9" s="4">
        <f t="shared" si="3"/>
        <v>15.081652257444764</v>
      </c>
      <c r="O9" s="4">
        <f t="shared" si="4"/>
        <v>19.341216216216218</v>
      </c>
      <c r="P9" s="4">
        <f t="shared" si="5"/>
        <v>19.220055710306408</v>
      </c>
      <c r="Q9" s="4">
        <f t="shared" si="6"/>
        <v>13.778877887788779</v>
      </c>
      <c r="W9" s="44"/>
      <c r="X9" s="34" t="s">
        <v>91</v>
      </c>
      <c r="Y9" s="209"/>
      <c r="Z9" s="209"/>
      <c r="AB9" s="18">
        <f t="shared" si="7"/>
        <v>167</v>
      </c>
      <c r="AC9" s="18">
        <f t="shared" si="8"/>
        <v>157</v>
      </c>
      <c r="AD9" s="67">
        <f t="shared" si="9"/>
        <v>207</v>
      </c>
      <c r="AE9" s="107">
        <f t="shared" si="10"/>
        <v>13.778877887788779</v>
      </c>
      <c r="AF9" s="4">
        <f t="shared" si="11"/>
        <v>15.081652257444764</v>
      </c>
      <c r="AG9" s="4">
        <f t="shared" si="12"/>
        <v>19.220055710306408</v>
      </c>
      <c r="AH9" s="80"/>
    </row>
    <row r="10" spans="1:34" ht="15" customHeight="1" x14ac:dyDescent="0.15">
      <c r="B10" s="34" t="s">
        <v>92</v>
      </c>
      <c r="C10" s="209"/>
      <c r="D10" s="209"/>
      <c r="F10" s="18">
        <v>286</v>
      </c>
      <c r="G10" s="18">
        <v>184</v>
      </c>
      <c r="H10" s="18">
        <v>102</v>
      </c>
      <c r="I10" s="18">
        <v>145</v>
      </c>
      <c r="J10" s="67">
        <v>131</v>
      </c>
      <c r="K10" s="18">
        <v>198</v>
      </c>
      <c r="L10" s="107">
        <f t="shared" si="1"/>
        <v>13.327120223671947</v>
      </c>
      <c r="M10" s="4">
        <f t="shared" si="2"/>
        <v>16.651583710407238</v>
      </c>
      <c r="N10" s="4">
        <f t="shared" si="3"/>
        <v>9.7982708933717575</v>
      </c>
      <c r="O10" s="4">
        <f t="shared" si="4"/>
        <v>12.246621621621621</v>
      </c>
      <c r="P10" s="4">
        <f t="shared" si="5"/>
        <v>12.163416898792944</v>
      </c>
      <c r="Q10" s="4">
        <f t="shared" si="6"/>
        <v>16.336633663366339</v>
      </c>
      <c r="W10" s="44"/>
      <c r="X10" s="34" t="s">
        <v>92</v>
      </c>
      <c r="Y10" s="209"/>
      <c r="Z10" s="209"/>
      <c r="AB10" s="18">
        <f t="shared" si="7"/>
        <v>198</v>
      </c>
      <c r="AC10" s="18">
        <f t="shared" si="8"/>
        <v>102</v>
      </c>
      <c r="AD10" s="67">
        <f t="shared" si="9"/>
        <v>131</v>
      </c>
      <c r="AE10" s="107">
        <f t="shared" si="10"/>
        <v>16.336633663366339</v>
      </c>
      <c r="AF10" s="4">
        <f t="shared" si="11"/>
        <v>9.7982708933717575</v>
      </c>
      <c r="AG10" s="4">
        <f t="shared" si="12"/>
        <v>12.163416898792944</v>
      </c>
      <c r="AH10" s="80"/>
    </row>
    <row r="11" spans="1:34" ht="15" customHeight="1" x14ac:dyDescent="0.15">
      <c r="B11" s="34" t="s">
        <v>93</v>
      </c>
      <c r="C11" s="209"/>
      <c r="D11" s="209"/>
      <c r="F11" s="18">
        <v>267</v>
      </c>
      <c r="G11" s="18">
        <v>224</v>
      </c>
      <c r="H11" s="18">
        <v>43</v>
      </c>
      <c r="I11" s="18">
        <v>109</v>
      </c>
      <c r="J11" s="67">
        <v>90</v>
      </c>
      <c r="K11" s="18">
        <v>243</v>
      </c>
      <c r="L11" s="107">
        <f t="shared" si="1"/>
        <v>12.44175209692451</v>
      </c>
      <c r="M11" s="4">
        <f t="shared" si="2"/>
        <v>20.271493212669682</v>
      </c>
      <c r="N11" s="4">
        <f t="shared" si="3"/>
        <v>4.1306436119116237</v>
      </c>
      <c r="O11" s="4">
        <f t="shared" si="4"/>
        <v>9.2060810810810807</v>
      </c>
      <c r="P11" s="4">
        <f t="shared" si="5"/>
        <v>8.3565459610027855</v>
      </c>
      <c r="Q11" s="4">
        <f t="shared" si="6"/>
        <v>20.049504950495052</v>
      </c>
      <c r="W11" s="44"/>
      <c r="X11" s="34" t="s">
        <v>93</v>
      </c>
      <c r="Y11" s="209"/>
      <c r="Z11" s="209"/>
      <c r="AB11" s="18">
        <f t="shared" si="7"/>
        <v>243</v>
      </c>
      <c r="AC11" s="18">
        <f t="shared" si="8"/>
        <v>43</v>
      </c>
      <c r="AD11" s="67">
        <f t="shared" si="9"/>
        <v>90</v>
      </c>
      <c r="AE11" s="107">
        <f t="shared" si="10"/>
        <v>20.049504950495052</v>
      </c>
      <c r="AF11" s="4">
        <f t="shared" si="11"/>
        <v>4.1306436119116237</v>
      </c>
      <c r="AG11" s="4">
        <f t="shared" si="12"/>
        <v>8.3565459610027855</v>
      </c>
      <c r="AH11" s="80"/>
    </row>
    <row r="12" spans="1:34" ht="15" customHeight="1" x14ac:dyDescent="0.15">
      <c r="B12" s="34" t="s">
        <v>141</v>
      </c>
      <c r="C12" s="209"/>
      <c r="D12" s="209"/>
      <c r="F12" s="18">
        <v>315</v>
      </c>
      <c r="G12" s="18">
        <v>256</v>
      </c>
      <c r="H12" s="18">
        <v>59</v>
      </c>
      <c r="I12" s="18">
        <v>111</v>
      </c>
      <c r="J12" s="67">
        <v>90</v>
      </c>
      <c r="K12" s="18">
        <v>277</v>
      </c>
      <c r="L12" s="107">
        <f t="shared" si="1"/>
        <v>14.6784715750233</v>
      </c>
      <c r="M12" s="4">
        <f t="shared" si="2"/>
        <v>23.167420814479637</v>
      </c>
      <c r="N12" s="4">
        <f t="shared" si="3"/>
        <v>5.6676272814601347</v>
      </c>
      <c r="O12" s="4">
        <f t="shared" si="4"/>
        <v>9.375</v>
      </c>
      <c r="P12" s="4">
        <f t="shared" si="5"/>
        <v>8.3565459610027855</v>
      </c>
      <c r="Q12" s="4">
        <f t="shared" si="6"/>
        <v>22.854785478547853</v>
      </c>
      <c r="W12" s="44"/>
      <c r="X12" s="34" t="s">
        <v>141</v>
      </c>
      <c r="Y12" s="209"/>
      <c r="Z12" s="209"/>
      <c r="AB12" s="18">
        <f t="shared" si="7"/>
        <v>277</v>
      </c>
      <c r="AC12" s="18">
        <f t="shared" si="8"/>
        <v>59</v>
      </c>
      <c r="AD12" s="67">
        <f t="shared" si="9"/>
        <v>90</v>
      </c>
      <c r="AE12" s="107">
        <f t="shared" si="10"/>
        <v>22.854785478547853</v>
      </c>
      <c r="AF12" s="4">
        <f t="shared" si="11"/>
        <v>5.6676272814601347</v>
      </c>
      <c r="AG12" s="4">
        <f t="shared" si="12"/>
        <v>8.3565459610027855</v>
      </c>
      <c r="AH12" s="80"/>
    </row>
    <row r="13" spans="1:34" ht="15" customHeight="1" x14ac:dyDescent="0.15">
      <c r="B13" s="34" t="s">
        <v>94</v>
      </c>
      <c r="C13" s="209"/>
      <c r="D13" s="209"/>
      <c r="F13" s="18">
        <v>91</v>
      </c>
      <c r="G13" s="18">
        <v>76</v>
      </c>
      <c r="H13" s="18">
        <v>15</v>
      </c>
      <c r="I13" s="18">
        <v>33</v>
      </c>
      <c r="J13" s="67">
        <v>28</v>
      </c>
      <c r="K13" s="18">
        <v>81</v>
      </c>
      <c r="L13" s="107">
        <f t="shared" si="1"/>
        <v>4.2404473438956192</v>
      </c>
      <c r="M13" s="4">
        <f t="shared" si="2"/>
        <v>6.877828054298643</v>
      </c>
      <c r="N13" s="4">
        <f t="shared" si="3"/>
        <v>1.4409221902017291</v>
      </c>
      <c r="O13" s="4">
        <f t="shared" si="4"/>
        <v>2.7871621621621623</v>
      </c>
      <c r="P13" s="4">
        <f t="shared" si="5"/>
        <v>2.5998142989786444</v>
      </c>
      <c r="Q13" s="4">
        <f t="shared" si="6"/>
        <v>6.6831683168316838</v>
      </c>
      <c r="W13" s="44"/>
      <c r="X13" s="34" t="s">
        <v>94</v>
      </c>
      <c r="Y13" s="209"/>
      <c r="Z13" s="209"/>
      <c r="AB13" s="18">
        <f t="shared" si="7"/>
        <v>81</v>
      </c>
      <c r="AC13" s="18">
        <f t="shared" si="8"/>
        <v>15</v>
      </c>
      <c r="AD13" s="67">
        <f t="shared" si="9"/>
        <v>28</v>
      </c>
      <c r="AE13" s="107">
        <f t="shared" si="10"/>
        <v>6.6831683168316838</v>
      </c>
      <c r="AF13" s="4">
        <f t="shared" si="11"/>
        <v>1.4409221902017291</v>
      </c>
      <c r="AG13" s="4">
        <f t="shared" si="12"/>
        <v>2.5998142989786444</v>
      </c>
      <c r="AH13" s="80"/>
    </row>
    <row r="14" spans="1:34" ht="15" customHeight="1" x14ac:dyDescent="0.15">
      <c r="B14" s="34" t="s">
        <v>95</v>
      </c>
      <c r="C14" s="209"/>
      <c r="D14" s="209"/>
      <c r="F14" s="18">
        <v>100</v>
      </c>
      <c r="G14" s="18">
        <v>81</v>
      </c>
      <c r="H14" s="18">
        <v>19</v>
      </c>
      <c r="I14" s="18">
        <v>37</v>
      </c>
      <c r="J14" s="67">
        <v>29</v>
      </c>
      <c r="K14" s="18">
        <v>89</v>
      </c>
      <c r="L14" s="107">
        <f t="shared" si="1"/>
        <v>4.6598322460391426</v>
      </c>
      <c r="M14" s="4">
        <f t="shared" si="2"/>
        <v>7.3303167420814486</v>
      </c>
      <c r="N14" s="4">
        <f t="shared" si="3"/>
        <v>1.8251681075888568</v>
      </c>
      <c r="O14" s="4">
        <f t="shared" si="4"/>
        <v>3.125</v>
      </c>
      <c r="P14" s="4">
        <f t="shared" si="5"/>
        <v>2.6926648096564532</v>
      </c>
      <c r="Q14" s="4">
        <f t="shared" si="6"/>
        <v>7.3432343234323429</v>
      </c>
      <c r="W14" s="44"/>
      <c r="X14" s="34" t="s">
        <v>95</v>
      </c>
      <c r="Y14" s="209"/>
      <c r="Z14" s="209"/>
      <c r="AB14" s="18">
        <f t="shared" si="7"/>
        <v>89</v>
      </c>
      <c r="AC14" s="18">
        <f t="shared" si="8"/>
        <v>19</v>
      </c>
      <c r="AD14" s="67">
        <f t="shared" si="9"/>
        <v>29</v>
      </c>
      <c r="AE14" s="107">
        <f t="shared" si="10"/>
        <v>7.3432343234323429</v>
      </c>
      <c r="AF14" s="4">
        <f t="shared" si="11"/>
        <v>1.8251681075888568</v>
      </c>
      <c r="AG14" s="4">
        <f t="shared" si="12"/>
        <v>2.6926648096564532</v>
      </c>
      <c r="AH14" s="80"/>
    </row>
    <row r="15" spans="1:34" ht="15" customHeight="1" x14ac:dyDescent="0.15">
      <c r="B15" s="35" t="s">
        <v>0</v>
      </c>
      <c r="C15" s="88"/>
      <c r="D15" s="88"/>
      <c r="E15" s="36"/>
      <c r="F15" s="19">
        <v>28</v>
      </c>
      <c r="G15" s="19">
        <v>8</v>
      </c>
      <c r="H15" s="19">
        <v>20</v>
      </c>
      <c r="I15" s="19">
        <v>43</v>
      </c>
      <c r="J15" s="72">
        <v>41</v>
      </c>
      <c r="K15" s="19">
        <v>10</v>
      </c>
      <c r="L15" s="111">
        <f t="shared" si="1"/>
        <v>1.3047530288909599</v>
      </c>
      <c r="M15" s="5">
        <f t="shared" si="2"/>
        <v>0.72398190045248867</v>
      </c>
      <c r="N15" s="5">
        <f t="shared" si="3"/>
        <v>1.9212295869356391</v>
      </c>
      <c r="O15" s="5">
        <f t="shared" si="4"/>
        <v>3.6317567567567566</v>
      </c>
      <c r="P15" s="5">
        <f t="shared" si="5"/>
        <v>3.8068709377901575</v>
      </c>
      <c r="Q15" s="5">
        <f t="shared" si="6"/>
        <v>0.82508250825082496</v>
      </c>
      <c r="W15" s="44"/>
      <c r="X15" s="35" t="s">
        <v>0</v>
      </c>
      <c r="Y15" s="88"/>
      <c r="Z15" s="88"/>
      <c r="AA15" s="36"/>
      <c r="AB15" s="19">
        <f t="shared" si="7"/>
        <v>10</v>
      </c>
      <c r="AC15" s="19">
        <f t="shared" si="8"/>
        <v>20</v>
      </c>
      <c r="AD15" s="72">
        <f t="shared" si="9"/>
        <v>41</v>
      </c>
      <c r="AE15" s="111">
        <f t="shared" si="10"/>
        <v>0.82508250825082496</v>
      </c>
      <c r="AF15" s="5">
        <f t="shared" si="11"/>
        <v>1.9212295869356391</v>
      </c>
      <c r="AG15" s="5">
        <f t="shared" si="12"/>
        <v>3.8068709377901575</v>
      </c>
      <c r="AH15" s="23"/>
    </row>
    <row r="16" spans="1:34" ht="15" customHeight="1" x14ac:dyDescent="0.15">
      <c r="B16" s="38" t="s">
        <v>1</v>
      </c>
      <c r="C16" s="78"/>
      <c r="D16" s="78"/>
      <c r="E16" s="28"/>
      <c r="F16" s="39">
        <f>SUM(F6:F15)</f>
        <v>2146</v>
      </c>
      <c r="G16" s="39">
        <f>SUM(G6:G15)</f>
        <v>1105</v>
      </c>
      <c r="H16" s="39">
        <f>SUM(H6:H15)</f>
        <v>1041</v>
      </c>
      <c r="I16" s="39">
        <f>SUM(I6:I15)</f>
        <v>1184</v>
      </c>
      <c r="J16" s="68">
        <f>SUM(J6:J15)</f>
        <v>1077</v>
      </c>
      <c r="K16" s="39">
        <v>1212</v>
      </c>
      <c r="L16" s="108">
        <f t="shared" ref="L16:Q16" si="13">IF(SUM(L6:L15)&gt;100,"－",SUM(L6:L15))</f>
        <v>100</v>
      </c>
      <c r="M16" s="6">
        <f t="shared" si="13"/>
        <v>100</v>
      </c>
      <c r="N16" s="6">
        <f t="shared" si="13"/>
        <v>99.999999999999986</v>
      </c>
      <c r="O16" s="6">
        <f t="shared" si="13"/>
        <v>100</v>
      </c>
      <c r="P16" s="6">
        <f t="shared" si="13"/>
        <v>99.999999999999986</v>
      </c>
      <c r="Q16" s="6">
        <f t="shared" si="13"/>
        <v>100</v>
      </c>
      <c r="W16" s="44"/>
      <c r="X16" s="38" t="s">
        <v>1</v>
      </c>
      <c r="Y16" s="78"/>
      <c r="Z16" s="78"/>
      <c r="AA16" s="28"/>
      <c r="AB16" s="39">
        <f>SUM(AB6:AB15)</f>
        <v>1212</v>
      </c>
      <c r="AC16" s="39">
        <f>SUM(AC6:AC15)</f>
        <v>1041</v>
      </c>
      <c r="AD16" s="68">
        <f>SUM(AD6:AD15)</f>
        <v>1077</v>
      </c>
      <c r="AE16" s="108">
        <f>IF(SUM(AE6:AE15)&gt;100,"－",SUM(AE6:AE15))</f>
        <v>100</v>
      </c>
      <c r="AF16" s="6">
        <f>IF(SUM(AF6:AF15)&gt;100,"－",SUM(AF6:AF15))</f>
        <v>99.999999999999986</v>
      </c>
      <c r="AG16" s="6">
        <f>IF(SUM(AG6:AG15)&gt;100,"－",SUM(AG6:AG15))</f>
        <v>99.999999999999986</v>
      </c>
      <c r="AH16" s="23"/>
    </row>
    <row r="17" spans="1:37" ht="15" customHeight="1" x14ac:dyDescent="0.15">
      <c r="B17" s="38" t="s">
        <v>103</v>
      </c>
      <c r="C17" s="78"/>
      <c r="D17" s="78"/>
      <c r="E17" s="29"/>
      <c r="F17" s="41">
        <v>45.783286118980172</v>
      </c>
      <c r="G17" s="71">
        <v>59.735642661804924</v>
      </c>
      <c r="H17" s="71">
        <v>30.792360430950048</v>
      </c>
      <c r="I17" s="71">
        <v>39.100788781770376</v>
      </c>
      <c r="J17" s="71">
        <v>37.622586872586872</v>
      </c>
      <c r="K17" s="41">
        <v>59.207154742096506</v>
      </c>
      <c r="L17" s="14"/>
      <c r="M17" s="14"/>
      <c r="N17" s="14"/>
      <c r="O17" s="14"/>
      <c r="P17" s="14"/>
      <c r="Q17" s="14"/>
      <c r="R17" s="14"/>
      <c r="S17" s="14"/>
      <c r="T17" s="14"/>
      <c r="U17" s="14"/>
      <c r="V17" s="14"/>
      <c r="W17" s="44"/>
      <c r="X17" s="38" t="s">
        <v>103</v>
      </c>
      <c r="Y17" s="78"/>
      <c r="Z17" s="78"/>
      <c r="AA17" s="29"/>
      <c r="AB17" s="41">
        <v>59.207154742096506</v>
      </c>
      <c r="AC17" s="71">
        <f>H17</f>
        <v>30.792360430950048</v>
      </c>
      <c r="AD17" s="71">
        <f>J17</f>
        <v>37.622586872586872</v>
      </c>
      <c r="AE17" s="14"/>
      <c r="AF17" s="14"/>
      <c r="AG17" s="14"/>
      <c r="AH17" s="14"/>
      <c r="AI17" s="14"/>
      <c r="AJ17" s="14"/>
      <c r="AK17" s="14"/>
    </row>
    <row r="18" spans="1:37" ht="15" customHeight="1" x14ac:dyDescent="0.15">
      <c r="B18" s="38" t="s">
        <v>104</v>
      </c>
      <c r="C18" s="78"/>
      <c r="D18" s="78"/>
      <c r="E18" s="29"/>
      <c r="F18" s="171">
        <v>882</v>
      </c>
      <c r="G18" s="47">
        <v>882</v>
      </c>
      <c r="H18" s="47">
        <v>400</v>
      </c>
      <c r="I18" s="47">
        <v>375</v>
      </c>
      <c r="J18" s="47">
        <v>375</v>
      </c>
      <c r="K18" s="171">
        <v>882</v>
      </c>
      <c r="L18" s="14"/>
      <c r="M18" s="14"/>
      <c r="N18" s="14"/>
      <c r="O18" s="14"/>
      <c r="P18" s="14"/>
      <c r="Q18" s="14"/>
      <c r="R18" s="14"/>
      <c r="S18" s="14"/>
      <c r="T18" s="14"/>
      <c r="U18" s="14"/>
      <c r="V18" s="14"/>
      <c r="W18" s="44"/>
      <c r="X18" s="38" t="s">
        <v>104</v>
      </c>
      <c r="Y18" s="78"/>
      <c r="Z18" s="78"/>
      <c r="AA18" s="29"/>
      <c r="AB18" s="171">
        <v>882</v>
      </c>
      <c r="AC18" s="47">
        <f>H18</f>
        <v>400</v>
      </c>
      <c r="AD18" s="47">
        <f>J18</f>
        <v>375</v>
      </c>
      <c r="AE18" s="14"/>
      <c r="AF18" s="14"/>
      <c r="AG18" s="14"/>
      <c r="AH18" s="14"/>
      <c r="AI18" s="14"/>
      <c r="AJ18" s="14"/>
      <c r="AK18" s="14"/>
    </row>
    <row r="19" spans="1:37" ht="15" customHeight="1" x14ac:dyDescent="0.15">
      <c r="B19" s="38" t="s">
        <v>155</v>
      </c>
      <c r="C19" s="78"/>
      <c r="D19" s="78"/>
      <c r="E19" s="29"/>
      <c r="F19" s="47">
        <v>1</v>
      </c>
      <c r="G19" s="47">
        <v>10</v>
      </c>
      <c r="H19" s="47">
        <v>1</v>
      </c>
      <c r="I19" s="47">
        <v>4</v>
      </c>
      <c r="J19" s="47">
        <v>4</v>
      </c>
      <c r="K19" s="47">
        <v>8</v>
      </c>
      <c r="L19" s="14"/>
      <c r="M19" s="14"/>
      <c r="N19" s="14"/>
      <c r="O19" s="14"/>
      <c r="P19" s="14"/>
      <c r="Q19" s="14"/>
      <c r="R19" s="14"/>
      <c r="S19" s="14"/>
      <c r="T19" s="14"/>
      <c r="U19" s="14"/>
      <c r="V19" s="14"/>
      <c r="W19" s="44"/>
      <c r="X19" s="38" t="s">
        <v>155</v>
      </c>
      <c r="Y19" s="78"/>
      <c r="Z19" s="78"/>
      <c r="AA19" s="29"/>
      <c r="AB19" s="47">
        <v>8</v>
      </c>
      <c r="AC19" s="47">
        <f>H19</f>
        <v>1</v>
      </c>
      <c r="AD19" s="47">
        <f>J19</f>
        <v>4</v>
      </c>
      <c r="AE19" s="14"/>
      <c r="AF19" s="14"/>
      <c r="AG19" s="14"/>
      <c r="AH19" s="14"/>
      <c r="AI19" s="14"/>
      <c r="AJ19" s="14"/>
      <c r="AK19" s="14"/>
    </row>
    <row r="20" spans="1:37" ht="15" customHeight="1" x14ac:dyDescent="0.15">
      <c r="C20" s="1"/>
      <c r="D20" s="1"/>
      <c r="K20" s="7"/>
      <c r="O20" s="7"/>
      <c r="W20" s="44"/>
      <c r="Y20" s="1"/>
      <c r="Z20" s="1"/>
      <c r="AC20" s="1"/>
    </row>
    <row r="21" spans="1:37" ht="15" customHeight="1" x14ac:dyDescent="0.15">
      <c r="A21" s="1" t="s">
        <v>667</v>
      </c>
      <c r="C21" s="1"/>
      <c r="D21" s="1"/>
      <c r="K21" s="7"/>
      <c r="O21" s="7"/>
      <c r="W21" s="44"/>
      <c r="Y21" s="1"/>
      <c r="Z21" s="1"/>
      <c r="AC21" s="1"/>
    </row>
    <row r="22" spans="1:37" ht="13.65" customHeight="1" x14ac:dyDescent="0.15">
      <c r="B22" s="64"/>
      <c r="C22" s="33"/>
      <c r="D22" s="33"/>
      <c r="E22" s="33"/>
      <c r="F22" s="386"/>
      <c r="G22" s="387"/>
      <c r="H22" s="86" t="s">
        <v>2</v>
      </c>
      <c r="I22" s="86"/>
      <c r="J22" s="387"/>
      <c r="K22" s="387"/>
      <c r="L22" s="388"/>
      <c r="M22" s="387"/>
      <c r="N22" s="86" t="s">
        <v>3</v>
      </c>
      <c r="O22" s="86"/>
      <c r="P22" s="387"/>
      <c r="Q22" s="389"/>
      <c r="W22" s="44"/>
      <c r="X22" s="64"/>
      <c r="Y22" s="33"/>
      <c r="Z22" s="33"/>
      <c r="AA22" s="33"/>
      <c r="AB22" s="79"/>
      <c r="AC22" s="83" t="s">
        <v>2</v>
      </c>
      <c r="AD22" s="86"/>
      <c r="AE22" s="104"/>
      <c r="AF22" s="83" t="s">
        <v>3</v>
      </c>
      <c r="AG22" s="84"/>
    </row>
    <row r="23" spans="1:37" ht="19.2" x14ac:dyDescent="0.15">
      <c r="B23" s="77"/>
      <c r="F23" s="94" t="s">
        <v>442</v>
      </c>
      <c r="G23" s="94" t="s">
        <v>194</v>
      </c>
      <c r="H23" s="94" t="s">
        <v>195</v>
      </c>
      <c r="I23" s="94" t="s">
        <v>443</v>
      </c>
      <c r="J23" s="100" t="s">
        <v>197</v>
      </c>
      <c r="K23" s="94" t="s">
        <v>1127</v>
      </c>
      <c r="L23" s="103" t="s">
        <v>442</v>
      </c>
      <c r="M23" s="94" t="s">
        <v>194</v>
      </c>
      <c r="N23" s="94" t="s">
        <v>195</v>
      </c>
      <c r="O23" s="94" t="s">
        <v>443</v>
      </c>
      <c r="P23" s="94" t="s">
        <v>197</v>
      </c>
      <c r="Q23" s="94" t="s">
        <v>1127</v>
      </c>
      <c r="W23" s="44"/>
      <c r="X23" s="77"/>
      <c r="AB23" s="94" t="s">
        <v>936</v>
      </c>
      <c r="AC23" s="94" t="s">
        <v>195</v>
      </c>
      <c r="AD23" s="100" t="s">
        <v>197</v>
      </c>
      <c r="AE23" s="103" t="s">
        <v>936</v>
      </c>
      <c r="AF23" s="94" t="s">
        <v>195</v>
      </c>
      <c r="AG23" s="94" t="s">
        <v>197</v>
      </c>
    </row>
    <row r="24" spans="1:37" ht="12" customHeight="1" x14ac:dyDescent="0.15">
      <c r="B24" s="35"/>
      <c r="C24" s="88"/>
      <c r="D24" s="88"/>
      <c r="E24" s="36"/>
      <c r="F24" s="37"/>
      <c r="G24" s="37"/>
      <c r="H24" s="37"/>
      <c r="I24" s="37"/>
      <c r="J24" s="66"/>
      <c r="K24" s="37"/>
      <c r="L24" s="105">
        <f t="shared" ref="L24:Q24" si="14">F$16</f>
        <v>2146</v>
      </c>
      <c r="M24" s="2">
        <f t="shared" si="14"/>
        <v>1105</v>
      </c>
      <c r="N24" s="2">
        <f t="shared" si="14"/>
        <v>1041</v>
      </c>
      <c r="O24" s="2">
        <f t="shared" si="14"/>
        <v>1184</v>
      </c>
      <c r="P24" s="2">
        <f t="shared" si="14"/>
        <v>1077</v>
      </c>
      <c r="Q24" s="2">
        <f t="shared" si="14"/>
        <v>1212</v>
      </c>
      <c r="R24" s="89"/>
      <c r="S24" s="89"/>
      <c r="T24" s="89"/>
      <c r="U24" s="89"/>
      <c r="V24" s="89"/>
      <c r="W24" s="44"/>
      <c r="X24" s="35"/>
      <c r="Y24" s="88"/>
      <c r="Z24" s="88"/>
      <c r="AA24" s="36"/>
      <c r="AB24" s="37"/>
      <c r="AC24" s="37"/>
      <c r="AD24" s="66"/>
      <c r="AE24" s="105">
        <f>AB$16</f>
        <v>1212</v>
      </c>
      <c r="AF24" s="2">
        <f>AC$16</f>
        <v>1041</v>
      </c>
      <c r="AG24" s="2">
        <f>AD$16</f>
        <v>1077</v>
      </c>
      <c r="AH24" s="89"/>
      <c r="AI24" s="89"/>
      <c r="AJ24" s="89"/>
      <c r="AK24" s="89"/>
    </row>
    <row r="25" spans="1:37" ht="15" customHeight="1" x14ac:dyDescent="0.15">
      <c r="B25" s="34" t="s">
        <v>154</v>
      </c>
      <c r="C25" s="209"/>
      <c r="D25" s="209"/>
      <c r="F25" s="18">
        <v>158</v>
      </c>
      <c r="G25" s="18">
        <v>1</v>
      </c>
      <c r="H25" s="18">
        <v>157</v>
      </c>
      <c r="I25" s="18">
        <v>70</v>
      </c>
      <c r="J25" s="67">
        <v>67</v>
      </c>
      <c r="K25" s="18">
        <v>4</v>
      </c>
      <c r="L25" s="107">
        <f t="shared" ref="L25:L34" si="15">F25/L$5*100</f>
        <v>7.3625349487418461</v>
      </c>
      <c r="M25" s="4">
        <f t="shared" ref="M25:M34" si="16">G25/M$5*100</f>
        <v>9.0497737556561084E-2</v>
      </c>
      <c r="N25" s="4">
        <f t="shared" ref="N25:N34" si="17">H25/N$5*100</f>
        <v>15.081652257444764</v>
      </c>
      <c r="O25" s="4">
        <f t="shared" ref="O25:O34" si="18">I25/O$5*100</f>
        <v>5.9121621621621623</v>
      </c>
      <c r="P25" s="4">
        <f t="shared" ref="P25:P34" si="19">J25/P$5*100</f>
        <v>6.2209842154131847</v>
      </c>
      <c r="Q25" s="4">
        <f t="shared" ref="Q25:Q34" si="20">K25/Q$5*100</f>
        <v>0.33003300330033003</v>
      </c>
      <c r="R25" s="80"/>
      <c r="S25" s="80"/>
      <c r="T25" s="80"/>
      <c r="U25" s="80"/>
      <c r="V25" s="80"/>
      <c r="W25" s="44"/>
      <c r="X25" s="34" t="s">
        <v>154</v>
      </c>
      <c r="Y25" s="209"/>
      <c r="Z25" s="209"/>
      <c r="AB25" s="18">
        <f t="shared" ref="AB25:AB34" si="21">SUM(G25,I25-J25)</f>
        <v>4</v>
      </c>
      <c r="AC25" s="18">
        <f t="shared" ref="AC25:AC34" si="22">H25</f>
        <v>157</v>
      </c>
      <c r="AD25" s="67">
        <f t="shared" ref="AD25:AD34" si="23">J25</f>
        <v>67</v>
      </c>
      <c r="AE25" s="107">
        <f t="shared" ref="AE25:AE34" si="24">AB25/AE$5*100</f>
        <v>0.33003300330033003</v>
      </c>
      <c r="AF25" s="4">
        <f t="shared" ref="AF25:AF34" si="25">AC25/AF$5*100</f>
        <v>15.081652257444764</v>
      </c>
      <c r="AG25" s="4">
        <f t="shared" ref="AG25:AG34" si="26">AD25/AG$5*100</f>
        <v>6.2209842154131847</v>
      </c>
      <c r="AH25" s="80"/>
      <c r="AI25" s="80"/>
      <c r="AJ25" s="80"/>
      <c r="AK25" s="80"/>
    </row>
    <row r="26" spans="1:37" ht="15" customHeight="1" x14ac:dyDescent="0.15">
      <c r="B26" s="34" t="s">
        <v>89</v>
      </c>
      <c r="C26" s="209"/>
      <c r="D26" s="209"/>
      <c r="F26" s="18">
        <v>369</v>
      </c>
      <c r="G26" s="18">
        <v>50</v>
      </c>
      <c r="H26" s="18">
        <v>319</v>
      </c>
      <c r="I26" s="18">
        <v>233</v>
      </c>
      <c r="J26" s="67">
        <v>226</v>
      </c>
      <c r="K26" s="18">
        <v>57</v>
      </c>
      <c r="L26" s="107">
        <f t="shared" si="15"/>
        <v>17.194780987884435</v>
      </c>
      <c r="M26" s="4">
        <f t="shared" si="16"/>
        <v>4.5248868778280542</v>
      </c>
      <c r="N26" s="4">
        <f t="shared" si="17"/>
        <v>30.643611911623438</v>
      </c>
      <c r="O26" s="4">
        <f t="shared" si="18"/>
        <v>19.679054054054053</v>
      </c>
      <c r="P26" s="4">
        <f t="shared" si="19"/>
        <v>20.984215413184774</v>
      </c>
      <c r="Q26" s="4">
        <f t="shared" si="20"/>
        <v>4.7029702970297027</v>
      </c>
      <c r="R26" s="80"/>
      <c r="S26" s="80"/>
      <c r="T26" s="80"/>
      <c r="U26" s="80"/>
      <c r="V26" s="80"/>
      <c r="W26" s="44"/>
      <c r="X26" s="34" t="s">
        <v>89</v>
      </c>
      <c r="Y26" s="209"/>
      <c r="Z26" s="209"/>
      <c r="AB26" s="18">
        <f t="shared" si="21"/>
        <v>57</v>
      </c>
      <c r="AC26" s="18">
        <f t="shared" si="22"/>
        <v>319</v>
      </c>
      <c r="AD26" s="67">
        <f t="shared" si="23"/>
        <v>226</v>
      </c>
      <c r="AE26" s="107">
        <f t="shared" si="24"/>
        <v>4.7029702970297027</v>
      </c>
      <c r="AF26" s="4">
        <f t="shared" si="25"/>
        <v>30.643611911623438</v>
      </c>
      <c r="AG26" s="4">
        <f t="shared" si="26"/>
        <v>20.984215413184774</v>
      </c>
      <c r="AH26" s="80"/>
      <c r="AI26" s="80"/>
      <c r="AJ26" s="80"/>
      <c r="AK26" s="80"/>
    </row>
    <row r="27" spans="1:37" ht="15" customHeight="1" x14ac:dyDescent="0.15">
      <c r="B27" s="34" t="s">
        <v>90</v>
      </c>
      <c r="C27" s="209"/>
      <c r="D27" s="209"/>
      <c r="F27" s="18">
        <v>389</v>
      </c>
      <c r="G27" s="18">
        <v>161</v>
      </c>
      <c r="H27" s="18">
        <v>228</v>
      </c>
      <c r="I27" s="18">
        <v>330</v>
      </c>
      <c r="J27" s="67">
        <v>315</v>
      </c>
      <c r="K27" s="18">
        <v>176</v>
      </c>
      <c r="L27" s="107">
        <f t="shared" si="15"/>
        <v>18.126747437092263</v>
      </c>
      <c r="M27" s="4">
        <f t="shared" si="16"/>
        <v>14.570135746606336</v>
      </c>
      <c r="N27" s="4">
        <f t="shared" si="17"/>
        <v>21.902017291066283</v>
      </c>
      <c r="O27" s="4">
        <f t="shared" si="18"/>
        <v>27.871621621621621</v>
      </c>
      <c r="P27" s="4">
        <f t="shared" si="19"/>
        <v>29.247910863509752</v>
      </c>
      <c r="Q27" s="4">
        <f t="shared" si="20"/>
        <v>14.521452145214523</v>
      </c>
      <c r="R27" s="80"/>
      <c r="S27" s="80"/>
      <c r="T27" s="80"/>
      <c r="U27" s="80"/>
      <c r="V27" s="80"/>
      <c r="W27" s="44"/>
      <c r="X27" s="34" t="s">
        <v>90</v>
      </c>
      <c r="Y27" s="209"/>
      <c r="Z27" s="209"/>
      <c r="AB27" s="18">
        <f t="shared" si="21"/>
        <v>176</v>
      </c>
      <c r="AC27" s="18">
        <f t="shared" si="22"/>
        <v>228</v>
      </c>
      <c r="AD27" s="67">
        <f t="shared" si="23"/>
        <v>315</v>
      </c>
      <c r="AE27" s="107">
        <f t="shared" si="24"/>
        <v>14.521452145214523</v>
      </c>
      <c r="AF27" s="4">
        <f t="shared" si="25"/>
        <v>21.902017291066283</v>
      </c>
      <c r="AG27" s="4">
        <f t="shared" si="26"/>
        <v>29.247910863509752</v>
      </c>
      <c r="AH27" s="80"/>
      <c r="AI27" s="80"/>
      <c r="AJ27" s="80"/>
      <c r="AK27" s="80"/>
    </row>
    <row r="28" spans="1:37" ht="15" customHeight="1" x14ac:dyDescent="0.15">
      <c r="B28" s="34" t="s">
        <v>91</v>
      </c>
      <c r="C28" s="209"/>
      <c r="D28" s="209"/>
      <c r="F28" s="18">
        <v>319</v>
      </c>
      <c r="G28" s="18">
        <v>165</v>
      </c>
      <c r="H28" s="18">
        <v>154</v>
      </c>
      <c r="I28" s="18">
        <v>184</v>
      </c>
      <c r="J28" s="67">
        <v>164</v>
      </c>
      <c r="K28" s="18">
        <v>185</v>
      </c>
      <c r="L28" s="107">
        <f t="shared" si="15"/>
        <v>14.864864864864865</v>
      </c>
      <c r="M28" s="4">
        <f t="shared" si="16"/>
        <v>14.932126696832579</v>
      </c>
      <c r="N28" s="4">
        <f t="shared" si="17"/>
        <v>14.793467819404418</v>
      </c>
      <c r="O28" s="4">
        <f t="shared" si="18"/>
        <v>15.54054054054054</v>
      </c>
      <c r="P28" s="4">
        <f t="shared" si="19"/>
        <v>15.22748375116063</v>
      </c>
      <c r="Q28" s="4">
        <f t="shared" si="20"/>
        <v>15.264026402640262</v>
      </c>
      <c r="R28" s="80"/>
      <c r="S28" s="80"/>
      <c r="T28" s="80"/>
      <c r="U28" s="80"/>
      <c r="V28" s="80"/>
      <c r="W28" s="44"/>
      <c r="X28" s="34" t="s">
        <v>91</v>
      </c>
      <c r="Y28" s="209"/>
      <c r="Z28" s="209"/>
      <c r="AB28" s="18">
        <f t="shared" si="21"/>
        <v>185</v>
      </c>
      <c r="AC28" s="18">
        <f t="shared" si="22"/>
        <v>154</v>
      </c>
      <c r="AD28" s="67">
        <f t="shared" si="23"/>
        <v>164</v>
      </c>
      <c r="AE28" s="107">
        <f t="shared" si="24"/>
        <v>15.264026402640262</v>
      </c>
      <c r="AF28" s="4">
        <f t="shared" si="25"/>
        <v>14.793467819404418</v>
      </c>
      <c r="AG28" s="4">
        <f t="shared" si="26"/>
        <v>15.22748375116063</v>
      </c>
      <c r="AH28" s="80"/>
      <c r="AI28" s="80"/>
      <c r="AJ28" s="80"/>
      <c r="AK28" s="80"/>
    </row>
    <row r="29" spans="1:37" ht="15" customHeight="1" x14ac:dyDescent="0.15">
      <c r="B29" s="34" t="s">
        <v>92</v>
      </c>
      <c r="C29" s="209"/>
      <c r="D29" s="209"/>
      <c r="F29" s="18">
        <v>323</v>
      </c>
      <c r="G29" s="18">
        <v>249</v>
      </c>
      <c r="H29" s="18">
        <v>74</v>
      </c>
      <c r="I29" s="18">
        <v>147</v>
      </c>
      <c r="J29" s="67">
        <v>132</v>
      </c>
      <c r="K29" s="18">
        <v>264</v>
      </c>
      <c r="L29" s="107">
        <f t="shared" si="15"/>
        <v>15.051258154706431</v>
      </c>
      <c r="M29" s="4">
        <f t="shared" si="16"/>
        <v>22.533936651583712</v>
      </c>
      <c r="N29" s="4">
        <f t="shared" si="17"/>
        <v>7.1085494716618642</v>
      </c>
      <c r="O29" s="4">
        <f t="shared" si="18"/>
        <v>12.41554054054054</v>
      </c>
      <c r="P29" s="4">
        <f t="shared" si="19"/>
        <v>12.256267409470752</v>
      </c>
      <c r="Q29" s="4">
        <f t="shared" si="20"/>
        <v>21.782178217821784</v>
      </c>
      <c r="R29" s="80"/>
      <c r="S29" s="80"/>
      <c r="T29" s="80"/>
      <c r="U29" s="80"/>
      <c r="V29" s="80"/>
      <c r="W29" s="44"/>
      <c r="X29" s="34" t="s">
        <v>92</v>
      </c>
      <c r="Y29" s="209"/>
      <c r="Z29" s="209"/>
      <c r="AB29" s="18">
        <f t="shared" si="21"/>
        <v>264</v>
      </c>
      <c r="AC29" s="18">
        <f t="shared" si="22"/>
        <v>74</v>
      </c>
      <c r="AD29" s="67">
        <f t="shared" si="23"/>
        <v>132</v>
      </c>
      <c r="AE29" s="107">
        <f t="shared" si="24"/>
        <v>21.782178217821784</v>
      </c>
      <c r="AF29" s="4">
        <f t="shared" si="25"/>
        <v>7.1085494716618642</v>
      </c>
      <c r="AG29" s="4">
        <f t="shared" si="26"/>
        <v>12.256267409470752</v>
      </c>
      <c r="AH29" s="80"/>
      <c r="AI29" s="80"/>
      <c r="AJ29" s="80"/>
      <c r="AK29" s="80"/>
    </row>
    <row r="30" spans="1:37" ht="15" customHeight="1" x14ac:dyDescent="0.15">
      <c r="B30" s="34" t="s">
        <v>93</v>
      </c>
      <c r="C30" s="209"/>
      <c r="D30" s="209"/>
      <c r="F30" s="18">
        <v>239</v>
      </c>
      <c r="G30" s="18">
        <v>193</v>
      </c>
      <c r="H30" s="18">
        <v>46</v>
      </c>
      <c r="I30" s="18">
        <v>103</v>
      </c>
      <c r="J30" s="67">
        <v>78</v>
      </c>
      <c r="K30" s="18">
        <v>218</v>
      </c>
      <c r="L30" s="107">
        <f t="shared" si="15"/>
        <v>11.136999068033552</v>
      </c>
      <c r="M30" s="4">
        <f t="shared" si="16"/>
        <v>17.466063348416288</v>
      </c>
      <c r="N30" s="4">
        <f t="shared" si="17"/>
        <v>4.4188280499519692</v>
      </c>
      <c r="O30" s="4">
        <f t="shared" si="18"/>
        <v>8.6993243243243246</v>
      </c>
      <c r="P30" s="4">
        <f t="shared" si="19"/>
        <v>7.2423398328690807</v>
      </c>
      <c r="Q30" s="4">
        <f t="shared" si="20"/>
        <v>17.986798679867988</v>
      </c>
      <c r="R30" s="80"/>
      <c r="S30" s="80"/>
      <c r="T30" s="80"/>
      <c r="U30" s="80"/>
      <c r="V30" s="80"/>
      <c r="W30" s="44"/>
      <c r="X30" s="34" t="s">
        <v>93</v>
      </c>
      <c r="Y30" s="209"/>
      <c r="Z30" s="209"/>
      <c r="AB30" s="18">
        <f t="shared" si="21"/>
        <v>218</v>
      </c>
      <c r="AC30" s="18">
        <f t="shared" si="22"/>
        <v>46</v>
      </c>
      <c r="AD30" s="67">
        <f t="shared" si="23"/>
        <v>78</v>
      </c>
      <c r="AE30" s="107">
        <f t="shared" si="24"/>
        <v>17.986798679867988</v>
      </c>
      <c r="AF30" s="4">
        <f t="shared" si="25"/>
        <v>4.4188280499519692</v>
      </c>
      <c r="AG30" s="4">
        <f t="shared" si="26"/>
        <v>7.2423398328690807</v>
      </c>
      <c r="AH30" s="80"/>
      <c r="AI30" s="80"/>
      <c r="AJ30" s="80"/>
      <c r="AK30" s="80"/>
    </row>
    <row r="31" spans="1:37" ht="15" customHeight="1" x14ac:dyDescent="0.15">
      <c r="B31" s="34" t="s">
        <v>141</v>
      </c>
      <c r="C31" s="209"/>
      <c r="D31" s="209"/>
      <c r="F31" s="18">
        <v>214</v>
      </c>
      <c r="G31" s="18">
        <v>181</v>
      </c>
      <c r="H31" s="18">
        <v>33</v>
      </c>
      <c r="I31" s="18">
        <v>72</v>
      </c>
      <c r="J31" s="67">
        <v>61</v>
      </c>
      <c r="K31" s="18">
        <v>192</v>
      </c>
      <c r="L31" s="107">
        <f t="shared" si="15"/>
        <v>9.9720410065237655</v>
      </c>
      <c r="M31" s="4">
        <f t="shared" si="16"/>
        <v>16.380090497737555</v>
      </c>
      <c r="N31" s="4">
        <f t="shared" si="17"/>
        <v>3.1700288184438041</v>
      </c>
      <c r="O31" s="4">
        <f t="shared" si="18"/>
        <v>6.0810810810810816</v>
      </c>
      <c r="P31" s="4">
        <f t="shared" si="19"/>
        <v>5.6638811513463327</v>
      </c>
      <c r="Q31" s="4">
        <f t="shared" si="20"/>
        <v>15.841584158415841</v>
      </c>
      <c r="R31" s="80"/>
      <c r="S31" s="80"/>
      <c r="T31" s="80"/>
      <c r="U31" s="80"/>
      <c r="V31" s="80"/>
      <c r="W31" s="44"/>
      <c r="X31" s="34" t="s">
        <v>141</v>
      </c>
      <c r="Y31" s="209"/>
      <c r="Z31" s="209"/>
      <c r="AB31" s="18">
        <f t="shared" si="21"/>
        <v>192</v>
      </c>
      <c r="AC31" s="18">
        <f t="shared" si="22"/>
        <v>33</v>
      </c>
      <c r="AD31" s="67">
        <f t="shared" si="23"/>
        <v>61</v>
      </c>
      <c r="AE31" s="107">
        <f t="shared" si="24"/>
        <v>15.841584158415841</v>
      </c>
      <c r="AF31" s="4">
        <f t="shared" si="25"/>
        <v>3.1700288184438041</v>
      </c>
      <c r="AG31" s="4">
        <f t="shared" si="26"/>
        <v>5.6638811513463327</v>
      </c>
      <c r="AH31" s="80"/>
      <c r="AI31" s="80"/>
      <c r="AJ31" s="80"/>
      <c r="AK31" s="80"/>
    </row>
    <row r="32" spans="1:37" ht="15" customHeight="1" x14ac:dyDescent="0.15">
      <c r="B32" s="34" t="s">
        <v>94</v>
      </c>
      <c r="C32" s="209"/>
      <c r="D32" s="209"/>
      <c r="F32" s="18">
        <v>59</v>
      </c>
      <c r="G32" s="18">
        <v>51</v>
      </c>
      <c r="H32" s="18">
        <v>8</v>
      </c>
      <c r="I32" s="18">
        <v>25</v>
      </c>
      <c r="J32" s="67">
        <v>19</v>
      </c>
      <c r="K32" s="18">
        <v>57</v>
      </c>
      <c r="L32" s="107">
        <f t="shared" si="15"/>
        <v>2.7493010251630938</v>
      </c>
      <c r="M32" s="4">
        <f t="shared" si="16"/>
        <v>4.6153846153846159</v>
      </c>
      <c r="N32" s="4">
        <f t="shared" si="17"/>
        <v>0.76849183477425553</v>
      </c>
      <c r="O32" s="4">
        <f t="shared" si="18"/>
        <v>2.1114864864864864</v>
      </c>
      <c r="P32" s="4">
        <f t="shared" si="19"/>
        <v>1.7641597028783658</v>
      </c>
      <c r="Q32" s="4">
        <f t="shared" si="20"/>
        <v>4.7029702970297027</v>
      </c>
      <c r="R32" s="80"/>
      <c r="S32" s="80"/>
      <c r="T32" s="80"/>
      <c r="U32" s="80"/>
      <c r="V32" s="80"/>
      <c r="W32" s="44"/>
      <c r="X32" s="34" t="s">
        <v>94</v>
      </c>
      <c r="Y32" s="209"/>
      <c r="Z32" s="209"/>
      <c r="AB32" s="18">
        <f t="shared" si="21"/>
        <v>57</v>
      </c>
      <c r="AC32" s="18">
        <f t="shared" si="22"/>
        <v>8</v>
      </c>
      <c r="AD32" s="67">
        <f t="shared" si="23"/>
        <v>19</v>
      </c>
      <c r="AE32" s="107">
        <f t="shared" si="24"/>
        <v>4.7029702970297027</v>
      </c>
      <c r="AF32" s="4">
        <f t="shared" si="25"/>
        <v>0.76849183477425553</v>
      </c>
      <c r="AG32" s="4">
        <f t="shared" si="26"/>
        <v>1.7641597028783658</v>
      </c>
      <c r="AH32" s="80"/>
      <c r="AI32" s="80"/>
      <c r="AJ32" s="80"/>
      <c r="AK32" s="80"/>
    </row>
    <row r="33" spans="1:37" ht="15" customHeight="1" x14ac:dyDescent="0.15">
      <c r="B33" s="34" t="s">
        <v>95</v>
      </c>
      <c r="C33" s="209"/>
      <c r="D33" s="209"/>
      <c r="F33" s="18">
        <v>63</v>
      </c>
      <c r="G33" s="18">
        <v>49</v>
      </c>
      <c r="H33" s="18">
        <v>14</v>
      </c>
      <c r="I33" s="18">
        <v>12</v>
      </c>
      <c r="J33" s="67">
        <v>7</v>
      </c>
      <c r="K33" s="18">
        <v>54</v>
      </c>
      <c r="L33" s="107">
        <f t="shared" si="15"/>
        <v>2.9356943150046595</v>
      </c>
      <c r="M33" s="4">
        <f t="shared" si="16"/>
        <v>4.4343891402714934</v>
      </c>
      <c r="N33" s="4">
        <f t="shared" si="17"/>
        <v>1.3448607108549471</v>
      </c>
      <c r="O33" s="4">
        <f t="shared" si="18"/>
        <v>1.0135135135135136</v>
      </c>
      <c r="P33" s="4">
        <f t="shared" si="19"/>
        <v>0.64995357474466109</v>
      </c>
      <c r="Q33" s="4">
        <f t="shared" si="20"/>
        <v>4.455445544554455</v>
      </c>
      <c r="R33" s="80"/>
      <c r="S33" s="80"/>
      <c r="T33" s="80"/>
      <c r="U33" s="80"/>
      <c r="V33" s="80"/>
      <c r="W33" s="44"/>
      <c r="X33" s="34" t="s">
        <v>95</v>
      </c>
      <c r="Y33" s="209"/>
      <c r="Z33" s="209"/>
      <c r="AB33" s="18">
        <f t="shared" si="21"/>
        <v>54</v>
      </c>
      <c r="AC33" s="18">
        <f t="shared" si="22"/>
        <v>14</v>
      </c>
      <c r="AD33" s="67">
        <f t="shared" si="23"/>
        <v>7</v>
      </c>
      <c r="AE33" s="107">
        <f t="shared" si="24"/>
        <v>4.455445544554455</v>
      </c>
      <c r="AF33" s="4">
        <f t="shared" si="25"/>
        <v>1.3448607108549471</v>
      </c>
      <c r="AG33" s="4">
        <f t="shared" si="26"/>
        <v>0.64995357474466109</v>
      </c>
      <c r="AH33" s="80"/>
      <c r="AI33" s="80"/>
      <c r="AJ33" s="80"/>
      <c r="AK33" s="80"/>
    </row>
    <row r="34" spans="1:37" ht="15" customHeight="1" x14ac:dyDescent="0.15">
      <c r="B34" s="35" t="s">
        <v>150</v>
      </c>
      <c r="C34" s="88"/>
      <c r="D34" s="88"/>
      <c r="E34" s="36"/>
      <c r="F34" s="19">
        <v>13</v>
      </c>
      <c r="G34" s="19">
        <v>5</v>
      </c>
      <c r="H34" s="19">
        <v>8</v>
      </c>
      <c r="I34" s="19">
        <v>8</v>
      </c>
      <c r="J34" s="72">
        <v>8</v>
      </c>
      <c r="K34" s="19">
        <v>5</v>
      </c>
      <c r="L34" s="111">
        <f t="shared" si="15"/>
        <v>0.60577819198508853</v>
      </c>
      <c r="M34" s="5">
        <f t="shared" si="16"/>
        <v>0.45248868778280549</v>
      </c>
      <c r="N34" s="5">
        <f t="shared" si="17"/>
        <v>0.76849183477425553</v>
      </c>
      <c r="O34" s="5">
        <f t="shared" si="18"/>
        <v>0.67567567567567566</v>
      </c>
      <c r="P34" s="5">
        <f t="shared" si="19"/>
        <v>0.74280408542246978</v>
      </c>
      <c r="Q34" s="5">
        <f t="shared" si="20"/>
        <v>0.41254125412541248</v>
      </c>
      <c r="R34" s="23"/>
      <c r="S34" s="23"/>
      <c r="T34" s="23"/>
      <c r="U34" s="23"/>
      <c r="V34" s="23"/>
      <c r="W34" s="44"/>
      <c r="X34" s="35" t="s">
        <v>150</v>
      </c>
      <c r="Y34" s="88"/>
      <c r="Z34" s="88"/>
      <c r="AA34" s="36"/>
      <c r="AB34" s="19">
        <f t="shared" si="21"/>
        <v>5</v>
      </c>
      <c r="AC34" s="19">
        <f t="shared" si="22"/>
        <v>8</v>
      </c>
      <c r="AD34" s="72">
        <f t="shared" si="23"/>
        <v>8</v>
      </c>
      <c r="AE34" s="111">
        <f t="shared" si="24"/>
        <v>0.41254125412541248</v>
      </c>
      <c r="AF34" s="5">
        <f t="shared" si="25"/>
        <v>0.76849183477425553</v>
      </c>
      <c r="AG34" s="5">
        <f t="shared" si="26"/>
        <v>0.74280408542246978</v>
      </c>
      <c r="AH34" s="23"/>
      <c r="AI34" s="80"/>
      <c r="AJ34" s="23"/>
      <c r="AK34" s="23"/>
    </row>
    <row r="35" spans="1:37" ht="15" customHeight="1" x14ac:dyDescent="0.15">
      <c r="B35" s="38" t="s">
        <v>1</v>
      </c>
      <c r="C35" s="78"/>
      <c r="D35" s="78"/>
      <c r="E35" s="28"/>
      <c r="F35" s="39">
        <f>SUM(F25:F34)</f>
        <v>2146</v>
      </c>
      <c r="G35" s="39">
        <f>SUM(G25:G34)</f>
        <v>1105</v>
      </c>
      <c r="H35" s="39">
        <f>SUM(H25:H34)</f>
        <v>1041</v>
      </c>
      <c r="I35" s="39">
        <f>SUM(I25:I34)</f>
        <v>1184</v>
      </c>
      <c r="J35" s="68">
        <f>SUM(J25:J34)</f>
        <v>1077</v>
      </c>
      <c r="K35" s="39">
        <v>1212</v>
      </c>
      <c r="L35" s="108">
        <f t="shared" ref="L35:Q35" si="27">IF(SUM(L25:L34)&gt;100,"－",SUM(L25:L34))</f>
        <v>100</v>
      </c>
      <c r="M35" s="6">
        <f t="shared" si="27"/>
        <v>100</v>
      </c>
      <c r="N35" s="6">
        <f t="shared" si="27"/>
        <v>99.999999999999986</v>
      </c>
      <c r="O35" s="6">
        <f t="shared" si="27"/>
        <v>100.00000000000001</v>
      </c>
      <c r="P35" s="6">
        <f t="shared" si="27"/>
        <v>99.999999999999986</v>
      </c>
      <c r="Q35" s="6">
        <f t="shared" si="27"/>
        <v>100</v>
      </c>
      <c r="R35" s="23"/>
      <c r="S35" s="23"/>
      <c r="T35" s="23"/>
      <c r="U35" s="23"/>
      <c r="V35" s="23"/>
      <c r="W35" s="44"/>
      <c r="X35" s="38" t="s">
        <v>1</v>
      </c>
      <c r="Y35" s="78"/>
      <c r="Z35" s="78"/>
      <c r="AA35" s="28"/>
      <c r="AB35" s="39">
        <f>SUM(AB25:AB34)</f>
        <v>1212</v>
      </c>
      <c r="AC35" s="39">
        <f>SUM(AC25:AC34)</f>
        <v>1041</v>
      </c>
      <c r="AD35" s="68">
        <f>SUM(AD25:AD34)</f>
        <v>1077</v>
      </c>
      <c r="AE35" s="108">
        <f>IF(SUM(AE25:AE34)&gt;100,"－",SUM(AE25:AE34))</f>
        <v>100</v>
      </c>
      <c r="AF35" s="6">
        <f>IF(SUM(AF25:AF34)&gt;100,"－",SUM(AF25:AF34))</f>
        <v>99.999999999999986</v>
      </c>
      <c r="AG35" s="6">
        <f>IF(SUM(AG25:AG34)&gt;100,"－",SUM(AG25:AG34))</f>
        <v>99.999999999999986</v>
      </c>
      <c r="AH35" s="23"/>
      <c r="AI35" s="23"/>
      <c r="AJ35" s="23"/>
      <c r="AK35" s="23"/>
    </row>
    <row r="36" spans="1:37" ht="15" customHeight="1" x14ac:dyDescent="0.15">
      <c r="B36" s="38" t="s">
        <v>103</v>
      </c>
      <c r="C36" s="78"/>
      <c r="D36" s="78"/>
      <c r="E36" s="29"/>
      <c r="F36" s="41">
        <v>39.874824191279885</v>
      </c>
      <c r="G36" s="71">
        <v>52.274545454545454</v>
      </c>
      <c r="H36" s="71">
        <v>26.670861568247823</v>
      </c>
      <c r="I36" s="71">
        <v>33.222789115646258</v>
      </c>
      <c r="J36" s="71">
        <v>31.644527595884004</v>
      </c>
      <c r="K36" s="41">
        <v>51.983429991714999</v>
      </c>
      <c r="L36" s="14"/>
      <c r="M36" s="14"/>
      <c r="N36" s="14"/>
      <c r="O36" s="14"/>
      <c r="P36" s="14"/>
      <c r="Q36" s="14"/>
      <c r="R36" s="14"/>
      <c r="S36" s="14"/>
      <c r="T36" s="14"/>
      <c r="U36" s="14"/>
      <c r="V36" s="14"/>
      <c r="W36" s="44"/>
      <c r="X36" s="38" t="s">
        <v>103</v>
      </c>
      <c r="Y36" s="78"/>
      <c r="Z36" s="78"/>
      <c r="AA36" s="29"/>
      <c r="AB36" s="41">
        <v>51.983429991714999</v>
      </c>
      <c r="AC36" s="71">
        <f>H36</f>
        <v>26.670861568247823</v>
      </c>
      <c r="AD36" s="71">
        <f>J36</f>
        <v>31.644527595884004</v>
      </c>
      <c r="AE36" s="14"/>
      <c r="AF36" s="14"/>
      <c r="AG36" s="14"/>
      <c r="AH36" s="14"/>
      <c r="AI36" s="14"/>
      <c r="AJ36" s="14"/>
      <c r="AK36" s="14"/>
    </row>
    <row r="37" spans="1:37" ht="15" customHeight="1" x14ac:dyDescent="0.15">
      <c r="B37" s="38" t="s">
        <v>104</v>
      </c>
      <c r="C37" s="78"/>
      <c r="D37" s="78"/>
      <c r="E37" s="29"/>
      <c r="F37" s="47">
        <v>732</v>
      </c>
      <c r="G37" s="47">
        <v>732</v>
      </c>
      <c r="H37" s="47">
        <v>292</v>
      </c>
      <c r="I37" s="47">
        <v>206</v>
      </c>
      <c r="J37" s="47">
        <v>182</v>
      </c>
      <c r="K37" s="47">
        <v>732</v>
      </c>
      <c r="L37" s="14"/>
      <c r="M37" s="14"/>
      <c r="N37" s="14"/>
      <c r="O37" s="14"/>
      <c r="P37" s="14"/>
      <c r="Q37" s="14"/>
      <c r="R37" s="14"/>
      <c r="S37" s="14"/>
      <c r="T37" s="14"/>
      <c r="U37" s="14"/>
      <c r="V37" s="14"/>
      <c r="W37" s="44"/>
      <c r="X37" s="38" t="s">
        <v>104</v>
      </c>
      <c r="Y37" s="78"/>
      <c r="Z37" s="78"/>
      <c r="AA37" s="29"/>
      <c r="AB37" s="47">
        <v>732</v>
      </c>
      <c r="AC37" s="47">
        <f>H37</f>
        <v>292</v>
      </c>
      <c r="AD37" s="47">
        <f>J37</f>
        <v>182</v>
      </c>
      <c r="AE37" s="14"/>
      <c r="AF37" s="14"/>
      <c r="AG37" s="14"/>
      <c r="AH37" s="14"/>
      <c r="AI37" s="14"/>
      <c r="AJ37" s="14"/>
      <c r="AK37" s="14"/>
    </row>
    <row r="38" spans="1:37" ht="15" customHeight="1" x14ac:dyDescent="0.15">
      <c r="B38" s="38" t="s">
        <v>155</v>
      </c>
      <c r="C38" s="78"/>
      <c r="D38" s="78"/>
      <c r="E38" s="29"/>
      <c r="F38" s="47">
        <v>1</v>
      </c>
      <c r="G38" s="47">
        <v>6</v>
      </c>
      <c r="H38" s="47">
        <v>1</v>
      </c>
      <c r="I38" s="47">
        <v>1</v>
      </c>
      <c r="J38" s="47">
        <v>1</v>
      </c>
      <c r="K38" s="47">
        <v>4</v>
      </c>
      <c r="L38" s="14"/>
      <c r="M38" s="14"/>
      <c r="N38" s="14"/>
      <c r="O38" s="14"/>
      <c r="P38" s="14"/>
      <c r="Q38" s="14"/>
      <c r="R38" s="14"/>
      <c r="S38" s="14"/>
      <c r="T38" s="14"/>
      <c r="U38" s="14"/>
      <c r="V38" s="14"/>
      <c r="W38" s="44"/>
      <c r="X38" s="38" t="s">
        <v>155</v>
      </c>
      <c r="Y38" s="78"/>
      <c r="Z38" s="78"/>
      <c r="AA38" s="29"/>
      <c r="AB38" s="47">
        <v>4</v>
      </c>
      <c r="AC38" s="47">
        <f>H38</f>
        <v>1</v>
      </c>
      <c r="AD38" s="47">
        <f>J38</f>
        <v>1</v>
      </c>
      <c r="AE38" s="14"/>
      <c r="AF38" s="14"/>
      <c r="AG38" s="14"/>
      <c r="AH38" s="14"/>
      <c r="AI38" s="14"/>
      <c r="AJ38" s="14"/>
      <c r="AK38" s="14"/>
    </row>
    <row r="39" spans="1:37" ht="15" customHeight="1" x14ac:dyDescent="0.15">
      <c r="C39" s="1"/>
      <c r="D39" s="1"/>
      <c r="K39" s="7"/>
      <c r="O39" s="7"/>
      <c r="W39" s="44"/>
      <c r="Y39" s="1"/>
      <c r="Z39" s="1"/>
      <c r="AC39" s="1"/>
    </row>
    <row r="40" spans="1:37" ht="15" customHeight="1" x14ac:dyDescent="0.15">
      <c r="A40" s="1" t="s">
        <v>571</v>
      </c>
      <c r="B40" s="22"/>
      <c r="C40" s="22"/>
      <c r="D40" s="22"/>
      <c r="F40" s="1"/>
      <c r="G40" s="1"/>
      <c r="W40" s="44"/>
      <c r="X40" s="22"/>
      <c r="Y40" s="22"/>
      <c r="Z40" s="22"/>
      <c r="AB40" s="1"/>
      <c r="AC40" s="1"/>
    </row>
    <row r="41" spans="1:37" ht="13.65" customHeight="1" x14ac:dyDescent="0.15">
      <c r="B41" s="64"/>
      <c r="C41" s="33"/>
      <c r="D41" s="33"/>
      <c r="E41" s="33"/>
      <c r="F41" s="386"/>
      <c r="G41" s="387"/>
      <c r="H41" s="86" t="s">
        <v>2</v>
      </c>
      <c r="I41" s="86"/>
      <c r="J41" s="387"/>
      <c r="K41" s="387"/>
      <c r="L41" s="388"/>
      <c r="M41" s="387"/>
      <c r="N41" s="86" t="s">
        <v>3</v>
      </c>
      <c r="O41" s="86"/>
      <c r="P41" s="387"/>
      <c r="Q41" s="389"/>
      <c r="W41" s="44"/>
      <c r="X41" s="64"/>
      <c r="Y41" s="33"/>
      <c r="Z41" s="33"/>
      <c r="AA41" s="33"/>
      <c r="AB41" s="79"/>
      <c r="AC41" s="83" t="s">
        <v>2</v>
      </c>
      <c r="AD41" s="86"/>
      <c r="AE41" s="104"/>
      <c r="AF41" s="83" t="s">
        <v>3</v>
      </c>
      <c r="AG41" s="84"/>
    </row>
    <row r="42" spans="1:37" ht="19.2" x14ac:dyDescent="0.15">
      <c r="B42" s="77"/>
      <c r="F42" s="94" t="s">
        <v>442</v>
      </c>
      <c r="G42" s="94" t="s">
        <v>194</v>
      </c>
      <c r="H42" s="94" t="s">
        <v>195</v>
      </c>
      <c r="I42" s="94" t="s">
        <v>443</v>
      </c>
      <c r="J42" s="100" t="s">
        <v>197</v>
      </c>
      <c r="K42" s="94" t="s">
        <v>1127</v>
      </c>
      <c r="L42" s="103" t="s">
        <v>442</v>
      </c>
      <c r="M42" s="94" t="s">
        <v>194</v>
      </c>
      <c r="N42" s="94" t="s">
        <v>195</v>
      </c>
      <c r="O42" s="94" t="s">
        <v>443</v>
      </c>
      <c r="P42" s="94" t="s">
        <v>197</v>
      </c>
      <c r="Q42" s="94" t="s">
        <v>1127</v>
      </c>
      <c r="W42" s="44"/>
      <c r="X42" s="77"/>
      <c r="AB42" s="94" t="s">
        <v>936</v>
      </c>
      <c r="AC42" s="94" t="s">
        <v>195</v>
      </c>
      <c r="AD42" s="100" t="s">
        <v>197</v>
      </c>
      <c r="AE42" s="103" t="s">
        <v>936</v>
      </c>
      <c r="AF42" s="94" t="s">
        <v>195</v>
      </c>
      <c r="AG42" s="94" t="s">
        <v>197</v>
      </c>
    </row>
    <row r="43" spans="1:37" ht="12" customHeight="1" x14ac:dyDescent="0.15">
      <c r="B43" s="35"/>
      <c r="C43" s="88"/>
      <c r="D43" s="88"/>
      <c r="E43" s="36"/>
      <c r="F43" s="37"/>
      <c r="G43" s="37"/>
      <c r="H43" s="37"/>
      <c r="I43" s="37"/>
      <c r="J43" s="66"/>
      <c r="K43" s="37"/>
      <c r="L43" s="105">
        <f t="shared" ref="L43:Q43" si="28">F$16</f>
        <v>2146</v>
      </c>
      <c r="M43" s="2">
        <f t="shared" si="28"/>
        <v>1105</v>
      </c>
      <c r="N43" s="2">
        <f t="shared" si="28"/>
        <v>1041</v>
      </c>
      <c r="O43" s="2">
        <f t="shared" si="28"/>
        <v>1184</v>
      </c>
      <c r="P43" s="2">
        <f t="shared" si="28"/>
        <v>1077</v>
      </c>
      <c r="Q43" s="2">
        <f t="shared" si="28"/>
        <v>1212</v>
      </c>
      <c r="R43" s="89"/>
      <c r="S43" s="89"/>
      <c r="T43" s="89"/>
      <c r="U43" s="89"/>
      <c r="V43" s="89"/>
      <c r="W43" s="44"/>
      <c r="X43" s="35"/>
      <c r="Y43" s="88"/>
      <c r="Z43" s="88"/>
      <c r="AA43" s="36"/>
      <c r="AB43" s="37"/>
      <c r="AC43" s="37"/>
      <c r="AD43" s="66"/>
      <c r="AE43" s="105">
        <f>AB$16</f>
        <v>1212</v>
      </c>
      <c r="AF43" s="2">
        <f>AC$16</f>
        <v>1041</v>
      </c>
      <c r="AG43" s="2">
        <f>AD$16</f>
        <v>1077</v>
      </c>
      <c r="AH43" s="89"/>
      <c r="AI43" s="89"/>
      <c r="AJ43" s="89"/>
      <c r="AK43" s="89"/>
    </row>
    <row r="44" spans="1:37" ht="15" customHeight="1" x14ac:dyDescent="0.15">
      <c r="B44" s="34" t="s">
        <v>304</v>
      </c>
      <c r="C44" s="209"/>
      <c r="D44" s="209"/>
      <c r="F44" s="17">
        <v>170</v>
      </c>
      <c r="G44" s="17">
        <v>76</v>
      </c>
      <c r="H44" s="17">
        <v>94</v>
      </c>
      <c r="I44" s="17">
        <v>125</v>
      </c>
      <c r="J44" s="101">
        <v>120</v>
      </c>
      <c r="K44" s="17">
        <v>81</v>
      </c>
      <c r="L44" s="106">
        <f t="shared" ref="L44:Q50" si="29">F44/L$43*100</f>
        <v>7.9217148182665422</v>
      </c>
      <c r="M44" s="3">
        <f t="shared" si="29"/>
        <v>6.877828054298643</v>
      </c>
      <c r="N44" s="3">
        <f t="shared" si="29"/>
        <v>9.0297790585975015</v>
      </c>
      <c r="O44" s="3">
        <f t="shared" si="29"/>
        <v>10.557432432432433</v>
      </c>
      <c r="P44" s="3">
        <f t="shared" si="29"/>
        <v>11.142061281337048</v>
      </c>
      <c r="Q44" s="3">
        <f t="shared" si="29"/>
        <v>6.6831683168316838</v>
      </c>
      <c r="R44" s="80"/>
      <c r="S44" s="80"/>
      <c r="T44" s="80"/>
      <c r="U44" s="80"/>
      <c r="V44" s="80"/>
      <c r="W44" s="44"/>
      <c r="X44" s="34" t="s">
        <v>304</v>
      </c>
      <c r="Y44" s="209"/>
      <c r="Z44" s="209"/>
      <c r="AB44" s="17">
        <f t="shared" ref="AB44:AB50" si="30">SUM(G44,I44-J44)</f>
        <v>81</v>
      </c>
      <c r="AC44" s="17">
        <f t="shared" ref="AC44:AC50" si="31">H44</f>
        <v>94</v>
      </c>
      <c r="AD44" s="101">
        <f t="shared" ref="AD44:AD50" si="32">J44</f>
        <v>120</v>
      </c>
      <c r="AE44" s="106">
        <f t="shared" ref="AE44:AG44" si="33">AB44/AE$43*100</f>
        <v>6.6831683168316838</v>
      </c>
      <c r="AF44" s="3">
        <f t="shared" si="33"/>
        <v>9.0297790585975015</v>
      </c>
      <c r="AG44" s="3">
        <f t="shared" si="33"/>
        <v>11.142061281337048</v>
      </c>
      <c r="AH44" s="80"/>
      <c r="AI44" s="80"/>
      <c r="AJ44" s="80"/>
      <c r="AK44" s="80"/>
    </row>
    <row r="45" spans="1:37" ht="15" customHeight="1" x14ac:dyDescent="0.15">
      <c r="B45" s="34" t="s">
        <v>151</v>
      </c>
      <c r="C45" s="209"/>
      <c r="D45" s="209"/>
      <c r="F45" s="18">
        <v>182</v>
      </c>
      <c r="G45" s="18">
        <v>108</v>
      </c>
      <c r="H45" s="18">
        <v>74</v>
      </c>
      <c r="I45" s="18">
        <v>113</v>
      </c>
      <c r="J45" s="67">
        <v>108</v>
      </c>
      <c r="K45" s="18">
        <v>113</v>
      </c>
      <c r="L45" s="107">
        <f t="shared" si="29"/>
        <v>8.4808946877912383</v>
      </c>
      <c r="M45" s="4">
        <f t="shared" si="29"/>
        <v>9.7737556561085981</v>
      </c>
      <c r="N45" s="4">
        <f t="shared" si="29"/>
        <v>7.1085494716618642</v>
      </c>
      <c r="O45" s="4">
        <f t="shared" si="29"/>
        <v>9.5439189189189193</v>
      </c>
      <c r="P45" s="4">
        <f t="shared" si="29"/>
        <v>10.027855153203342</v>
      </c>
      <c r="Q45" s="4">
        <f t="shared" si="29"/>
        <v>9.3234323432343231</v>
      </c>
      <c r="R45" s="80"/>
      <c r="S45" s="80"/>
      <c r="T45" s="80"/>
      <c r="U45" s="80"/>
      <c r="V45" s="80"/>
      <c r="W45" s="44"/>
      <c r="X45" s="34" t="s">
        <v>151</v>
      </c>
      <c r="Y45" s="209"/>
      <c r="Z45" s="209"/>
      <c r="AB45" s="18">
        <f t="shared" si="30"/>
        <v>113</v>
      </c>
      <c r="AC45" s="18">
        <f t="shared" si="31"/>
        <v>74</v>
      </c>
      <c r="AD45" s="67">
        <f t="shared" si="32"/>
        <v>108</v>
      </c>
      <c r="AE45" s="107">
        <f t="shared" ref="AE45:AE50" si="34">AB45/AE$43*100</f>
        <v>9.3234323432343231</v>
      </c>
      <c r="AF45" s="4">
        <f t="shared" ref="AF45:AF50" si="35">AC45/AF$43*100</f>
        <v>7.1085494716618642</v>
      </c>
      <c r="AG45" s="4">
        <f t="shared" ref="AG45:AG50" si="36">AD45/AG$43*100</f>
        <v>10.027855153203342</v>
      </c>
      <c r="AH45" s="80"/>
      <c r="AI45" s="80"/>
      <c r="AJ45" s="80"/>
      <c r="AK45" s="80"/>
    </row>
    <row r="46" spans="1:37" ht="15" customHeight="1" x14ac:dyDescent="0.15">
      <c r="B46" s="34" t="s">
        <v>152</v>
      </c>
      <c r="C46" s="209"/>
      <c r="D46" s="209"/>
      <c r="F46" s="18">
        <v>429</v>
      </c>
      <c r="G46" s="18">
        <v>229</v>
      </c>
      <c r="H46" s="18">
        <v>200</v>
      </c>
      <c r="I46" s="18">
        <v>264</v>
      </c>
      <c r="J46" s="67">
        <v>242</v>
      </c>
      <c r="K46" s="18">
        <v>251</v>
      </c>
      <c r="L46" s="107">
        <f t="shared" si="29"/>
        <v>19.990680335507921</v>
      </c>
      <c r="M46" s="4">
        <f t="shared" si="29"/>
        <v>20.72398190045249</v>
      </c>
      <c r="N46" s="4">
        <f t="shared" si="29"/>
        <v>19.212295869356389</v>
      </c>
      <c r="O46" s="4">
        <f t="shared" si="29"/>
        <v>22.297297297297298</v>
      </c>
      <c r="P46" s="4">
        <f t="shared" si="29"/>
        <v>22.469823584029712</v>
      </c>
      <c r="Q46" s="4">
        <f t="shared" si="29"/>
        <v>20.70957095709571</v>
      </c>
      <c r="R46" s="80"/>
      <c r="S46" s="80"/>
      <c r="T46" s="80"/>
      <c r="U46" s="80"/>
      <c r="V46" s="80"/>
      <c r="W46" s="44"/>
      <c r="X46" s="34" t="s">
        <v>152</v>
      </c>
      <c r="Y46" s="209"/>
      <c r="Z46" s="209"/>
      <c r="AB46" s="18">
        <f t="shared" si="30"/>
        <v>251</v>
      </c>
      <c r="AC46" s="18">
        <f t="shared" si="31"/>
        <v>200</v>
      </c>
      <c r="AD46" s="67">
        <f t="shared" si="32"/>
        <v>242</v>
      </c>
      <c r="AE46" s="107">
        <f t="shared" si="34"/>
        <v>20.70957095709571</v>
      </c>
      <c r="AF46" s="4">
        <f t="shared" si="35"/>
        <v>19.212295869356389</v>
      </c>
      <c r="AG46" s="4">
        <f t="shared" si="36"/>
        <v>22.469823584029712</v>
      </c>
      <c r="AH46" s="80"/>
      <c r="AI46" s="80"/>
      <c r="AJ46" s="80"/>
      <c r="AK46" s="80"/>
    </row>
    <row r="47" spans="1:37" ht="15" customHeight="1" x14ac:dyDescent="0.15">
      <c r="B47" s="34" t="s">
        <v>236</v>
      </c>
      <c r="C47" s="209"/>
      <c r="D47" s="209"/>
      <c r="F47" s="18">
        <v>369</v>
      </c>
      <c r="G47" s="18">
        <v>213</v>
      </c>
      <c r="H47" s="18">
        <v>156</v>
      </c>
      <c r="I47" s="18">
        <v>209</v>
      </c>
      <c r="J47" s="67">
        <v>193</v>
      </c>
      <c r="K47" s="18">
        <v>229</v>
      </c>
      <c r="L47" s="107">
        <f t="shared" si="29"/>
        <v>17.194780987884435</v>
      </c>
      <c r="M47" s="4">
        <f t="shared" si="29"/>
        <v>19.276018099547514</v>
      </c>
      <c r="N47" s="4">
        <f t="shared" si="29"/>
        <v>14.985590778097983</v>
      </c>
      <c r="O47" s="4">
        <f t="shared" si="29"/>
        <v>17.652027027027025</v>
      </c>
      <c r="P47" s="4">
        <f t="shared" si="29"/>
        <v>17.920148560817083</v>
      </c>
      <c r="Q47" s="4">
        <f t="shared" si="29"/>
        <v>18.894389438943897</v>
      </c>
      <c r="R47" s="80"/>
      <c r="S47" s="80"/>
      <c r="T47" s="80"/>
      <c r="U47" s="80"/>
      <c r="V47" s="80"/>
      <c r="W47" s="44"/>
      <c r="X47" s="34" t="s">
        <v>236</v>
      </c>
      <c r="Y47" s="209"/>
      <c r="Z47" s="209"/>
      <c r="AB47" s="18">
        <f t="shared" si="30"/>
        <v>229</v>
      </c>
      <c r="AC47" s="18">
        <f t="shared" si="31"/>
        <v>156</v>
      </c>
      <c r="AD47" s="67">
        <f t="shared" si="32"/>
        <v>193</v>
      </c>
      <c r="AE47" s="107">
        <f t="shared" si="34"/>
        <v>18.894389438943897</v>
      </c>
      <c r="AF47" s="4">
        <f t="shared" si="35"/>
        <v>14.985590778097983</v>
      </c>
      <c r="AG47" s="4">
        <f t="shared" si="36"/>
        <v>17.920148560817083</v>
      </c>
      <c r="AH47" s="80"/>
      <c r="AI47" s="80"/>
      <c r="AJ47" s="80"/>
      <c r="AK47" s="80"/>
    </row>
    <row r="48" spans="1:37" ht="15" customHeight="1" x14ac:dyDescent="0.15">
      <c r="B48" s="34" t="s">
        <v>1039</v>
      </c>
      <c r="C48" s="209"/>
      <c r="D48" s="209"/>
      <c r="F48" s="18">
        <v>352</v>
      </c>
      <c r="G48" s="18">
        <v>234</v>
      </c>
      <c r="H48" s="18">
        <v>118</v>
      </c>
      <c r="I48" s="18">
        <v>146</v>
      </c>
      <c r="J48" s="67">
        <v>121</v>
      </c>
      <c r="K48" s="18">
        <v>259</v>
      </c>
      <c r="L48" s="107">
        <f t="shared" si="29"/>
        <v>16.402609506057782</v>
      </c>
      <c r="M48" s="4">
        <f t="shared" si="29"/>
        <v>21.176470588235293</v>
      </c>
      <c r="N48" s="4">
        <f t="shared" si="29"/>
        <v>11.335254562920269</v>
      </c>
      <c r="O48" s="4">
        <f t="shared" si="29"/>
        <v>12.331081081081081</v>
      </c>
      <c r="P48" s="4">
        <f t="shared" si="29"/>
        <v>11.234911792014856</v>
      </c>
      <c r="Q48" s="4">
        <f t="shared" si="29"/>
        <v>21.369636963696369</v>
      </c>
      <c r="R48" s="80"/>
      <c r="S48" s="80"/>
      <c r="T48" s="80"/>
      <c r="U48" s="80"/>
      <c r="V48" s="80"/>
      <c r="W48" s="44"/>
      <c r="X48" s="34" t="s">
        <v>1039</v>
      </c>
      <c r="Y48" s="209"/>
      <c r="Z48" s="209"/>
      <c r="AB48" s="18">
        <f t="shared" si="30"/>
        <v>259</v>
      </c>
      <c r="AC48" s="18">
        <f t="shared" si="31"/>
        <v>118</v>
      </c>
      <c r="AD48" s="67">
        <f t="shared" si="32"/>
        <v>121</v>
      </c>
      <c r="AE48" s="107">
        <f t="shared" si="34"/>
        <v>21.369636963696369</v>
      </c>
      <c r="AF48" s="4">
        <f t="shared" si="35"/>
        <v>11.335254562920269</v>
      </c>
      <c r="AG48" s="4">
        <f t="shared" si="36"/>
        <v>11.234911792014856</v>
      </c>
      <c r="AH48" s="80"/>
      <c r="AI48" s="80"/>
      <c r="AJ48" s="80"/>
      <c r="AK48" s="80"/>
    </row>
    <row r="49" spans="1:37" ht="15" customHeight="1" x14ac:dyDescent="0.15">
      <c r="B49" s="34" t="s">
        <v>1040</v>
      </c>
      <c r="C49" s="209"/>
      <c r="D49" s="209"/>
      <c r="F49" s="18">
        <v>614</v>
      </c>
      <c r="G49" s="18">
        <v>235</v>
      </c>
      <c r="H49" s="18">
        <v>379</v>
      </c>
      <c r="I49" s="18">
        <v>283</v>
      </c>
      <c r="J49" s="67">
        <v>251</v>
      </c>
      <c r="K49" s="18">
        <v>267</v>
      </c>
      <c r="L49" s="107">
        <f t="shared" si="29"/>
        <v>28.611369990680334</v>
      </c>
      <c r="M49" s="4">
        <f t="shared" si="29"/>
        <v>21.266968325791854</v>
      </c>
      <c r="N49" s="4">
        <f t="shared" si="29"/>
        <v>36.407300672430353</v>
      </c>
      <c r="O49" s="4">
        <f t="shared" si="29"/>
        <v>23.902027027027025</v>
      </c>
      <c r="P49" s="4">
        <f t="shared" si="29"/>
        <v>23.305478180129992</v>
      </c>
      <c r="Q49" s="4">
        <f t="shared" si="29"/>
        <v>22.029702970297031</v>
      </c>
      <c r="R49" s="80"/>
      <c r="S49" s="80"/>
      <c r="T49" s="80"/>
      <c r="U49" s="80"/>
      <c r="V49" s="80"/>
      <c r="W49" s="44"/>
      <c r="X49" s="34" t="s">
        <v>162</v>
      </c>
      <c r="Y49" s="209"/>
      <c r="Z49" s="209"/>
      <c r="AB49" s="18">
        <f t="shared" si="30"/>
        <v>267</v>
      </c>
      <c r="AC49" s="18">
        <f t="shared" si="31"/>
        <v>379</v>
      </c>
      <c r="AD49" s="67">
        <f t="shared" si="32"/>
        <v>251</v>
      </c>
      <c r="AE49" s="107">
        <f t="shared" si="34"/>
        <v>22.029702970297031</v>
      </c>
      <c r="AF49" s="4">
        <f t="shared" si="35"/>
        <v>36.407300672430353</v>
      </c>
      <c r="AG49" s="4">
        <f t="shared" si="36"/>
        <v>23.305478180129992</v>
      </c>
      <c r="AH49" s="80"/>
      <c r="AI49" s="80"/>
      <c r="AJ49" s="80"/>
      <c r="AK49" s="80"/>
    </row>
    <row r="50" spans="1:37" ht="15" customHeight="1" x14ac:dyDescent="0.15">
      <c r="B50" s="35" t="s">
        <v>150</v>
      </c>
      <c r="C50" s="88"/>
      <c r="D50" s="88"/>
      <c r="E50" s="36"/>
      <c r="F50" s="19">
        <v>30</v>
      </c>
      <c r="G50" s="19">
        <v>10</v>
      </c>
      <c r="H50" s="19">
        <v>20</v>
      </c>
      <c r="I50" s="19">
        <v>44</v>
      </c>
      <c r="J50" s="72">
        <v>42</v>
      </c>
      <c r="K50" s="19">
        <v>12</v>
      </c>
      <c r="L50" s="111">
        <f t="shared" si="29"/>
        <v>1.3979496738117427</v>
      </c>
      <c r="M50" s="5">
        <f t="shared" si="29"/>
        <v>0.90497737556561098</v>
      </c>
      <c r="N50" s="5">
        <f t="shared" si="29"/>
        <v>1.9212295869356391</v>
      </c>
      <c r="O50" s="5">
        <f t="shared" si="29"/>
        <v>3.7162162162162162</v>
      </c>
      <c r="P50" s="5">
        <f t="shared" si="29"/>
        <v>3.8997214484679668</v>
      </c>
      <c r="Q50" s="5">
        <f t="shared" si="29"/>
        <v>0.99009900990099009</v>
      </c>
      <c r="R50" s="23"/>
      <c r="S50" s="23"/>
      <c r="T50" s="23"/>
      <c r="U50" s="23"/>
      <c r="V50" s="23"/>
      <c r="W50" s="44"/>
      <c r="X50" s="35" t="s">
        <v>150</v>
      </c>
      <c r="Y50" s="88"/>
      <c r="Z50" s="88"/>
      <c r="AA50" s="36"/>
      <c r="AB50" s="19">
        <f t="shared" si="30"/>
        <v>12</v>
      </c>
      <c r="AC50" s="19">
        <f t="shared" si="31"/>
        <v>20</v>
      </c>
      <c r="AD50" s="72">
        <f t="shared" si="32"/>
        <v>42</v>
      </c>
      <c r="AE50" s="111">
        <f t="shared" si="34"/>
        <v>0.99009900990099009</v>
      </c>
      <c r="AF50" s="5">
        <f t="shared" si="35"/>
        <v>1.9212295869356391</v>
      </c>
      <c r="AG50" s="5">
        <f t="shared" si="36"/>
        <v>3.8997214484679668</v>
      </c>
      <c r="AH50" s="23"/>
      <c r="AI50" s="80"/>
      <c r="AJ50" s="23"/>
      <c r="AK50" s="23"/>
    </row>
    <row r="51" spans="1:37" ht="15" customHeight="1" x14ac:dyDescent="0.15">
      <c r="B51" s="38" t="s">
        <v>1</v>
      </c>
      <c r="C51" s="78"/>
      <c r="D51" s="78"/>
      <c r="E51" s="28"/>
      <c r="F51" s="39">
        <f>SUM(F44:F50)</f>
        <v>2146</v>
      </c>
      <c r="G51" s="39">
        <f>SUM(G44:G50)</f>
        <v>1105</v>
      </c>
      <c r="H51" s="39">
        <f>SUM(H44:H50)</f>
        <v>1041</v>
      </c>
      <c r="I51" s="39">
        <f>SUM(I44:I50)</f>
        <v>1184</v>
      </c>
      <c r="J51" s="68">
        <f>SUM(J44:J50)</f>
        <v>1077</v>
      </c>
      <c r="K51" s="39">
        <v>1212</v>
      </c>
      <c r="L51" s="108">
        <f t="shared" ref="L51:Q51" si="37">IF(SUM(L44:L50)&gt;100,"－",SUM(L44:L50))</f>
        <v>99.999999999999986</v>
      </c>
      <c r="M51" s="6">
        <f t="shared" si="37"/>
        <v>100</v>
      </c>
      <c r="N51" s="6">
        <f t="shared" si="37"/>
        <v>100</v>
      </c>
      <c r="O51" s="6">
        <f t="shared" si="37"/>
        <v>99.999999999999986</v>
      </c>
      <c r="P51" s="6">
        <f t="shared" si="37"/>
        <v>100</v>
      </c>
      <c r="Q51" s="6">
        <f t="shared" si="37"/>
        <v>100.00000000000001</v>
      </c>
      <c r="R51" s="23"/>
      <c r="S51" s="23"/>
      <c r="T51" s="23"/>
      <c r="U51" s="23"/>
      <c r="V51" s="23"/>
      <c r="W51" s="44"/>
      <c r="X51" s="38" t="s">
        <v>1</v>
      </c>
      <c r="Y51" s="78"/>
      <c r="Z51" s="78"/>
      <c r="AA51" s="28"/>
      <c r="AB51" s="39">
        <f>SUM(AB44:AB50)</f>
        <v>1212</v>
      </c>
      <c r="AC51" s="39">
        <f>SUM(AC44:AC50)</f>
        <v>1041</v>
      </c>
      <c r="AD51" s="68">
        <f>SUM(AD44:AD50)</f>
        <v>1077</v>
      </c>
      <c r="AE51" s="108">
        <f>IF(SUM(AE44:AE50)&gt;100,"－",SUM(AE44:AE50))</f>
        <v>100.00000000000001</v>
      </c>
      <c r="AF51" s="6">
        <f>IF(SUM(AF44:AF50)&gt;100,"－",SUM(AF44:AF50))</f>
        <v>100</v>
      </c>
      <c r="AG51" s="6">
        <f>IF(SUM(AG44:AG50)&gt;100,"－",SUM(AG44:AG50))</f>
        <v>100</v>
      </c>
      <c r="AH51" s="23"/>
      <c r="AI51" s="23"/>
      <c r="AJ51" s="23"/>
      <c r="AK51" s="23"/>
    </row>
    <row r="52" spans="1:37" ht="15" customHeight="1" x14ac:dyDescent="0.15">
      <c r="B52" s="38" t="s">
        <v>87</v>
      </c>
      <c r="C52" s="78"/>
      <c r="D52" s="78"/>
      <c r="E52" s="29"/>
      <c r="F52" s="41">
        <v>89.454029329243767</v>
      </c>
      <c r="G52" s="71">
        <v>89.458546746620016</v>
      </c>
      <c r="H52" s="71">
        <v>89.449184498659221</v>
      </c>
      <c r="I52" s="71">
        <v>87.280475175219038</v>
      </c>
      <c r="J52" s="71">
        <v>86.818253509215026</v>
      </c>
      <c r="K52" s="41">
        <v>89.666631671050922</v>
      </c>
      <c r="L52" s="14"/>
      <c r="M52" s="14"/>
      <c r="N52" s="14"/>
      <c r="O52" s="14"/>
      <c r="P52" s="14"/>
      <c r="Q52" s="14"/>
      <c r="R52" s="14"/>
      <c r="S52" s="14"/>
      <c r="T52" s="14"/>
      <c r="U52" s="14"/>
      <c r="V52" s="14"/>
      <c r="W52" s="44"/>
      <c r="X52" s="38" t="s">
        <v>87</v>
      </c>
      <c r="Y52" s="78"/>
      <c r="Z52" s="78"/>
      <c r="AA52" s="29"/>
      <c r="AB52" s="41">
        <v>89.666631671050922</v>
      </c>
      <c r="AC52" s="71">
        <f>H52</f>
        <v>89.449184498659221</v>
      </c>
      <c r="AD52" s="71">
        <f>J52</f>
        <v>86.818253509215026</v>
      </c>
      <c r="AE52" s="14"/>
      <c r="AF52" s="14"/>
      <c r="AG52" s="14"/>
      <c r="AH52" s="14"/>
      <c r="AI52" s="14"/>
      <c r="AJ52" s="14"/>
      <c r="AK52" s="14"/>
    </row>
    <row r="53" spans="1:37" ht="15" customHeight="1" x14ac:dyDescent="0.15">
      <c r="B53" s="38" t="s">
        <v>347</v>
      </c>
      <c r="C53" s="78"/>
      <c r="D53" s="78"/>
      <c r="E53" s="29"/>
      <c r="F53" s="41">
        <v>91.090742850706036</v>
      </c>
      <c r="G53" s="71">
        <v>90.782049649070743</v>
      </c>
      <c r="H53" s="71">
        <v>91.377657995400071</v>
      </c>
      <c r="I53" s="71">
        <v>88.943052678635866</v>
      </c>
      <c r="J53" s="71">
        <v>88.478776978611378</v>
      </c>
      <c r="K53" s="41">
        <v>90.995435634811344</v>
      </c>
      <c r="L53" s="14"/>
      <c r="M53" s="14"/>
      <c r="N53" s="14"/>
      <c r="O53" s="14"/>
      <c r="P53" s="14"/>
      <c r="Q53" s="14"/>
      <c r="R53" s="14"/>
      <c r="S53" s="14"/>
      <c r="T53" s="14"/>
      <c r="U53" s="14"/>
      <c r="V53" s="14"/>
      <c r="W53" s="44"/>
      <c r="X53" s="38" t="s">
        <v>347</v>
      </c>
      <c r="Y53" s="78"/>
      <c r="Z53" s="78"/>
      <c r="AA53" s="29"/>
      <c r="AB53" s="41">
        <v>90.995435634811344</v>
      </c>
      <c r="AC53" s="71">
        <f>H53</f>
        <v>91.377657995400071</v>
      </c>
      <c r="AD53" s="71">
        <f>J53</f>
        <v>88.478776978611378</v>
      </c>
      <c r="AE53" s="14"/>
      <c r="AF53" s="14"/>
      <c r="AG53" s="14"/>
      <c r="AH53" s="14"/>
      <c r="AI53" s="14"/>
      <c r="AJ53" s="14"/>
      <c r="AK53" s="14"/>
    </row>
    <row r="54" spans="1:37" ht="15" customHeight="1" x14ac:dyDescent="0.15">
      <c r="B54" s="38" t="s">
        <v>144</v>
      </c>
      <c r="C54" s="78"/>
      <c r="D54" s="78"/>
      <c r="E54" s="29"/>
      <c r="F54" s="41">
        <v>10</v>
      </c>
      <c r="G54" s="71">
        <v>24</v>
      </c>
      <c r="H54" s="71">
        <v>10</v>
      </c>
      <c r="I54" s="71">
        <v>6.25</v>
      </c>
      <c r="J54" s="71">
        <v>6.25</v>
      </c>
      <c r="K54" s="41">
        <v>24</v>
      </c>
      <c r="L54" s="14"/>
      <c r="M54" s="14"/>
      <c r="N54" s="14"/>
      <c r="O54" s="14"/>
      <c r="P54" s="14"/>
      <c r="Q54" s="14"/>
      <c r="R54" s="14"/>
      <c r="S54" s="14"/>
      <c r="T54" s="14"/>
      <c r="U54" s="14"/>
      <c r="V54" s="14"/>
      <c r="W54" s="44"/>
      <c r="X54" s="38" t="s">
        <v>144</v>
      </c>
      <c r="Y54" s="78"/>
      <c r="Z54" s="78"/>
      <c r="AA54" s="29"/>
      <c r="AB54" s="41">
        <v>24</v>
      </c>
      <c r="AC54" s="71">
        <f>H54</f>
        <v>10</v>
      </c>
      <c r="AD54" s="71">
        <f>J54</f>
        <v>6.25</v>
      </c>
      <c r="AE54" s="14"/>
      <c r="AF54" s="14"/>
      <c r="AG54" s="14"/>
      <c r="AH54" s="14"/>
      <c r="AI54" s="14"/>
      <c r="AJ54" s="14"/>
      <c r="AK54" s="14"/>
    </row>
    <row r="55" spans="1:37" ht="15" customHeight="1" x14ac:dyDescent="0.15">
      <c r="B55" s="62"/>
      <c r="C55" s="62"/>
      <c r="D55" s="62"/>
      <c r="E55" s="53"/>
      <c r="F55" s="14"/>
      <c r="G55" s="14"/>
      <c r="H55" s="14"/>
      <c r="I55" s="14"/>
      <c r="J55" s="14"/>
      <c r="K55" s="14"/>
      <c r="L55" s="14"/>
      <c r="M55" s="44"/>
      <c r="W55" s="44"/>
      <c r="X55" s="62"/>
      <c r="Y55" s="62"/>
      <c r="Z55" s="62"/>
      <c r="AA55" s="53"/>
      <c r="AB55" s="14"/>
      <c r="AC55" s="14"/>
      <c r="AD55" s="14"/>
      <c r="AE55" s="14"/>
      <c r="AF55" s="14"/>
      <c r="AG55" s="14"/>
      <c r="AH55" s="14"/>
      <c r="AI55" s="44"/>
    </row>
    <row r="56" spans="1:37" ht="15" customHeight="1" x14ac:dyDescent="0.15">
      <c r="A56" s="1" t="s">
        <v>572</v>
      </c>
      <c r="B56" s="22"/>
      <c r="C56" s="22"/>
      <c r="D56" s="22"/>
      <c r="H56" s="7"/>
      <c r="W56" s="44"/>
      <c r="X56" s="22"/>
      <c r="Y56" s="22"/>
      <c r="Z56" s="22"/>
      <c r="AD56" s="7"/>
    </row>
    <row r="57" spans="1:37" ht="13.65" customHeight="1" x14ac:dyDescent="0.15">
      <c r="B57" s="64"/>
      <c r="C57" s="33"/>
      <c r="D57" s="33"/>
      <c r="E57" s="386"/>
      <c r="F57" s="387"/>
      <c r="G57" s="86" t="s">
        <v>156</v>
      </c>
      <c r="H57" s="86"/>
      <c r="I57" s="387"/>
      <c r="J57" s="393"/>
      <c r="K57" s="388"/>
      <c r="L57" s="387"/>
      <c r="M57" s="86" t="s">
        <v>3</v>
      </c>
      <c r="N57" s="86"/>
      <c r="O57" s="387"/>
      <c r="P57" s="393"/>
      <c r="Q57" s="387"/>
      <c r="R57" s="387"/>
      <c r="S57" s="226" t="s">
        <v>305</v>
      </c>
      <c r="T57" s="86"/>
      <c r="U57" s="387"/>
      <c r="V57" s="389"/>
      <c r="W57" s="44"/>
      <c r="X57" s="64"/>
      <c r="Y57" s="33"/>
      <c r="Z57" s="33"/>
      <c r="AA57" s="79"/>
      <c r="AB57" s="83" t="s">
        <v>156</v>
      </c>
      <c r="AC57" s="86"/>
      <c r="AD57" s="102"/>
      <c r="AE57" s="83" t="s">
        <v>3</v>
      </c>
      <c r="AF57" s="97"/>
      <c r="AG57" s="86"/>
      <c r="AH57" s="124" t="s">
        <v>305</v>
      </c>
      <c r="AI57" s="84"/>
    </row>
    <row r="58" spans="1:37" ht="19.2" x14ac:dyDescent="0.15">
      <c r="B58" s="92"/>
      <c r="C58" s="45"/>
      <c r="D58" s="45"/>
      <c r="E58" s="94" t="s">
        <v>442</v>
      </c>
      <c r="F58" s="94" t="s">
        <v>194</v>
      </c>
      <c r="G58" s="94" t="s">
        <v>195</v>
      </c>
      <c r="H58" s="94" t="s">
        <v>444</v>
      </c>
      <c r="I58" s="100" t="s">
        <v>197</v>
      </c>
      <c r="J58" s="94" t="s">
        <v>1127</v>
      </c>
      <c r="K58" s="103" t="s">
        <v>442</v>
      </c>
      <c r="L58" s="94" t="s">
        <v>194</v>
      </c>
      <c r="M58" s="94" t="s">
        <v>195</v>
      </c>
      <c r="N58" s="94" t="s">
        <v>444</v>
      </c>
      <c r="O58" s="100" t="s">
        <v>197</v>
      </c>
      <c r="P58" s="392" t="s">
        <v>1127</v>
      </c>
      <c r="Q58" s="103" t="s">
        <v>442</v>
      </c>
      <c r="R58" s="94" t="s">
        <v>194</v>
      </c>
      <c r="S58" s="94" t="s">
        <v>195</v>
      </c>
      <c r="T58" s="94" t="s">
        <v>444</v>
      </c>
      <c r="U58" s="123" t="s">
        <v>197</v>
      </c>
      <c r="V58" s="123" t="s">
        <v>1127</v>
      </c>
      <c r="W58" s="44"/>
      <c r="X58" s="92"/>
      <c r="Y58" s="45"/>
      <c r="Z58" s="45"/>
      <c r="AA58" s="94" t="s">
        <v>936</v>
      </c>
      <c r="AB58" s="94" t="s">
        <v>195</v>
      </c>
      <c r="AC58" s="100" t="s">
        <v>197</v>
      </c>
      <c r="AD58" s="103" t="s">
        <v>936</v>
      </c>
      <c r="AE58" s="94" t="s">
        <v>195</v>
      </c>
      <c r="AF58" s="98" t="s">
        <v>197</v>
      </c>
      <c r="AG58" s="103" t="s">
        <v>936</v>
      </c>
      <c r="AH58" s="94" t="s">
        <v>195</v>
      </c>
      <c r="AI58" s="123" t="s">
        <v>197</v>
      </c>
    </row>
    <row r="59" spans="1:37" ht="10.8" x14ac:dyDescent="0.15">
      <c r="B59" s="92"/>
      <c r="C59" s="45"/>
      <c r="D59" s="45"/>
      <c r="E59" s="94"/>
      <c r="F59" s="94"/>
      <c r="G59" s="94"/>
      <c r="H59" s="94"/>
      <c r="I59" s="100"/>
      <c r="J59" s="94"/>
      <c r="K59" s="295">
        <v>2002</v>
      </c>
      <c r="L59" s="296">
        <v>1048</v>
      </c>
      <c r="M59" s="296">
        <v>954</v>
      </c>
      <c r="N59" s="296">
        <v>1103</v>
      </c>
      <c r="O59" s="390">
        <v>1001</v>
      </c>
      <c r="P59" s="297">
        <v>1150</v>
      </c>
      <c r="Q59" s="95"/>
      <c r="R59" s="94"/>
      <c r="S59" s="94"/>
      <c r="T59" s="94"/>
      <c r="U59" s="94"/>
      <c r="V59" s="94"/>
      <c r="W59" s="44"/>
      <c r="X59" s="92"/>
      <c r="Y59" s="45"/>
      <c r="Z59" s="45"/>
      <c r="AA59" s="94"/>
      <c r="AB59" s="94"/>
      <c r="AC59" s="100"/>
      <c r="AD59" s="295">
        <f>SUM(L59,N59-O59)</f>
        <v>1150</v>
      </c>
      <c r="AE59" s="296">
        <f>M59</f>
        <v>954</v>
      </c>
      <c r="AF59" s="297">
        <f>O59</f>
        <v>1001</v>
      </c>
      <c r="AG59" s="95"/>
      <c r="AH59" s="94"/>
      <c r="AI59" s="94"/>
    </row>
    <row r="60" spans="1:37" ht="12" customHeight="1" x14ac:dyDescent="0.15">
      <c r="B60" s="65"/>
      <c r="C60" s="36"/>
      <c r="D60" s="36"/>
      <c r="E60" s="37"/>
      <c r="F60" s="37"/>
      <c r="G60" s="37"/>
      <c r="H60" s="37"/>
      <c r="I60" s="66"/>
      <c r="J60" s="37"/>
      <c r="K60" s="192">
        <f t="shared" ref="K60:P60" si="38">E68</f>
        <v>79715</v>
      </c>
      <c r="L60" s="188">
        <f t="shared" si="38"/>
        <v>54648</v>
      </c>
      <c r="M60" s="188">
        <f t="shared" si="38"/>
        <v>25067</v>
      </c>
      <c r="N60" s="188">
        <f t="shared" si="38"/>
        <v>36731</v>
      </c>
      <c r="O60" s="391">
        <f t="shared" si="38"/>
        <v>31713</v>
      </c>
      <c r="P60" s="189">
        <f t="shared" si="38"/>
        <v>59666</v>
      </c>
      <c r="Q60" s="125"/>
      <c r="R60" s="37"/>
      <c r="S60" s="37"/>
      <c r="T60" s="37"/>
      <c r="U60" s="37"/>
      <c r="V60" s="37"/>
      <c r="W60" s="44"/>
      <c r="X60" s="65"/>
      <c r="Y60" s="36"/>
      <c r="Z60" s="36"/>
      <c r="AA60" s="37"/>
      <c r="AB60" s="37"/>
      <c r="AC60" s="66"/>
      <c r="AD60" s="192">
        <f>AA68</f>
        <v>59666</v>
      </c>
      <c r="AE60" s="188">
        <f>AB68</f>
        <v>25067</v>
      </c>
      <c r="AF60" s="189">
        <f>AC68</f>
        <v>31713</v>
      </c>
      <c r="AG60" s="125"/>
      <c r="AH60" s="37"/>
      <c r="AI60" s="37"/>
    </row>
    <row r="61" spans="1:37" ht="15" customHeight="1" x14ac:dyDescent="0.15">
      <c r="B61" s="32" t="s">
        <v>425</v>
      </c>
      <c r="C61" s="209"/>
      <c r="D61" s="209"/>
      <c r="E61" s="17">
        <v>1192</v>
      </c>
      <c r="F61" s="17">
        <v>364</v>
      </c>
      <c r="G61" s="128">
        <v>828</v>
      </c>
      <c r="H61" s="8">
        <v>653</v>
      </c>
      <c r="I61" s="128">
        <v>608</v>
      </c>
      <c r="J61" s="17">
        <v>409</v>
      </c>
      <c r="K61" s="131">
        <f t="shared" ref="K61:P67" si="39">E61/K$60*100</f>
        <v>1.4953271028037385</v>
      </c>
      <c r="L61" s="3">
        <f t="shared" si="39"/>
        <v>0.66608110086370953</v>
      </c>
      <c r="M61" s="163">
        <f t="shared" si="39"/>
        <v>3.3031475645270674</v>
      </c>
      <c r="N61" s="11">
        <f t="shared" si="39"/>
        <v>1.7777898777599304</v>
      </c>
      <c r="O61" s="163">
        <f t="shared" si="39"/>
        <v>1.9171948412323021</v>
      </c>
      <c r="P61" s="126">
        <f t="shared" si="39"/>
        <v>0.68548251935775817</v>
      </c>
      <c r="Q61" s="80">
        <v>0.59540459540459545</v>
      </c>
      <c r="R61" s="3">
        <v>0.34732824427480918</v>
      </c>
      <c r="S61" s="163">
        <v>0.86792452830188682</v>
      </c>
      <c r="T61" s="11">
        <v>0.59202175883952857</v>
      </c>
      <c r="U61" s="15">
        <v>0.60739260739260736</v>
      </c>
      <c r="V61" s="15">
        <v>0.35565217391304349</v>
      </c>
      <c r="W61" s="44"/>
      <c r="X61" s="32" t="s">
        <v>425</v>
      </c>
      <c r="Y61" s="209"/>
      <c r="Z61" s="209"/>
      <c r="AA61" s="17">
        <f t="shared" ref="AA61:AA67" si="40">SUM(F61,H61-I61)</f>
        <v>409</v>
      </c>
      <c r="AB61" s="128">
        <f t="shared" ref="AB61:AB67" si="41">G61</f>
        <v>828</v>
      </c>
      <c r="AC61" s="128">
        <f t="shared" ref="AC61:AC67" si="42">I61</f>
        <v>608</v>
      </c>
      <c r="AD61" s="131">
        <f t="shared" ref="AD61:AF67" si="43">AA61/AD$60*100</f>
        <v>0.68548251935775817</v>
      </c>
      <c r="AE61" s="163">
        <f t="shared" si="43"/>
        <v>3.3031475645270674</v>
      </c>
      <c r="AF61" s="126">
        <f t="shared" si="43"/>
        <v>1.9171948412323021</v>
      </c>
      <c r="AG61" s="80">
        <v>0.35565217391304349</v>
      </c>
      <c r="AH61" s="163">
        <f t="shared" ref="AH61:AH67" si="44">S61</f>
        <v>0.86792452830188682</v>
      </c>
      <c r="AI61" s="15">
        <f t="shared" ref="AI61:AI67" si="45">U61</f>
        <v>0.60739260739260736</v>
      </c>
    </row>
    <row r="62" spans="1:37" ht="15" customHeight="1" x14ac:dyDescent="0.15">
      <c r="B62" s="34" t="s">
        <v>426</v>
      </c>
      <c r="C62" s="209"/>
      <c r="D62" s="209"/>
      <c r="E62" s="18">
        <v>4846</v>
      </c>
      <c r="F62" s="18">
        <v>2427</v>
      </c>
      <c r="G62" s="134">
        <v>2419</v>
      </c>
      <c r="H62" s="9">
        <v>2780</v>
      </c>
      <c r="I62" s="134">
        <v>2494</v>
      </c>
      <c r="J62" s="18">
        <v>2713</v>
      </c>
      <c r="K62" s="131">
        <f t="shared" si="39"/>
        <v>6.0791569968011032</v>
      </c>
      <c r="L62" s="4">
        <f t="shared" si="39"/>
        <v>4.4411506368028109</v>
      </c>
      <c r="M62" s="164">
        <f t="shared" si="39"/>
        <v>9.6501376311485227</v>
      </c>
      <c r="N62" s="12">
        <f t="shared" si="39"/>
        <v>7.5685388364052173</v>
      </c>
      <c r="O62" s="164">
        <f t="shared" si="39"/>
        <v>7.8642827862390821</v>
      </c>
      <c r="P62" s="135">
        <f t="shared" si="39"/>
        <v>4.5469781785271346</v>
      </c>
      <c r="Q62" s="80">
        <v>2.4205794205794207</v>
      </c>
      <c r="R62" s="4">
        <v>2.3158396946564888</v>
      </c>
      <c r="S62" s="164">
        <v>2.5356394129979036</v>
      </c>
      <c r="T62" s="12">
        <v>2.5203989120580235</v>
      </c>
      <c r="U62" s="16">
        <v>2.4915084915084913</v>
      </c>
      <c r="V62" s="16">
        <v>2.3591304347826085</v>
      </c>
      <c r="W62" s="44"/>
      <c r="X62" s="34" t="s">
        <v>426</v>
      </c>
      <c r="Y62" s="209"/>
      <c r="Z62" s="209"/>
      <c r="AA62" s="18">
        <f t="shared" si="40"/>
        <v>2713</v>
      </c>
      <c r="AB62" s="134">
        <f t="shared" si="41"/>
        <v>2419</v>
      </c>
      <c r="AC62" s="134">
        <f t="shared" si="42"/>
        <v>2494</v>
      </c>
      <c r="AD62" s="131">
        <f t="shared" si="43"/>
        <v>4.5469781785271346</v>
      </c>
      <c r="AE62" s="164">
        <f t="shared" si="43"/>
        <v>9.6501376311485227</v>
      </c>
      <c r="AF62" s="135">
        <f t="shared" si="43"/>
        <v>7.8642827862390821</v>
      </c>
      <c r="AG62" s="80">
        <v>2.3591304347826085</v>
      </c>
      <c r="AH62" s="164">
        <f t="shared" si="44"/>
        <v>2.5356394129979036</v>
      </c>
      <c r="AI62" s="16">
        <f t="shared" si="45"/>
        <v>2.4915084915084913</v>
      </c>
    </row>
    <row r="63" spans="1:37" ht="15" customHeight="1" x14ac:dyDescent="0.15">
      <c r="B63" s="34" t="s">
        <v>427</v>
      </c>
      <c r="C63" s="209"/>
      <c r="D63" s="209"/>
      <c r="E63" s="18">
        <v>6313</v>
      </c>
      <c r="F63" s="18">
        <v>3645</v>
      </c>
      <c r="G63" s="134">
        <v>2668</v>
      </c>
      <c r="H63" s="9">
        <v>3379</v>
      </c>
      <c r="I63" s="134">
        <v>3032</v>
      </c>
      <c r="J63" s="18">
        <v>3992</v>
      </c>
      <c r="K63" s="131">
        <f t="shared" si="39"/>
        <v>7.9194630872483227</v>
      </c>
      <c r="L63" s="4">
        <f t="shared" si="39"/>
        <v>6.6699604743083007</v>
      </c>
      <c r="M63" s="164">
        <f t="shared" si="39"/>
        <v>10.643475485698328</v>
      </c>
      <c r="N63" s="12">
        <f t="shared" si="39"/>
        <v>9.1993139310119521</v>
      </c>
      <c r="O63" s="164">
        <f t="shared" si="39"/>
        <v>9.560747958250559</v>
      </c>
      <c r="P63" s="135">
        <f t="shared" si="39"/>
        <v>6.6905775483524961</v>
      </c>
      <c r="Q63" s="80">
        <v>3.1533466533466532</v>
      </c>
      <c r="R63" s="4">
        <v>3.4780534351145036</v>
      </c>
      <c r="S63" s="164">
        <v>2.7966457023060798</v>
      </c>
      <c r="T63" s="12">
        <v>3.0634632819582954</v>
      </c>
      <c r="U63" s="16">
        <v>3.028971028971029</v>
      </c>
      <c r="V63" s="16">
        <v>3.471304347826087</v>
      </c>
      <c r="W63" s="44"/>
      <c r="X63" s="34" t="s">
        <v>427</v>
      </c>
      <c r="Y63" s="209"/>
      <c r="Z63" s="209"/>
      <c r="AA63" s="18">
        <f t="shared" si="40"/>
        <v>3992</v>
      </c>
      <c r="AB63" s="134">
        <f t="shared" si="41"/>
        <v>2668</v>
      </c>
      <c r="AC63" s="134">
        <f t="shared" si="42"/>
        <v>3032</v>
      </c>
      <c r="AD63" s="131">
        <f t="shared" si="43"/>
        <v>6.6905775483524961</v>
      </c>
      <c r="AE63" s="164">
        <f t="shared" si="43"/>
        <v>10.643475485698328</v>
      </c>
      <c r="AF63" s="135">
        <f t="shared" si="43"/>
        <v>9.560747958250559</v>
      </c>
      <c r="AG63" s="80">
        <v>3.471304347826087</v>
      </c>
      <c r="AH63" s="164">
        <f t="shared" si="44"/>
        <v>2.7966457023060798</v>
      </c>
      <c r="AI63" s="16">
        <f t="shared" si="45"/>
        <v>3.028971028971029</v>
      </c>
    </row>
    <row r="64" spans="1:37" ht="15" customHeight="1" x14ac:dyDescent="0.15">
      <c r="B64" s="34" t="s">
        <v>428</v>
      </c>
      <c r="C64" s="209"/>
      <c r="D64" s="209"/>
      <c r="E64" s="18">
        <v>11775</v>
      </c>
      <c r="F64" s="18">
        <v>7425</v>
      </c>
      <c r="G64" s="134">
        <v>4350</v>
      </c>
      <c r="H64" s="9">
        <v>6296</v>
      </c>
      <c r="I64" s="134">
        <v>5454</v>
      </c>
      <c r="J64" s="18">
        <v>8267</v>
      </c>
      <c r="K64" s="131">
        <f t="shared" si="39"/>
        <v>14.77137301637082</v>
      </c>
      <c r="L64" s="4">
        <f t="shared" si="39"/>
        <v>13.586956521739129</v>
      </c>
      <c r="M64" s="164">
        <f t="shared" si="39"/>
        <v>17.353492639725534</v>
      </c>
      <c r="N64" s="12">
        <f t="shared" si="39"/>
        <v>17.140834717268792</v>
      </c>
      <c r="O64" s="164">
        <f t="shared" si="39"/>
        <v>17.197994513291079</v>
      </c>
      <c r="P64" s="135">
        <f t="shared" si="39"/>
        <v>13.855462072201924</v>
      </c>
      <c r="Q64" s="80">
        <v>5.8816183816183818</v>
      </c>
      <c r="R64" s="4">
        <v>7.0849236641221376</v>
      </c>
      <c r="S64" s="164">
        <v>4.5597484276729556</v>
      </c>
      <c r="T64" s="12">
        <v>5.7080689029918403</v>
      </c>
      <c r="U64" s="16">
        <v>5.4485514485514486</v>
      </c>
      <c r="V64" s="16">
        <v>7.1886956521739132</v>
      </c>
      <c r="W64" s="44"/>
      <c r="X64" s="34" t="s">
        <v>428</v>
      </c>
      <c r="Y64" s="209"/>
      <c r="Z64" s="209"/>
      <c r="AA64" s="18">
        <f t="shared" si="40"/>
        <v>8267</v>
      </c>
      <c r="AB64" s="134">
        <f t="shared" si="41"/>
        <v>4350</v>
      </c>
      <c r="AC64" s="134">
        <f t="shared" si="42"/>
        <v>5454</v>
      </c>
      <c r="AD64" s="131">
        <f t="shared" si="43"/>
        <v>13.855462072201924</v>
      </c>
      <c r="AE64" s="164">
        <f t="shared" si="43"/>
        <v>17.353492639725534</v>
      </c>
      <c r="AF64" s="135">
        <f t="shared" si="43"/>
        <v>17.197994513291079</v>
      </c>
      <c r="AG64" s="80">
        <v>7.1886956521739132</v>
      </c>
      <c r="AH64" s="164">
        <f t="shared" si="44"/>
        <v>4.5597484276729556</v>
      </c>
      <c r="AI64" s="16">
        <f t="shared" si="45"/>
        <v>5.4485514485514486</v>
      </c>
    </row>
    <row r="65" spans="1:35" ht="15" customHeight="1" x14ac:dyDescent="0.15">
      <c r="B65" s="34" t="s">
        <v>429</v>
      </c>
      <c r="C65" s="209"/>
      <c r="D65" s="209"/>
      <c r="E65" s="18">
        <v>22705</v>
      </c>
      <c r="F65" s="18">
        <v>15854</v>
      </c>
      <c r="G65" s="134">
        <v>6851</v>
      </c>
      <c r="H65" s="9">
        <v>10966</v>
      </c>
      <c r="I65" s="134">
        <v>9497</v>
      </c>
      <c r="J65" s="18">
        <v>17323</v>
      </c>
      <c r="K65" s="131">
        <f t="shared" si="39"/>
        <v>28.482719688891677</v>
      </c>
      <c r="L65" s="4">
        <f t="shared" si="39"/>
        <v>29.011125750256184</v>
      </c>
      <c r="M65" s="164">
        <f t="shared" si="39"/>
        <v>27.330753580404515</v>
      </c>
      <c r="N65" s="12">
        <f t="shared" si="39"/>
        <v>29.854890964035828</v>
      </c>
      <c r="O65" s="164">
        <f t="shared" si="39"/>
        <v>29.946709551288116</v>
      </c>
      <c r="P65" s="135">
        <f t="shared" si="39"/>
        <v>29.033285288103777</v>
      </c>
      <c r="Q65" s="80">
        <v>11.34115884115884</v>
      </c>
      <c r="R65" s="4">
        <v>15.127862595419847</v>
      </c>
      <c r="S65" s="164">
        <v>7.1813417190775679</v>
      </c>
      <c r="T65" s="12">
        <v>9.9419764279238443</v>
      </c>
      <c r="U65" s="16">
        <v>9.4875124875124879</v>
      </c>
      <c r="V65" s="16">
        <v>15.063478260869566</v>
      </c>
      <c r="W65" s="44"/>
      <c r="X65" s="34" t="s">
        <v>429</v>
      </c>
      <c r="Y65" s="209"/>
      <c r="Z65" s="209"/>
      <c r="AA65" s="18">
        <f t="shared" si="40"/>
        <v>17323</v>
      </c>
      <c r="AB65" s="134">
        <f t="shared" si="41"/>
        <v>6851</v>
      </c>
      <c r="AC65" s="134">
        <f t="shared" si="42"/>
        <v>9497</v>
      </c>
      <c r="AD65" s="131">
        <f t="shared" si="43"/>
        <v>29.033285288103777</v>
      </c>
      <c r="AE65" s="164">
        <f t="shared" si="43"/>
        <v>27.330753580404515</v>
      </c>
      <c r="AF65" s="135">
        <f t="shared" si="43"/>
        <v>29.946709551288116</v>
      </c>
      <c r="AG65" s="80">
        <v>15.063478260869566</v>
      </c>
      <c r="AH65" s="164">
        <f t="shared" si="44"/>
        <v>7.1813417190775679</v>
      </c>
      <c r="AI65" s="16">
        <f t="shared" si="45"/>
        <v>9.4875124875124879</v>
      </c>
    </row>
    <row r="66" spans="1:35" ht="15" customHeight="1" x14ac:dyDescent="0.15">
      <c r="B66" s="34" t="s">
        <v>430</v>
      </c>
      <c r="C66" s="209"/>
      <c r="D66" s="209"/>
      <c r="E66" s="18">
        <v>32008</v>
      </c>
      <c r="F66" s="18">
        <v>24348</v>
      </c>
      <c r="G66" s="134">
        <v>7660</v>
      </c>
      <c r="H66" s="9">
        <v>12155</v>
      </c>
      <c r="I66" s="134">
        <v>10185</v>
      </c>
      <c r="J66" s="18">
        <v>26318</v>
      </c>
      <c r="K66" s="131">
        <f t="shared" si="39"/>
        <v>40.153045223609105</v>
      </c>
      <c r="L66" s="4">
        <f t="shared" si="39"/>
        <v>44.554238032498901</v>
      </c>
      <c r="M66" s="164">
        <f t="shared" si="39"/>
        <v>30.558104280528188</v>
      </c>
      <c r="N66" s="12">
        <f t="shared" si="39"/>
        <v>33.091938689390432</v>
      </c>
      <c r="O66" s="164">
        <f t="shared" si="39"/>
        <v>32.116166871629929</v>
      </c>
      <c r="P66" s="135">
        <f t="shared" si="39"/>
        <v>44.10887272483491</v>
      </c>
      <c r="Q66" s="80">
        <v>15.988011988011989</v>
      </c>
      <c r="R66" s="4">
        <v>23.232824427480917</v>
      </c>
      <c r="S66" s="164">
        <v>8.0293501048218037</v>
      </c>
      <c r="T66" s="12">
        <v>11.019945602901178</v>
      </c>
      <c r="U66" s="16">
        <v>10.174825174825175</v>
      </c>
      <c r="V66" s="16">
        <v>22.885217391304348</v>
      </c>
      <c r="W66" s="44"/>
      <c r="X66" s="34" t="s">
        <v>430</v>
      </c>
      <c r="Y66" s="209"/>
      <c r="Z66" s="209"/>
      <c r="AA66" s="18">
        <f t="shared" si="40"/>
        <v>26318</v>
      </c>
      <c r="AB66" s="134">
        <f t="shared" si="41"/>
        <v>7660</v>
      </c>
      <c r="AC66" s="134">
        <f t="shared" si="42"/>
        <v>10185</v>
      </c>
      <c r="AD66" s="131">
        <f t="shared" si="43"/>
        <v>44.10887272483491</v>
      </c>
      <c r="AE66" s="164">
        <f t="shared" si="43"/>
        <v>30.558104280528188</v>
      </c>
      <c r="AF66" s="135">
        <f t="shared" si="43"/>
        <v>32.116166871629929</v>
      </c>
      <c r="AG66" s="80">
        <v>22.885217391304348</v>
      </c>
      <c r="AH66" s="164">
        <f t="shared" si="44"/>
        <v>8.0293501048218037</v>
      </c>
      <c r="AI66" s="16">
        <f t="shared" si="45"/>
        <v>10.174825174825175</v>
      </c>
    </row>
    <row r="67" spans="1:35" ht="15" customHeight="1" x14ac:dyDescent="0.15">
      <c r="B67" s="35" t="s">
        <v>57</v>
      </c>
      <c r="C67" s="209"/>
      <c r="D67" s="209"/>
      <c r="E67" s="18">
        <v>876</v>
      </c>
      <c r="F67" s="18">
        <v>585</v>
      </c>
      <c r="G67" s="67">
        <v>291</v>
      </c>
      <c r="H67" s="18">
        <v>502</v>
      </c>
      <c r="I67" s="67">
        <v>443</v>
      </c>
      <c r="J67" s="18">
        <v>644</v>
      </c>
      <c r="K67" s="131">
        <f t="shared" si="39"/>
        <v>1.0989148842752305</v>
      </c>
      <c r="L67" s="4">
        <f t="shared" si="39"/>
        <v>1.0704874835309619</v>
      </c>
      <c r="M67" s="165">
        <f t="shared" si="39"/>
        <v>1.1608888179678463</v>
      </c>
      <c r="N67" s="4">
        <f t="shared" si="39"/>
        <v>1.3666929841278483</v>
      </c>
      <c r="O67" s="165">
        <f t="shared" si="39"/>
        <v>1.3969034780689307</v>
      </c>
      <c r="P67" s="127">
        <f t="shared" si="39"/>
        <v>1.0793416686219959</v>
      </c>
      <c r="Q67" s="80">
        <v>0.43756243756243757</v>
      </c>
      <c r="R67" s="4">
        <v>0.55820610687022898</v>
      </c>
      <c r="S67" s="165">
        <v>0.30503144654088049</v>
      </c>
      <c r="T67" s="4">
        <v>0.45512239347234812</v>
      </c>
      <c r="U67" s="4">
        <v>0.44255744255744256</v>
      </c>
      <c r="V67" s="4">
        <v>0.56000000000000005</v>
      </c>
      <c r="W67" s="44"/>
      <c r="X67" s="35" t="s">
        <v>57</v>
      </c>
      <c r="Y67" s="209"/>
      <c r="Z67" s="209"/>
      <c r="AA67" s="18">
        <f t="shared" si="40"/>
        <v>644</v>
      </c>
      <c r="AB67" s="67">
        <f t="shared" si="41"/>
        <v>291</v>
      </c>
      <c r="AC67" s="67">
        <f t="shared" si="42"/>
        <v>443</v>
      </c>
      <c r="AD67" s="131">
        <f t="shared" si="43"/>
        <v>1.0793416686219959</v>
      </c>
      <c r="AE67" s="165">
        <f t="shared" si="43"/>
        <v>1.1608888179678463</v>
      </c>
      <c r="AF67" s="127">
        <f t="shared" si="43"/>
        <v>1.3969034780689307</v>
      </c>
      <c r="AG67" s="80">
        <v>0.56000000000000005</v>
      </c>
      <c r="AH67" s="165">
        <f t="shared" si="44"/>
        <v>0.30503144654088049</v>
      </c>
      <c r="AI67" s="4">
        <f t="shared" si="45"/>
        <v>0.44255744255744256</v>
      </c>
    </row>
    <row r="68" spans="1:35" ht="15" customHeight="1" x14ac:dyDescent="0.15">
      <c r="B68" s="38" t="s">
        <v>1</v>
      </c>
      <c r="C68" s="78"/>
      <c r="D68" s="78"/>
      <c r="E68" s="47">
        <f t="shared" ref="E68:I68" si="46">SUM(E61:E67)</f>
        <v>79715</v>
      </c>
      <c r="F68" s="47">
        <f t="shared" si="46"/>
        <v>54648</v>
      </c>
      <c r="G68" s="129">
        <f t="shared" si="46"/>
        <v>25067</v>
      </c>
      <c r="H68" s="47">
        <f t="shared" si="46"/>
        <v>36731</v>
      </c>
      <c r="I68" s="129">
        <f t="shared" si="46"/>
        <v>31713</v>
      </c>
      <c r="J68" s="47">
        <v>59666</v>
      </c>
      <c r="K68" s="132">
        <f t="shared" ref="K68:U68" si="47">SUM(K61:K67)</f>
        <v>100</v>
      </c>
      <c r="L68" s="71">
        <f t="shared" si="47"/>
        <v>100</v>
      </c>
      <c r="M68" s="179">
        <f t="shared" si="47"/>
        <v>100</v>
      </c>
      <c r="N68" s="71">
        <f t="shared" si="47"/>
        <v>100</v>
      </c>
      <c r="O68" s="179">
        <f t="shared" si="47"/>
        <v>100</v>
      </c>
      <c r="P68" s="130">
        <f t="shared" si="47"/>
        <v>100</v>
      </c>
      <c r="Q68" s="133">
        <f t="shared" si="47"/>
        <v>39.817682317682312</v>
      </c>
      <c r="R68" s="71">
        <f t="shared" si="47"/>
        <v>52.145038167938935</v>
      </c>
      <c r="S68" s="179">
        <f t="shared" si="47"/>
        <v>26.275681341719078</v>
      </c>
      <c r="T68" s="71">
        <f t="shared" si="47"/>
        <v>33.300997280145062</v>
      </c>
      <c r="U68" s="71">
        <f t="shared" si="47"/>
        <v>31.681318681318679</v>
      </c>
      <c r="V68" s="71">
        <v>51.883478260869566</v>
      </c>
      <c r="W68" s="44"/>
      <c r="X68" s="38" t="s">
        <v>1</v>
      </c>
      <c r="Y68" s="78"/>
      <c r="Z68" s="78"/>
      <c r="AA68" s="47">
        <f t="shared" ref="AA68:AI68" si="48">SUM(AA61:AA67)</f>
        <v>59666</v>
      </c>
      <c r="AB68" s="129">
        <f t="shared" si="48"/>
        <v>25067</v>
      </c>
      <c r="AC68" s="129">
        <f t="shared" si="48"/>
        <v>31713</v>
      </c>
      <c r="AD68" s="132">
        <f t="shared" si="48"/>
        <v>100</v>
      </c>
      <c r="AE68" s="179">
        <f t="shared" si="48"/>
        <v>100</v>
      </c>
      <c r="AF68" s="130">
        <f t="shared" si="48"/>
        <v>100</v>
      </c>
      <c r="AG68" s="133">
        <f t="shared" si="48"/>
        <v>51.883478260869566</v>
      </c>
      <c r="AH68" s="179">
        <f t="shared" si="48"/>
        <v>26.275681341719078</v>
      </c>
      <c r="AI68" s="71">
        <f t="shared" si="48"/>
        <v>31.681318681318679</v>
      </c>
    </row>
    <row r="69" spans="1:35" ht="15" customHeight="1" x14ac:dyDescent="0.15">
      <c r="B69" s="62"/>
      <c r="C69" s="62"/>
      <c r="D69" s="62"/>
      <c r="E69" s="109"/>
      <c r="F69" s="109"/>
      <c r="G69" s="109"/>
      <c r="H69" s="109"/>
      <c r="I69" s="109"/>
      <c r="J69" s="109"/>
      <c r="K69" s="90"/>
      <c r="L69" s="54"/>
      <c r="M69" s="23"/>
      <c r="W69" s="44"/>
      <c r="X69" s="62"/>
      <c r="Y69" s="62"/>
      <c r="Z69" s="62"/>
      <c r="AA69" s="109"/>
      <c r="AB69" s="109"/>
      <c r="AC69" s="109"/>
      <c r="AD69" s="90"/>
      <c r="AE69" s="23"/>
    </row>
    <row r="70" spans="1:35" ht="15" customHeight="1" x14ac:dyDescent="0.15">
      <c r="A70" s="1" t="s">
        <v>573</v>
      </c>
      <c r="B70" s="22"/>
      <c r="C70" s="22"/>
      <c r="D70" s="22"/>
      <c r="E70" s="22"/>
      <c r="H70" s="7"/>
      <c r="I70" s="7"/>
      <c r="J70" s="22"/>
      <c r="Q70" s="172"/>
      <c r="R70" s="172"/>
      <c r="S70" s="172"/>
      <c r="T70" s="172"/>
      <c r="U70" s="172"/>
      <c r="V70" s="172"/>
      <c r="W70" s="44"/>
      <c r="X70" s="22"/>
      <c r="Y70" s="22"/>
      <c r="Z70" s="22"/>
      <c r="AA70" s="22"/>
      <c r="AG70" s="172"/>
      <c r="AH70" s="172"/>
      <c r="AI70" s="172"/>
    </row>
    <row r="71" spans="1:35" ht="13.65" customHeight="1" x14ac:dyDescent="0.15">
      <c r="B71" s="64"/>
      <c r="C71" s="33"/>
      <c r="D71" s="33"/>
      <c r="E71" s="386"/>
      <c r="F71" s="387"/>
      <c r="G71" s="86" t="s">
        <v>156</v>
      </c>
      <c r="H71" s="86"/>
      <c r="I71" s="387"/>
      <c r="J71" s="393"/>
      <c r="K71" s="388"/>
      <c r="L71" s="387"/>
      <c r="M71" s="86" t="s">
        <v>3</v>
      </c>
      <c r="N71" s="86"/>
      <c r="O71" s="387"/>
      <c r="P71" s="393"/>
      <c r="Q71" s="387"/>
      <c r="R71" s="387"/>
      <c r="S71" s="226" t="s">
        <v>305</v>
      </c>
      <c r="T71" s="86"/>
      <c r="U71" s="387"/>
      <c r="V71" s="389"/>
      <c r="W71" s="44"/>
      <c r="X71" s="64"/>
      <c r="Y71" s="33"/>
      <c r="Z71" s="33"/>
      <c r="AA71" s="79"/>
      <c r="AB71" s="83" t="s">
        <v>156</v>
      </c>
      <c r="AC71" s="86"/>
      <c r="AD71" s="102"/>
      <c r="AE71" s="83" t="s">
        <v>3</v>
      </c>
      <c r="AF71" s="97"/>
      <c r="AG71" s="86"/>
      <c r="AH71" s="124" t="s">
        <v>305</v>
      </c>
      <c r="AI71" s="84"/>
    </row>
    <row r="72" spans="1:35" ht="19.2" x14ac:dyDescent="0.15">
      <c r="B72" s="92"/>
      <c r="C72" s="45"/>
      <c r="D72" s="45"/>
      <c r="E72" s="94" t="s">
        <v>442</v>
      </c>
      <c r="F72" s="94" t="s">
        <v>194</v>
      </c>
      <c r="G72" s="94" t="s">
        <v>195</v>
      </c>
      <c r="H72" s="94" t="s">
        <v>444</v>
      </c>
      <c r="I72" s="100" t="s">
        <v>197</v>
      </c>
      <c r="J72" s="94" t="s">
        <v>1127</v>
      </c>
      <c r="K72" s="103" t="s">
        <v>442</v>
      </c>
      <c r="L72" s="94" t="s">
        <v>194</v>
      </c>
      <c r="M72" s="94" t="s">
        <v>195</v>
      </c>
      <c r="N72" s="94" t="s">
        <v>444</v>
      </c>
      <c r="O72" s="100" t="s">
        <v>197</v>
      </c>
      <c r="P72" s="392" t="s">
        <v>1127</v>
      </c>
      <c r="Q72" s="103" t="s">
        <v>442</v>
      </c>
      <c r="R72" s="94" t="s">
        <v>194</v>
      </c>
      <c r="S72" s="94" t="s">
        <v>195</v>
      </c>
      <c r="T72" s="94" t="s">
        <v>444</v>
      </c>
      <c r="U72" s="123" t="s">
        <v>197</v>
      </c>
      <c r="V72" s="123" t="s">
        <v>1127</v>
      </c>
      <c r="W72" s="44"/>
      <c r="X72" s="92"/>
      <c r="Y72" s="45"/>
      <c r="Z72" s="45"/>
      <c r="AA72" s="94" t="s">
        <v>936</v>
      </c>
      <c r="AB72" s="94" t="s">
        <v>195</v>
      </c>
      <c r="AC72" s="100" t="s">
        <v>197</v>
      </c>
      <c r="AD72" s="103" t="s">
        <v>936</v>
      </c>
      <c r="AE72" s="94" t="s">
        <v>195</v>
      </c>
      <c r="AF72" s="98" t="s">
        <v>197</v>
      </c>
      <c r="AG72" s="103" t="s">
        <v>936</v>
      </c>
      <c r="AH72" s="94" t="s">
        <v>195</v>
      </c>
      <c r="AI72" s="123" t="s">
        <v>197</v>
      </c>
    </row>
    <row r="73" spans="1:35" ht="10.8" x14ac:dyDescent="0.15">
      <c r="B73" s="92"/>
      <c r="C73" s="45"/>
      <c r="D73" s="45"/>
      <c r="E73" s="94"/>
      <c r="F73" s="94"/>
      <c r="G73" s="94"/>
      <c r="H73" s="94"/>
      <c r="I73" s="100"/>
      <c r="J73" s="94"/>
      <c r="K73" s="295">
        <v>2034</v>
      </c>
      <c r="L73" s="296">
        <v>1063</v>
      </c>
      <c r="M73" s="296">
        <v>971</v>
      </c>
      <c r="N73" s="296">
        <v>1117</v>
      </c>
      <c r="O73" s="390">
        <v>1014</v>
      </c>
      <c r="P73" s="297">
        <v>1166</v>
      </c>
      <c r="Q73" s="95"/>
      <c r="R73" s="94"/>
      <c r="S73" s="94"/>
      <c r="T73" s="94"/>
      <c r="U73" s="94"/>
      <c r="V73" s="94"/>
      <c r="W73" s="44"/>
      <c r="X73" s="92"/>
      <c r="Y73" s="45"/>
      <c r="Z73" s="45"/>
      <c r="AA73" s="94"/>
      <c r="AB73" s="94"/>
      <c r="AC73" s="100"/>
      <c r="AD73" s="295">
        <f>SUM(L73,N73-O73)</f>
        <v>1166</v>
      </c>
      <c r="AE73" s="296">
        <f>M73</f>
        <v>971</v>
      </c>
      <c r="AF73" s="297">
        <f>O73</f>
        <v>1014</v>
      </c>
      <c r="AG73" s="95"/>
      <c r="AH73" s="94"/>
      <c r="AI73" s="94"/>
    </row>
    <row r="74" spans="1:35" ht="12" customHeight="1" x14ac:dyDescent="0.15">
      <c r="B74" s="65"/>
      <c r="C74" s="36"/>
      <c r="D74" s="36"/>
      <c r="E74" s="37"/>
      <c r="F74" s="37"/>
      <c r="G74" s="37"/>
      <c r="H74" s="37"/>
      <c r="I74" s="66"/>
      <c r="J74" s="37"/>
      <c r="K74" s="192">
        <f t="shared" ref="K74:P74" si="49">E84</f>
        <v>81752</v>
      </c>
      <c r="L74" s="188">
        <f t="shared" si="49"/>
        <v>55727</v>
      </c>
      <c r="M74" s="188">
        <f t="shared" si="49"/>
        <v>26025</v>
      </c>
      <c r="N74" s="188">
        <f t="shared" si="49"/>
        <v>37239</v>
      </c>
      <c r="O74" s="391">
        <f t="shared" si="49"/>
        <v>32175</v>
      </c>
      <c r="P74" s="189">
        <f t="shared" si="49"/>
        <v>60791</v>
      </c>
      <c r="Q74" s="125"/>
      <c r="R74" s="37"/>
      <c r="S74" s="37"/>
      <c r="T74" s="37"/>
      <c r="U74" s="37"/>
      <c r="V74" s="37"/>
      <c r="W74" s="44"/>
      <c r="X74" s="65"/>
      <c r="Y74" s="36"/>
      <c r="Z74" s="36"/>
      <c r="AA74" s="37"/>
      <c r="AB74" s="37"/>
      <c r="AC74" s="66"/>
      <c r="AD74" s="192">
        <f>AA84</f>
        <v>60791</v>
      </c>
      <c r="AE74" s="188">
        <f>AB84</f>
        <v>26025</v>
      </c>
      <c r="AF74" s="189">
        <f>AC84</f>
        <v>32175</v>
      </c>
      <c r="AG74" s="125"/>
      <c r="AH74" s="37"/>
      <c r="AI74" s="37"/>
    </row>
    <row r="75" spans="1:35" ht="15" customHeight="1" x14ac:dyDescent="0.15">
      <c r="B75" s="32" t="s">
        <v>317</v>
      </c>
      <c r="C75" s="209"/>
      <c r="D75" s="209"/>
      <c r="E75" s="17">
        <v>5750</v>
      </c>
      <c r="F75" s="17">
        <v>4221</v>
      </c>
      <c r="G75" s="128">
        <v>1529</v>
      </c>
      <c r="H75" s="8">
        <v>3590</v>
      </c>
      <c r="I75" s="128">
        <v>3467</v>
      </c>
      <c r="J75" s="17">
        <v>4344</v>
      </c>
      <c r="K75" s="131">
        <f t="shared" ref="K75:K83" si="50">E75/K$74*100</f>
        <v>7.0334670711419909</v>
      </c>
      <c r="L75" s="3">
        <f t="shared" ref="L75:L83" si="51">F75/L$74*100</f>
        <v>7.5744253234518277</v>
      </c>
      <c r="M75" s="163">
        <f t="shared" ref="M75:M83" si="52">G75/M$74*100</f>
        <v>5.8751200768491838</v>
      </c>
      <c r="N75" s="11">
        <f t="shared" ref="N75:N83" si="53">H75/N$74*100</f>
        <v>9.6404307312226436</v>
      </c>
      <c r="O75" s="163">
        <f t="shared" ref="O75:O83" si="54">I75/O$74*100</f>
        <v>10.775446775446776</v>
      </c>
      <c r="P75" s="126">
        <f t="shared" ref="P75:P83" si="55">J75/P$74*100</f>
        <v>7.1457946077544365</v>
      </c>
      <c r="Q75" s="80">
        <v>2.8269419862340217</v>
      </c>
      <c r="R75" s="3">
        <v>3.9708372530573848</v>
      </c>
      <c r="S75" s="163">
        <v>1.5746652935118435</v>
      </c>
      <c r="T75" s="11">
        <v>3.213965980304387</v>
      </c>
      <c r="U75" s="15">
        <v>3.4191321499013805</v>
      </c>
      <c r="V75" s="15">
        <v>3.7255574614065181</v>
      </c>
      <c r="W75" s="44"/>
      <c r="X75" s="32" t="s">
        <v>317</v>
      </c>
      <c r="Y75" s="209"/>
      <c r="Z75" s="209"/>
      <c r="AA75" s="17">
        <f t="shared" ref="AA75:AA83" si="56">SUM(F75,H75-I75)</f>
        <v>4344</v>
      </c>
      <c r="AB75" s="128">
        <f t="shared" ref="AB75:AB83" si="57">G75</f>
        <v>1529</v>
      </c>
      <c r="AC75" s="128">
        <f t="shared" ref="AC75:AC83" si="58">I75</f>
        <v>3467</v>
      </c>
      <c r="AD75" s="131">
        <f t="shared" ref="AD75:AD83" si="59">AA75/AD$74*100</f>
        <v>7.1457946077544365</v>
      </c>
      <c r="AE75" s="163">
        <f t="shared" ref="AE75:AE83" si="60">AB75/AE$74*100</f>
        <v>5.8751200768491838</v>
      </c>
      <c r="AF75" s="126">
        <f t="shared" ref="AF75:AF83" si="61">AC75/AF$74*100</f>
        <v>10.775446775446776</v>
      </c>
      <c r="AG75" s="80">
        <v>3.7255574614065181</v>
      </c>
      <c r="AH75" s="163">
        <f t="shared" ref="AH75:AH83" si="62">S75</f>
        <v>1.5746652935118435</v>
      </c>
      <c r="AI75" s="15">
        <f t="shared" ref="AI75:AI83" si="63">U75</f>
        <v>3.4191321499013805</v>
      </c>
    </row>
    <row r="76" spans="1:35" ht="15" customHeight="1" x14ac:dyDescent="0.15">
      <c r="B76" s="34" t="s">
        <v>58</v>
      </c>
      <c r="C76" s="209"/>
      <c r="D76" s="209"/>
      <c r="E76" s="18">
        <v>4388</v>
      </c>
      <c r="F76" s="18">
        <v>3685</v>
      </c>
      <c r="G76" s="134">
        <v>703</v>
      </c>
      <c r="H76" s="9">
        <v>2535</v>
      </c>
      <c r="I76" s="134">
        <v>2171</v>
      </c>
      <c r="J76" s="18">
        <v>4049</v>
      </c>
      <c r="K76" s="131">
        <f t="shared" si="50"/>
        <v>5.3674527840297488</v>
      </c>
      <c r="L76" s="4">
        <f t="shared" si="51"/>
        <v>6.612593536346834</v>
      </c>
      <c r="M76" s="164">
        <f t="shared" si="52"/>
        <v>2.7012487992315082</v>
      </c>
      <c r="N76" s="12">
        <f t="shared" si="53"/>
        <v>6.8073793603480217</v>
      </c>
      <c r="O76" s="164">
        <f t="shared" si="54"/>
        <v>6.7474747474747483</v>
      </c>
      <c r="P76" s="135">
        <f t="shared" si="55"/>
        <v>6.6605254067213906</v>
      </c>
      <c r="Q76" s="80">
        <v>2.1573254670599802</v>
      </c>
      <c r="R76" s="4">
        <v>3.466603951081844</v>
      </c>
      <c r="S76" s="164">
        <v>0.72399588053553043</v>
      </c>
      <c r="T76" s="12">
        <v>2.2694717994628468</v>
      </c>
      <c r="U76" s="16">
        <v>2.141025641025641</v>
      </c>
      <c r="V76" s="16">
        <v>3.4725557461406518</v>
      </c>
      <c r="W76" s="44"/>
      <c r="X76" s="34" t="s">
        <v>58</v>
      </c>
      <c r="Y76" s="209"/>
      <c r="Z76" s="209"/>
      <c r="AA76" s="18">
        <f t="shared" si="56"/>
        <v>4049</v>
      </c>
      <c r="AB76" s="134">
        <f t="shared" si="57"/>
        <v>703</v>
      </c>
      <c r="AC76" s="134">
        <f t="shared" si="58"/>
        <v>2171</v>
      </c>
      <c r="AD76" s="131">
        <f t="shared" si="59"/>
        <v>6.6605254067213906</v>
      </c>
      <c r="AE76" s="164">
        <f t="shared" si="60"/>
        <v>2.7012487992315082</v>
      </c>
      <c r="AF76" s="135">
        <f t="shared" si="61"/>
        <v>6.7474747474747483</v>
      </c>
      <c r="AG76" s="80">
        <v>3.4725557461406518</v>
      </c>
      <c r="AH76" s="164">
        <f t="shared" si="62"/>
        <v>0.72399588053553043</v>
      </c>
      <c r="AI76" s="16">
        <f t="shared" si="63"/>
        <v>2.141025641025641</v>
      </c>
    </row>
    <row r="77" spans="1:35" ht="15" customHeight="1" x14ac:dyDescent="0.15">
      <c r="B77" s="34" t="s">
        <v>59</v>
      </c>
      <c r="C77" s="209"/>
      <c r="D77" s="209"/>
      <c r="E77" s="18">
        <v>3957</v>
      </c>
      <c r="F77" s="18">
        <v>3076</v>
      </c>
      <c r="G77" s="134">
        <v>881</v>
      </c>
      <c r="H77" s="9">
        <v>2799</v>
      </c>
      <c r="I77" s="134">
        <v>2455</v>
      </c>
      <c r="J77" s="18">
        <v>3420</v>
      </c>
      <c r="K77" s="131">
        <f t="shared" si="50"/>
        <v>4.840248556610236</v>
      </c>
      <c r="L77" s="4">
        <f t="shared" si="51"/>
        <v>5.5197660021174659</v>
      </c>
      <c r="M77" s="164">
        <f t="shared" si="52"/>
        <v>3.3852065321805958</v>
      </c>
      <c r="N77" s="12">
        <f t="shared" si="53"/>
        <v>7.5163135422540881</v>
      </c>
      <c r="O77" s="164">
        <f t="shared" si="54"/>
        <v>7.6301476301476292</v>
      </c>
      <c r="P77" s="135">
        <f t="shared" si="55"/>
        <v>5.6258327712983824</v>
      </c>
      <c r="Q77" s="80">
        <v>1.9454277286135693</v>
      </c>
      <c r="R77" s="4">
        <v>2.8936970837253058</v>
      </c>
      <c r="S77" s="164">
        <v>0.90731204943357369</v>
      </c>
      <c r="T77" s="12">
        <v>2.5058191584601612</v>
      </c>
      <c r="U77" s="16">
        <v>2.4211045364891519</v>
      </c>
      <c r="V77" s="16">
        <v>2.9331046312178386</v>
      </c>
      <c r="W77" s="44"/>
      <c r="X77" s="34" t="s">
        <v>59</v>
      </c>
      <c r="Y77" s="209"/>
      <c r="Z77" s="209"/>
      <c r="AA77" s="18">
        <f t="shared" si="56"/>
        <v>3420</v>
      </c>
      <c r="AB77" s="134">
        <f t="shared" si="57"/>
        <v>881</v>
      </c>
      <c r="AC77" s="134">
        <f t="shared" si="58"/>
        <v>2455</v>
      </c>
      <c r="AD77" s="131">
        <f t="shared" si="59"/>
        <v>5.6258327712983824</v>
      </c>
      <c r="AE77" s="164">
        <f t="shared" si="60"/>
        <v>3.3852065321805958</v>
      </c>
      <c r="AF77" s="135">
        <f t="shared" si="61"/>
        <v>7.6301476301476292</v>
      </c>
      <c r="AG77" s="80">
        <v>2.9331046312178386</v>
      </c>
      <c r="AH77" s="164">
        <f t="shared" si="62"/>
        <v>0.90731204943357369</v>
      </c>
      <c r="AI77" s="16">
        <f t="shared" si="63"/>
        <v>2.4211045364891519</v>
      </c>
    </row>
    <row r="78" spans="1:35" ht="15" customHeight="1" x14ac:dyDescent="0.15">
      <c r="B78" s="34" t="s">
        <v>60</v>
      </c>
      <c r="C78" s="209"/>
      <c r="D78" s="209"/>
      <c r="E78" s="18">
        <v>15915</v>
      </c>
      <c r="F78" s="18">
        <v>11513</v>
      </c>
      <c r="G78" s="134">
        <v>4402</v>
      </c>
      <c r="H78" s="9">
        <v>8389</v>
      </c>
      <c r="I78" s="134">
        <v>7146</v>
      </c>
      <c r="J78" s="18">
        <v>12756</v>
      </c>
      <c r="K78" s="131">
        <f t="shared" si="50"/>
        <v>19.467413641256485</v>
      </c>
      <c r="L78" s="4">
        <f t="shared" si="51"/>
        <v>20.659644337574246</v>
      </c>
      <c r="M78" s="164">
        <f t="shared" si="52"/>
        <v>16.914505283381366</v>
      </c>
      <c r="N78" s="12">
        <f t="shared" si="53"/>
        <v>22.527457772765111</v>
      </c>
      <c r="O78" s="164">
        <f t="shared" si="54"/>
        <v>22.20979020979021</v>
      </c>
      <c r="P78" s="135">
        <f t="shared" si="55"/>
        <v>20.983369248737478</v>
      </c>
      <c r="Q78" s="80">
        <v>7.8244837758112098</v>
      </c>
      <c r="R78" s="4">
        <v>10.830667920978364</v>
      </c>
      <c r="S78" s="164">
        <v>4.533470648815654</v>
      </c>
      <c r="T78" s="12">
        <v>7.5102954341987465</v>
      </c>
      <c r="U78" s="16">
        <v>7.0473372781065091</v>
      </c>
      <c r="V78" s="16">
        <v>10.939965694682677</v>
      </c>
      <c r="W78" s="44"/>
      <c r="X78" s="34" t="s">
        <v>60</v>
      </c>
      <c r="Y78" s="209"/>
      <c r="Z78" s="209"/>
      <c r="AA78" s="18">
        <f t="shared" si="56"/>
        <v>12756</v>
      </c>
      <c r="AB78" s="134">
        <f t="shared" si="57"/>
        <v>4402</v>
      </c>
      <c r="AC78" s="134">
        <f t="shared" si="58"/>
        <v>7146</v>
      </c>
      <c r="AD78" s="131">
        <f t="shared" si="59"/>
        <v>20.983369248737478</v>
      </c>
      <c r="AE78" s="164">
        <f t="shared" si="60"/>
        <v>16.914505283381366</v>
      </c>
      <c r="AF78" s="135">
        <f t="shared" si="61"/>
        <v>22.20979020979021</v>
      </c>
      <c r="AG78" s="80">
        <v>10.939965694682677</v>
      </c>
      <c r="AH78" s="164">
        <f t="shared" si="62"/>
        <v>4.533470648815654</v>
      </c>
      <c r="AI78" s="16">
        <f t="shared" si="63"/>
        <v>7.0473372781065091</v>
      </c>
    </row>
    <row r="79" spans="1:35" ht="15" customHeight="1" x14ac:dyDescent="0.15">
      <c r="B79" s="34" t="s">
        <v>61</v>
      </c>
      <c r="C79" s="209"/>
      <c r="D79" s="209"/>
      <c r="E79" s="18">
        <v>14825</v>
      </c>
      <c r="F79" s="18">
        <v>9776</v>
      </c>
      <c r="G79" s="134">
        <v>5049</v>
      </c>
      <c r="H79" s="9">
        <v>7231</v>
      </c>
      <c r="I79" s="134">
        <v>6231</v>
      </c>
      <c r="J79" s="18">
        <v>10776</v>
      </c>
      <c r="K79" s="131">
        <f t="shared" si="50"/>
        <v>18.134112926900873</v>
      </c>
      <c r="L79" s="4">
        <f t="shared" si="51"/>
        <v>17.542663340929892</v>
      </c>
      <c r="M79" s="164">
        <f t="shared" si="52"/>
        <v>19.400576368876081</v>
      </c>
      <c r="N79" s="12">
        <f t="shared" si="53"/>
        <v>19.417814656677141</v>
      </c>
      <c r="O79" s="164">
        <f t="shared" si="54"/>
        <v>19.365967365967364</v>
      </c>
      <c r="P79" s="135">
        <f t="shared" si="55"/>
        <v>17.726308170617362</v>
      </c>
      <c r="Q79" s="80">
        <v>7.2885939036381515</v>
      </c>
      <c r="R79" s="4">
        <v>9.1966133584195671</v>
      </c>
      <c r="S79" s="164">
        <v>5.1997940267765195</v>
      </c>
      <c r="T79" s="12">
        <v>6.4735899731423459</v>
      </c>
      <c r="U79" s="16">
        <v>6.1449704142011834</v>
      </c>
      <c r="V79" s="16">
        <v>9.2418524871355068</v>
      </c>
      <c r="W79" s="44"/>
      <c r="X79" s="34" t="s">
        <v>61</v>
      </c>
      <c r="Y79" s="209"/>
      <c r="Z79" s="209"/>
      <c r="AA79" s="18">
        <f t="shared" si="56"/>
        <v>10776</v>
      </c>
      <c r="AB79" s="134">
        <f t="shared" si="57"/>
        <v>5049</v>
      </c>
      <c r="AC79" s="134">
        <f t="shared" si="58"/>
        <v>6231</v>
      </c>
      <c r="AD79" s="131">
        <f t="shared" si="59"/>
        <v>17.726308170617362</v>
      </c>
      <c r="AE79" s="164">
        <f t="shared" si="60"/>
        <v>19.400576368876081</v>
      </c>
      <c r="AF79" s="135">
        <f t="shared" si="61"/>
        <v>19.365967365967364</v>
      </c>
      <c r="AG79" s="80">
        <v>9.2418524871355068</v>
      </c>
      <c r="AH79" s="164">
        <f t="shared" si="62"/>
        <v>5.1997940267765195</v>
      </c>
      <c r="AI79" s="16">
        <f t="shared" si="63"/>
        <v>6.1449704142011834</v>
      </c>
    </row>
    <row r="80" spans="1:35" ht="15" customHeight="1" x14ac:dyDescent="0.15">
      <c r="B80" s="34" t="s">
        <v>62</v>
      </c>
      <c r="C80" s="209"/>
      <c r="D80" s="209"/>
      <c r="E80" s="18">
        <v>13268</v>
      </c>
      <c r="F80" s="18">
        <v>8502</v>
      </c>
      <c r="G80" s="134">
        <v>4766</v>
      </c>
      <c r="H80" s="9">
        <v>5068</v>
      </c>
      <c r="I80" s="134">
        <v>4322</v>
      </c>
      <c r="J80" s="18">
        <v>9248</v>
      </c>
      <c r="K80" s="131">
        <f t="shared" si="50"/>
        <v>16.229572365202074</v>
      </c>
      <c r="L80" s="4">
        <f t="shared" si="51"/>
        <v>15.256518384266155</v>
      </c>
      <c r="M80" s="164">
        <f t="shared" si="52"/>
        <v>18.31316042267051</v>
      </c>
      <c r="N80" s="12">
        <f t="shared" si="53"/>
        <v>13.609388007196758</v>
      </c>
      <c r="O80" s="164">
        <f t="shared" si="54"/>
        <v>13.432789432789432</v>
      </c>
      <c r="P80" s="135">
        <f t="shared" si="55"/>
        <v>15.212778207300422</v>
      </c>
      <c r="Q80" s="80">
        <v>6.5231071779744347</v>
      </c>
      <c r="R80" s="4">
        <v>7.9981185324553152</v>
      </c>
      <c r="S80" s="164">
        <v>4.9083419155509782</v>
      </c>
      <c r="T80" s="12">
        <v>4.5371530886302596</v>
      </c>
      <c r="U80" s="16">
        <v>4.2623274161735702</v>
      </c>
      <c r="V80" s="16">
        <v>7.9313893653516292</v>
      </c>
      <c r="W80" s="44"/>
      <c r="X80" s="34" t="s">
        <v>62</v>
      </c>
      <c r="Y80" s="209"/>
      <c r="Z80" s="209"/>
      <c r="AA80" s="18">
        <f t="shared" si="56"/>
        <v>9248</v>
      </c>
      <c r="AB80" s="134">
        <f t="shared" si="57"/>
        <v>4766</v>
      </c>
      <c r="AC80" s="134">
        <f t="shared" si="58"/>
        <v>4322</v>
      </c>
      <c r="AD80" s="131">
        <f t="shared" si="59"/>
        <v>15.212778207300422</v>
      </c>
      <c r="AE80" s="164">
        <f t="shared" si="60"/>
        <v>18.31316042267051</v>
      </c>
      <c r="AF80" s="135">
        <f t="shared" si="61"/>
        <v>13.432789432789432</v>
      </c>
      <c r="AG80" s="80">
        <v>7.9313893653516292</v>
      </c>
      <c r="AH80" s="164">
        <f t="shared" si="62"/>
        <v>4.9083419155509782</v>
      </c>
      <c r="AI80" s="16">
        <f t="shared" si="63"/>
        <v>4.2623274161735702</v>
      </c>
    </row>
    <row r="81" spans="1:35" ht="15" customHeight="1" x14ac:dyDescent="0.15">
      <c r="B81" s="34" t="s">
        <v>63</v>
      </c>
      <c r="C81" s="209"/>
      <c r="D81" s="209"/>
      <c r="E81" s="18">
        <v>13816</v>
      </c>
      <c r="F81" s="18">
        <v>9072</v>
      </c>
      <c r="G81" s="134">
        <v>4744</v>
      </c>
      <c r="H81" s="9">
        <v>4342</v>
      </c>
      <c r="I81" s="134">
        <v>3618</v>
      </c>
      <c r="J81" s="18">
        <v>9796</v>
      </c>
      <c r="K81" s="131">
        <f t="shared" si="50"/>
        <v>16.89989235737352</v>
      </c>
      <c r="L81" s="4">
        <f t="shared" si="51"/>
        <v>16.279361889209898</v>
      </c>
      <c r="M81" s="164">
        <f t="shared" si="52"/>
        <v>18.22862632084534</v>
      </c>
      <c r="N81" s="12">
        <f t="shared" si="53"/>
        <v>11.659819006955075</v>
      </c>
      <c r="O81" s="164">
        <f t="shared" si="54"/>
        <v>11.244755244755245</v>
      </c>
      <c r="P81" s="135">
        <f t="shared" si="55"/>
        <v>16.114227434982151</v>
      </c>
      <c r="Q81" s="80">
        <v>6.7925270403146509</v>
      </c>
      <c r="R81" s="4">
        <v>8.5343367826904988</v>
      </c>
      <c r="S81" s="164">
        <v>4.8856848609680741</v>
      </c>
      <c r="T81" s="12">
        <v>3.8871978513876453</v>
      </c>
      <c r="U81" s="16">
        <v>3.5680473372781063</v>
      </c>
      <c r="V81" s="16">
        <v>8.4013722126929675</v>
      </c>
      <c r="W81" s="44"/>
      <c r="X81" s="34" t="s">
        <v>63</v>
      </c>
      <c r="Y81" s="209"/>
      <c r="Z81" s="209"/>
      <c r="AA81" s="18">
        <f t="shared" si="56"/>
        <v>9796</v>
      </c>
      <c r="AB81" s="134">
        <f t="shared" si="57"/>
        <v>4744</v>
      </c>
      <c r="AC81" s="134">
        <f t="shared" si="58"/>
        <v>3618</v>
      </c>
      <c r="AD81" s="131">
        <f t="shared" si="59"/>
        <v>16.114227434982151</v>
      </c>
      <c r="AE81" s="164">
        <f t="shared" si="60"/>
        <v>18.22862632084534</v>
      </c>
      <c r="AF81" s="135">
        <f t="shared" si="61"/>
        <v>11.244755244755245</v>
      </c>
      <c r="AG81" s="80">
        <v>8.4013722126929675</v>
      </c>
      <c r="AH81" s="164">
        <f t="shared" si="62"/>
        <v>4.8856848609680741</v>
      </c>
      <c r="AI81" s="16">
        <f t="shared" si="63"/>
        <v>3.5680473372781063</v>
      </c>
    </row>
    <row r="82" spans="1:35" ht="15" customHeight="1" x14ac:dyDescent="0.15">
      <c r="B82" s="34" t="s">
        <v>64</v>
      </c>
      <c r="C82" s="209"/>
      <c r="D82" s="209"/>
      <c r="E82" s="18">
        <v>9297</v>
      </c>
      <c r="F82" s="18">
        <v>5644</v>
      </c>
      <c r="G82" s="134">
        <v>3653</v>
      </c>
      <c r="H82" s="9">
        <v>2576</v>
      </c>
      <c r="I82" s="134">
        <v>2195</v>
      </c>
      <c r="J82" s="18">
        <v>6025</v>
      </c>
      <c r="K82" s="131">
        <f t="shared" si="50"/>
        <v>11.372198845288189</v>
      </c>
      <c r="L82" s="4">
        <f t="shared" si="51"/>
        <v>10.127945161232436</v>
      </c>
      <c r="M82" s="164">
        <f t="shared" si="52"/>
        <v>14.036503362151779</v>
      </c>
      <c r="N82" s="12">
        <f t="shared" si="53"/>
        <v>6.9174789870834337</v>
      </c>
      <c r="O82" s="164">
        <f t="shared" si="54"/>
        <v>6.8220668220668221</v>
      </c>
      <c r="P82" s="135">
        <f t="shared" si="55"/>
        <v>9.9110065634715667</v>
      </c>
      <c r="Q82" s="80">
        <v>4.5707964601769913</v>
      </c>
      <c r="R82" s="4">
        <v>5.3095014111006584</v>
      </c>
      <c r="S82" s="164">
        <v>3.7621009268795058</v>
      </c>
      <c r="T82" s="12">
        <v>2.3061772605192479</v>
      </c>
      <c r="U82" s="16">
        <v>2.1646942800788955</v>
      </c>
      <c r="V82" s="16">
        <v>5.1672384219554033</v>
      </c>
      <c r="W82" s="44"/>
      <c r="X82" s="34" t="s">
        <v>64</v>
      </c>
      <c r="Y82" s="209"/>
      <c r="Z82" s="209"/>
      <c r="AA82" s="18">
        <f t="shared" si="56"/>
        <v>6025</v>
      </c>
      <c r="AB82" s="134">
        <f t="shared" si="57"/>
        <v>3653</v>
      </c>
      <c r="AC82" s="134">
        <f t="shared" si="58"/>
        <v>2195</v>
      </c>
      <c r="AD82" s="131">
        <f t="shared" si="59"/>
        <v>9.9110065634715667</v>
      </c>
      <c r="AE82" s="164">
        <f t="shared" si="60"/>
        <v>14.036503362151779</v>
      </c>
      <c r="AF82" s="135">
        <f t="shared" si="61"/>
        <v>6.8220668220668221</v>
      </c>
      <c r="AG82" s="80">
        <v>5.1672384219554033</v>
      </c>
      <c r="AH82" s="164">
        <f t="shared" si="62"/>
        <v>3.7621009268795058</v>
      </c>
      <c r="AI82" s="16">
        <f t="shared" si="63"/>
        <v>2.1646942800788955</v>
      </c>
    </row>
    <row r="83" spans="1:35" ht="15" customHeight="1" x14ac:dyDescent="0.15">
      <c r="B83" s="35" t="s">
        <v>65</v>
      </c>
      <c r="C83" s="209"/>
      <c r="D83" s="209"/>
      <c r="E83" s="18">
        <v>536</v>
      </c>
      <c r="F83" s="18">
        <v>238</v>
      </c>
      <c r="G83" s="67">
        <v>298</v>
      </c>
      <c r="H83" s="18">
        <v>709</v>
      </c>
      <c r="I83" s="67">
        <v>570</v>
      </c>
      <c r="J83" s="18">
        <v>377</v>
      </c>
      <c r="K83" s="131">
        <f t="shared" si="50"/>
        <v>0.65564145219688807</v>
      </c>
      <c r="L83" s="4">
        <f t="shared" si="51"/>
        <v>0.4270820248712473</v>
      </c>
      <c r="M83" s="165">
        <f t="shared" si="52"/>
        <v>1.1450528338136408</v>
      </c>
      <c r="N83" s="4">
        <f t="shared" si="53"/>
        <v>1.9039179354977307</v>
      </c>
      <c r="O83" s="165">
        <f t="shared" si="54"/>
        <v>1.7715617715617717</v>
      </c>
      <c r="P83" s="127">
        <f t="shared" si="55"/>
        <v>0.62015758911681007</v>
      </c>
      <c r="Q83" s="80">
        <v>0.26352015732546707</v>
      </c>
      <c r="R83" s="4">
        <v>0.22389463781749766</v>
      </c>
      <c r="S83" s="165">
        <v>0.30690010298661174</v>
      </c>
      <c r="T83" s="4">
        <v>0.63473589973142341</v>
      </c>
      <c r="U83" s="4">
        <v>0.56213017751479288</v>
      </c>
      <c r="V83" s="4">
        <v>0.32332761578044594</v>
      </c>
      <c r="W83" s="44"/>
      <c r="X83" s="35" t="s">
        <v>65</v>
      </c>
      <c r="Y83" s="209"/>
      <c r="Z83" s="209"/>
      <c r="AA83" s="18">
        <f t="shared" si="56"/>
        <v>377</v>
      </c>
      <c r="AB83" s="67">
        <f t="shared" si="57"/>
        <v>298</v>
      </c>
      <c r="AC83" s="67">
        <f t="shared" si="58"/>
        <v>570</v>
      </c>
      <c r="AD83" s="131">
        <f t="shared" si="59"/>
        <v>0.62015758911681007</v>
      </c>
      <c r="AE83" s="165">
        <f t="shared" si="60"/>
        <v>1.1450528338136408</v>
      </c>
      <c r="AF83" s="127">
        <f t="shared" si="61"/>
        <v>1.7715617715617717</v>
      </c>
      <c r="AG83" s="80">
        <v>0.32332761578044594</v>
      </c>
      <c r="AH83" s="165">
        <f t="shared" si="62"/>
        <v>0.30690010298661174</v>
      </c>
      <c r="AI83" s="4">
        <f t="shared" si="63"/>
        <v>0.56213017751479288</v>
      </c>
    </row>
    <row r="84" spans="1:35" ht="15" customHeight="1" x14ac:dyDescent="0.15">
      <c r="B84" s="38" t="s">
        <v>1</v>
      </c>
      <c r="C84" s="78"/>
      <c r="D84" s="78"/>
      <c r="E84" s="47">
        <f t="shared" ref="E84:F84" si="64">SUM(E75:E83)</f>
        <v>81752</v>
      </c>
      <c r="F84" s="47">
        <f t="shared" si="64"/>
        <v>55727</v>
      </c>
      <c r="G84" s="129">
        <f t="shared" ref="G84:I84" si="65">SUM(G75:G83)</f>
        <v>26025</v>
      </c>
      <c r="H84" s="47">
        <f t="shared" si="65"/>
        <v>37239</v>
      </c>
      <c r="I84" s="129">
        <f t="shared" si="65"/>
        <v>32175</v>
      </c>
      <c r="J84" s="47">
        <v>60791</v>
      </c>
      <c r="K84" s="132">
        <f>SUM(K75:K83)</f>
        <v>100.00000000000001</v>
      </c>
      <c r="L84" s="71">
        <f t="shared" ref="L84:O84" si="66">SUM(L75:L83)</f>
        <v>100</v>
      </c>
      <c r="M84" s="179">
        <f t="shared" si="66"/>
        <v>100</v>
      </c>
      <c r="N84" s="71">
        <f t="shared" si="66"/>
        <v>100</v>
      </c>
      <c r="O84" s="179">
        <f t="shared" si="66"/>
        <v>100</v>
      </c>
      <c r="P84" s="130">
        <f t="shared" ref="P84" si="67">SUM(P75:P83)</f>
        <v>100</v>
      </c>
      <c r="Q84" s="133">
        <f>SUM(Q75:Q83)</f>
        <v>40.19272369714848</v>
      </c>
      <c r="R84" s="71">
        <f>SUM(R75:R83)</f>
        <v>52.424270931326433</v>
      </c>
      <c r="S84" s="179">
        <f>SUM(S75:S83)</f>
        <v>26.802265705458286</v>
      </c>
      <c r="T84" s="71">
        <f>SUM(T75:T83)</f>
        <v>33.338406445837066</v>
      </c>
      <c r="U84" s="71">
        <f>SUM(U75:U83)</f>
        <v>31.730769230769226</v>
      </c>
      <c r="V84" s="71">
        <v>52.13636363636364</v>
      </c>
      <c r="W84" s="44"/>
      <c r="X84" s="38" t="s">
        <v>1</v>
      </c>
      <c r="Y84" s="78"/>
      <c r="Z84" s="78"/>
      <c r="AA84" s="47">
        <f t="shared" ref="AA84" si="68">SUM(AA75:AA83)</f>
        <v>60791</v>
      </c>
      <c r="AB84" s="129">
        <f t="shared" ref="AB84:AC84" si="69">SUM(AB75:AB83)</f>
        <v>26025</v>
      </c>
      <c r="AC84" s="129">
        <f t="shared" si="69"/>
        <v>32175</v>
      </c>
      <c r="AD84" s="132">
        <f>SUM(AD75:AD83)</f>
        <v>100</v>
      </c>
      <c r="AE84" s="179">
        <f t="shared" ref="AE84:AF84" si="70">SUM(AE75:AE83)</f>
        <v>100</v>
      </c>
      <c r="AF84" s="130">
        <f t="shared" si="70"/>
        <v>100</v>
      </c>
      <c r="AG84" s="133">
        <f>SUM(AG75:AG83)</f>
        <v>52.13636363636364</v>
      </c>
      <c r="AH84" s="179">
        <f t="shared" ref="AH84:AI84" si="71">SUM(AH75:AH83)</f>
        <v>26.802265705458286</v>
      </c>
      <c r="AI84" s="71">
        <f t="shared" si="71"/>
        <v>31.730769230769226</v>
      </c>
    </row>
    <row r="85" spans="1:35" ht="15" customHeight="1" x14ac:dyDescent="0.15">
      <c r="B85" s="62"/>
      <c r="C85" s="62"/>
      <c r="D85" s="62"/>
      <c r="E85" s="62"/>
      <c r="F85" s="62"/>
      <c r="G85" s="45"/>
      <c r="H85" s="90"/>
      <c r="I85" s="90"/>
      <c r="J85" s="90"/>
      <c r="K85" s="54"/>
      <c r="L85" s="23"/>
      <c r="W85" s="44"/>
      <c r="X85" s="62"/>
      <c r="Y85" s="62"/>
      <c r="Z85" s="62"/>
      <c r="AA85" s="62"/>
      <c r="AB85" s="45"/>
      <c r="AC85" s="90"/>
      <c r="AD85" s="90"/>
      <c r="AE85" s="23"/>
    </row>
    <row r="86" spans="1:35" ht="15" customHeight="1" x14ac:dyDescent="0.15">
      <c r="A86" s="1" t="s">
        <v>574</v>
      </c>
      <c r="C86" s="1"/>
      <c r="D86" s="1"/>
      <c r="E86" s="1"/>
      <c r="H86" s="7"/>
      <c r="I86" s="7"/>
      <c r="J86" s="7"/>
      <c r="W86" s="44"/>
      <c r="Y86" s="1"/>
      <c r="Z86" s="1"/>
      <c r="AA86" s="1"/>
      <c r="AD86" s="7"/>
      <c r="AE86" s="7"/>
      <c r="AF86" s="7"/>
    </row>
    <row r="87" spans="1:35" ht="13.65" customHeight="1" x14ac:dyDescent="0.15">
      <c r="B87" s="64"/>
      <c r="C87" s="33"/>
      <c r="D87" s="33"/>
      <c r="E87" s="33"/>
      <c r="F87" s="386"/>
      <c r="G87" s="387"/>
      <c r="H87" s="86" t="s">
        <v>2</v>
      </c>
      <c r="I87" s="86"/>
      <c r="J87" s="387"/>
      <c r="K87" s="387"/>
      <c r="L87" s="388"/>
      <c r="M87" s="387"/>
      <c r="N87" s="86" t="s">
        <v>3</v>
      </c>
      <c r="O87" s="86"/>
      <c r="P87" s="387"/>
      <c r="Q87" s="389"/>
      <c r="W87" s="44"/>
      <c r="X87" s="64"/>
      <c r="Y87" s="33"/>
      <c r="Z87" s="33"/>
      <c r="AA87" s="33"/>
      <c r="AB87" s="79"/>
      <c r="AC87" s="83" t="s">
        <v>156</v>
      </c>
      <c r="AD87" s="86"/>
      <c r="AE87" s="102"/>
      <c r="AF87" s="83" t="s">
        <v>3</v>
      </c>
      <c r="AG87" s="84"/>
    </row>
    <row r="88" spans="1:35" ht="19.2" x14ac:dyDescent="0.15">
      <c r="B88" s="92"/>
      <c r="C88" s="45"/>
      <c r="D88" s="45"/>
      <c r="E88" s="45"/>
      <c r="F88" s="94" t="s">
        <v>442</v>
      </c>
      <c r="G88" s="94" t="s">
        <v>194</v>
      </c>
      <c r="H88" s="94" t="s">
        <v>195</v>
      </c>
      <c r="I88" s="94" t="s">
        <v>443</v>
      </c>
      <c r="J88" s="100" t="s">
        <v>197</v>
      </c>
      <c r="K88" s="94" t="s">
        <v>1127</v>
      </c>
      <c r="L88" s="103" t="s">
        <v>442</v>
      </c>
      <c r="M88" s="94" t="s">
        <v>194</v>
      </c>
      <c r="N88" s="94" t="s">
        <v>195</v>
      </c>
      <c r="O88" s="94" t="s">
        <v>443</v>
      </c>
      <c r="P88" s="94" t="s">
        <v>197</v>
      </c>
      <c r="Q88" s="94" t="s">
        <v>1127</v>
      </c>
      <c r="W88" s="44"/>
      <c r="X88" s="92"/>
      <c r="Y88" s="45"/>
      <c r="Z88" s="45"/>
      <c r="AA88" s="45"/>
      <c r="AB88" s="94" t="s">
        <v>936</v>
      </c>
      <c r="AC88" s="94" t="s">
        <v>195</v>
      </c>
      <c r="AD88" s="100" t="s">
        <v>197</v>
      </c>
      <c r="AE88" s="103" t="s">
        <v>936</v>
      </c>
      <c r="AF88" s="94" t="s">
        <v>195</v>
      </c>
      <c r="AG88" s="94" t="s">
        <v>197</v>
      </c>
    </row>
    <row r="89" spans="1:35" ht="12" customHeight="1" x14ac:dyDescent="0.15">
      <c r="B89" s="65"/>
      <c r="C89" s="36"/>
      <c r="D89" s="36"/>
      <c r="E89" s="36"/>
      <c r="F89" s="37"/>
      <c r="G89" s="37"/>
      <c r="H89" s="37"/>
      <c r="I89" s="37"/>
      <c r="J89" s="66"/>
      <c r="K89" s="37"/>
      <c r="L89" s="105">
        <f t="shared" ref="L89:Q89" si="72">F$16</f>
        <v>2146</v>
      </c>
      <c r="M89" s="2">
        <f t="shared" si="72"/>
        <v>1105</v>
      </c>
      <c r="N89" s="2">
        <f t="shared" si="72"/>
        <v>1041</v>
      </c>
      <c r="O89" s="2">
        <f t="shared" si="72"/>
        <v>1184</v>
      </c>
      <c r="P89" s="2">
        <f t="shared" si="72"/>
        <v>1077</v>
      </c>
      <c r="Q89" s="2">
        <f t="shared" si="72"/>
        <v>1212</v>
      </c>
      <c r="W89" s="44"/>
      <c r="X89" s="65"/>
      <c r="Y89" s="36"/>
      <c r="Z89" s="36"/>
      <c r="AA89" s="36"/>
      <c r="AB89" s="37"/>
      <c r="AC89" s="37"/>
      <c r="AD89" s="66"/>
      <c r="AE89" s="105">
        <f>AB$16</f>
        <v>1212</v>
      </c>
      <c r="AF89" s="2">
        <f>AC$16</f>
        <v>1041</v>
      </c>
      <c r="AG89" s="2">
        <f>AD$16</f>
        <v>1077</v>
      </c>
    </row>
    <row r="90" spans="1:35" ht="15" customHeight="1" x14ac:dyDescent="0.15">
      <c r="B90" s="32" t="s">
        <v>129</v>
      </c>
      <c r="C90" s="209"/>
      <c r="D90" s="209"/>
      <c r="E90" s="209"/>
      <c r="F90" s="17">
        <v>26</v>
      </c>
      <c r="G90" s="17">
        <v>9</v>
      </c>
      <c r="H90" s="128">
        <v>17</v>
      </c>
      <c r="I90" s="8">
        <v>24</v>
      </c>
      <c r="J90" s="128">
        <v>22</v>
      </c>
      <c r="K90" s="17">
        <v>11</v>
      </c>
      <c r="L90" s="131">
        <f t="shared" ref="L90:L100" si="73">F90/L$89*100</f>
        <v>1.2115563839701771</v>
      </c>
      <c r="M90" s="3">
        <f t="shared" ref="M90:M100" si="74">G90/M$89*100</f>
        <v>0.81447963800904988</v>
      </c>
      <c r="N90" s="163">
        <f t="shared" ref="N90:N100" si="75">H90/N$89*100</f>
        <v>1.6330451488952931</v>
      </c>
      <c r="O90" s="11">
        <f t="shared" ref="O90:O100" si="76">I90/O$89*100</f>
        <v>2.0270270270270272</v>
      </c>
      <c r="P90" s="15">
        <f t="shared" ref="P90:P100" si="77">J90/P$89*100</f>
        <v>2.042711234911792</v>
      </c>
      <c r="Q90" s="15">
        <f t="shared" ref="Q90:Q100" si="78">K90/Q$89*100</f>
        <v>0.90759075907590769</v>
      </c>
      <c r="W90" s="44"/>
      <c r="X90" s="32" t="s">
        <v>129</v>
      </c>
      <c r="Y90" s="209"/>
      <c r="Z90" s="209"/>
      <c r="AA90" s="209"/>
      <c r="AB90" s="17">
        <f t="shared" ref="AB90:AB100" si="79">SUM(G90,I90-J90)</f>
        <v>11</v>
      </c>
      <c r="AC90" s="128">
        <f t="shared" ref="AC90:AC100" si="80">H90</f>
        <v>17</v>
      </c>
      <c r="AD90" s="128">
        <f t="shared" ref="AD90:AD100" si="81">J90</f>
        <v>22</v>
      </c>
      <c r="AE90" s="131">
        <f t="shared" ref="AE90:AE100" si="82">AB90/AE$89*100</f>
        <v>0.90759075907590769</v>
      </c>
      <c r="AF90" s="163">
        <f t="shared" ref="AF90:AF100" si="83">AC90/AF$89*100</f>
        <v>1.6330451488952931</v>
      </c>
      <c r="AG90" s="15">
        <f t="shared" ref="AG90:AG100" si="84">AD90/AG$89*100</f>
        <v>2.042711234911792</v>
      </c>
      <c r="AI90" s="173"/>
    </row>
    <row r="91" spans="1:35" ht="15" customHeight="1" x14ac:dyDescent="0.15">
      <c r="B91" s="34" t="s">
        <v>130</v>
      </c>
      <c r="C91" s="209"/>
      <c r="D91" s="209"/>
      <c r="E91" s="209"/>
      <c r="F91" s="18">
        <v>44</v>
      </c>
      <c r="G91" s="18">
        <v>15</v>
      </c>
      <c r="H91" s="134">
        <v>29</v>
      </c>
      <c r="I91" s="9">
        <v>96</v>
      </c>
      <c r="J91" s="134">
        <v>93</v>
      </c>
      <c r="K91" s="18">
        <v>18</v>
      </c>
      <c r="L91" s="131">
        <f t="shared" si="73"/>
        <v>2.0503261882572228</v>
      </c>
      <c r="M91" s="4">
        <f t="shared" si="74"/>
        <v>1.3574660633484164</v>
      </c>
      <c r="N91" s="164">
        <f t="shared" si="75"/>
        <v>2.7857829010566761</v>
      </c>
      <c r="O91" s="12">
        <f t="shared" si="76"/>
        <v>8.1081081081081088</v>
      </c>
      <c r="P91" s="16">
        <f t="shared" si="77"/>
        <v>8.635097493036211</v>
      </c>
      <c r="Q91" s="16">
        <f t="shared" si="78"/>
        <v>1.4851485148514851</v>
      </c>
      <c r="W91" s="44"/>
      <c r="X91" s="34" t="s">
        <v>130</v>
      </c>
      <c r="Y91" s="209"/>
      <c r="Z91" s="209"/>
      <c r="AA91" s="209"/>
      <c r="AB91" s="18">
        <f t="shared" si="79"/>
        <v>18</v>
      </c>
      <c r="AC91" s="134">
        <f t="shared" si="80"/>
        <v>29</v>
      </c>
      <c r="AD91" s="134">
        <f t="shared" si="81"/>
        <v>93</v>
      </c>
      <c r="AE91" s="131">
        <f t="shared" si="82"/>
        <v>1.4851485148514851</v>
      </c>
      <c r="AF91" s="164">
        <f t="shared" si="83"/>
        <v>2.7857829010566761</v>
      </c>
      <c r="AG91" s="16">
        <f t="shared" si="84"/>
        <v>8.635097493036211</v>
      </c>
      <c r="AI91" s="173"/>
    </row>
    <row r="92" spans="1:35" ht="15" customHeight="1" x14ac:dyDescent="0.15">
      <c r="B92" s="34" t="s">
        <v>131</v>
      </c>
      <c r="C92" s="209"/>
      <c r="D92" s="209"/>
      <c r="E92" s="209"/>
      <c r="F92" s="18">
        <v>73</v>
      </c>
      <c r="G92" s="18">
        <v>28</v>
      </c>
      <c r="H92" s="134">
        <v>45</v>
      </c>
      <c r="I92" s="9">
        <v>192</v>
      </c>
      <c r="J92" s="134">
        <v>183</v>
      </c>
      <c r="K92" s="18">
        <v>37</v>
      </c>
      <c r="L92" s="131">
        <f t="shared" si="73"/>
        <v>3.4016775396085741</v>
      </c>
      <c r="M92" s="4">
        <f t="shared" si="74"/>
        <v>2.5339366515837103</v>
      </c>
      <c r="N92" s="164">
        <f t="shared" si="75"/>
        <v>4.3227665706051877</v>
      </c>
      <c r="O92" s="12">
        <f t="shared" si="76"/>
        <v>16.216216216216218</v>
      </c>
      <c r="P92" s="16">
        <f t="shared" si="77"/>
        <v>16.991643454038996</v>
      </c>
      <c r="Q92" s="16">
        <f t="shared" si="78"/>
        <v>3.052805280528053</v>
      </c>
      <c r="W92" s="44"/>
      <c r="X92" s="34" t="s">
        <v>131</v>
      </c>
      <c r="Y92" s="209"/>
      <c r="Z92" s="209"/>
      <c r="AA92" s="209"/>
      <c r="AB92" s="18">
        <f t="shared" si="79"/>
        <v>37</v>
      </c>
      <c r="AC92" s="134">
        <f t="shared" si="80"/>
        <v>45</v>
      </c>
      <c r="AD92" s="134">
        <f t="shared" si="81"/>
        <v>183</v>
      </c>
      <c r="AE92" s="131">
        <f t="shared" si="82"/>
        <v>3.052805280528053</v>
      </c>
      <c r="AF92" s="164">
        <f t="shared" si="83"/>
        <v>4.3227665706051877</v>
      </c>
      <c r="AG92" s="16">
        <f t="shared" si="84"/>
        <v>16.991643454038996</v>
      </c>
      <c r="AI92" s="173"/>
    </row>
    <row r="93" spans="1:35" ht="15" customHeight="1" x14ac:dyDescent="0.15">
      <c r="B93" s="34" t="s">
        <v>132</v>
      </c>
      <c r="C93" s="209"/>
      <c r="D93" s="209"/>
      <c r="E93" s="209"/>
      <c r="F93" s="18">
        <v>207</v>
      </c>
      <c r="G93" s="18">
        <v>123</v>
      </c>
      <c r="H93" s="134">
        <v>84</v>
      </c>
      <c r="I93" s="9">
        <v>230</v>
      </c>
      <c r="J93" s="134">
        <v>205</v>
      </c>
      <c r="K93" s="18">
        <v>148</v>
      </c>
      <c r="L93" s="131">
        <f t="shared" si="73"/>
        <v>9.6458527493010244</v>
      </c>
      <c r="M93" s="4">
        <f t="shared" si="74"/>
        <v>11.131221719457013</v>
      </c>
      <c r="N93" s="164">
        <f t="shared" si="75"/>
        <v>8.0691642651296824</v>
      </c>
      <c r="O93" s="12">
        <f t="shared" si="76"/>
        <v>19.425675675675674</v>
      </c>
      <c r="P93" s="16">
        <f t="shared" si="77"/>
        <v>19.034354688950788</v>
      </c>
      <c r="Q93" s="16">
        <f t="shared" si="78"/>
        <v>12.211221122112212</v>
      </c>
      <c r="W93" s="44"/>
      <c r="X93" s="34" t="s">
        <v>132</v>
      </c>
      <c r="Y93" s="209"/>
      <c r="Z93" s="209"/>
      <c r="AA93" s="209"/>
      <c r="AB93" s="18">
        <f t="shared" si="79"/>
        <v>148</v>
      </c>
      <c r="AC93" s="134">
        <f t="shared" si="80"/>
        <v>84</v>
      </c>
      <c r="AD93" s="134">
        <f t="shared" si="81"/>
        <v>205</v>
      </c>
      <c r="AE93" s="131">
        <f t="shared" si="82"/>
        <v>12.211221122112212</v>
      </c>
      <c r="AF93" s="164">
        <f t="shared" si="83"/>
        <v>8.0691642651296824</v>
      </c>
      <c r="AG93" s="16">
        <f t="shared" si="84"/>
        <v>19.034354688950788</v>
      </c>
      <c r="AI93" s="173"/>
    </row>
    <row r="94" spans="1:35" ht="15" customHeight="1" x14ac:dyDescent="0.15">
      <c r="B94" s="34" t="s">
        <v>133</v>
      </c>
      <c r="C94" s="209"/>
      <c r="D94" s="209"/>
      <c r="E94" s="209"/>
      <c r="F94" s="18">
        <v>573</v>
      </c>
      <c r="G94" s="18">
        <v>402</v>
      </c>
      <c r="H94" s="134">
        <v>171</v>
      </c>
      <c r="I94" s="9">
        <v>241</v>
      </c>
      <c r="J94" s="134">
        <v>203</v>
      </c>
      <c r="K94" s="18">
        <v>440</v>
      </c>
      <c r="L94" s="131">
        <f t="shared" si="73"/>
        <v>26.700838769804285</v>
      </c>
      <c r="M94" s="4">
        <f t="shared" si="74"/>
        <v>36.380090497737555</v>
      </c>
      <c r="N94" s="164">
        <f t="shared" si="75"/>
        <v>16.426512968299711</v>
      </c>
      <c r="O94" s="12">
        <f t="shared" si="76"/>
        <v>20.35472972972973</v>
      </c>
      <c r="P94" s="16">
        <f t="shared" si="77"/>
        <v>18.848653667595173</v>
      </c>
      <c r="Q94" s="16">
        <f t="shared" si="78"/>
        <v>36.303630363036305</v>
      </c>
      <c r="W94" s="44"/>
      <c r="X94" s="34" t="s">
        <v>133</v>
      </c>
      <c r="Y94" s="209"/>
      <c r="Z94" s="209"/>
      <c r="AA94" s="209"/>
      <c r="AB94" s="18">
        <f t="shared" si="79"/>
        <v>440</v>
      </c>
      <c r="AC94" s="134">
        <f t="shared" si="80"/>
        <v>171</v>
      </c>
      <c r="AD94" s="134">
        <f t="shared" si="81"/>
        <v>203</v>
      </c>
      <c r="AE94" s="131">
        <f t="shared" si="82"/>
        <v>36.303630363036305</v>
      </c>
      <c r="AF94" s="164">
        <f t="shared" si="83"/>
        <v>16.426512968299711</v>
      </c>
      <c r="AG94" s="16">
        <f t="shared" si="84"/>
        <v>18.848653667595173</v>
      </c>
      <c r="AI94" s="173"/>
    </row>
    <row r="95" spans="1:35" ht="15" customHeight="1" x14ac:dyDescent="0.15">
      <c r="B95" s="34" t="s">
        <v>134</v>
      </c>
      <c r="C95" s="209"/>
      <c r="D95" s="209"/>
      <c r="E95" s="209"/>
      <c r="F95" s="18">
        <v>576</v>
      </c>
      <c r="G95" s="18">
        <v>342</v>
      </c>
      <c r="H95" s="134">
        <v>234</v>
      </c>
      <c r="I95" s="9">
        <v>169</v>
      </c>
      <c r="J95" s="134">
        <v>154</v>
      </c>
      <c r="K95" s="18">
        <v>357</v>
      </c>
      <c r="L95" s="131">
        <f t="shared" si="73"/>
        <v>26.84063373718546</v>
      </c>
      <c r="M95" s="4">
        <f t="shared" si="74"/>
        <v>30.950226244343892</v>
      </c>
      <c r="N95" s="164">
        <f t="shared" si="75"/>
        <v>22.478386167146976</v>
      </c>
      <c r="O95" s="12">
        <f t="shared" si="76"/>
        <v>14.273648648648649</v>
      </c>
      <c r="P95" s="16">
        <f t="shared" si="77"/>
        <v>14.298978644382544</v>
      </c>
      <c r="Q95" s="16">
        <f t="shared" si="78"/>
        <v>29.455445544554454</v>
      </c>
      <c r="W95" s="44"/>
      <c r="X95" s="34" t="s">
        <v>134</v>
      </c>
      <c r="Y95" s="209"/>
      <c r="Z95" s="209"/>
      <c r="AA95" s="209"/>
      <c r="AB95" s="18">
        <f t="shared" si="79"/>
        <v>357</v>
      </c>
      <c r="AC95" s="134">
        <f t="shared" si="80"/>
        <v>234</v>
      </c>
      <c r="AD95" s="134">
        <f t="shared" si="81"/>
        <v>154</v>
      </c>
      <c r="AE95" s="131">
        <f t="shared" si="82"/>
        <v>29.455445544554454</v>
      </c>
      <c r="AF95" s="164">
        <f t="shared" si="83"/>
        <v>22.478386167146976</v>
      </c>
      <c r="AG95" s="16">
        <f t="shared" si="84"/>
        <v>14.298978644382544</v>
      </c>
      <c r="AI95" s="173"/>
    </row>
    <row r="96" spans="1:35" ht="15" customHeight="1" x14ac:dyDescent="0.15">
      <c r="B96" s="34" t="s">
        <v>135</v>
      </c>
      <c r="C96" s="209"/>
      <c r="D96" s="209"/>
      <c r="E96" s="209"/>
      <c r="F96" s="18">
        <v>326</v>
      </c>
      <c r="G96" s="18">
        <v>113</v>
      </c>
      <c r="H96" s="134">
        <v>213</v>
      </c>
      <c r="I96" s="9">
        <v>105</v>
      </c>
      <c r="J96" s="134">
        <v>95</v>
      </c>
      <c r="K96" s="18">
        <v>123</v>
      </c>
      <c r="L96" s="131">
        <f t="shared" si="73"/>
        <v>15.191053122087606</v>
      </c>
      <c r="M96" s="4">
        <f t="shared" si="74"/>
        <v>10.226244343891402</v>
      </c>
      <c r="N96" s="164">
        <f t="shared" si="75"/>
        <v>20.461095100864554</v>
      </c>
      <c r="O96" s="12">
        <f t="shared" si="76"/>
        <v>8.8682432432432421</v>
      </c>
      <c r="P96" s="16">
        <f t="shared" si="77"/>
        <v>8.8207985143918304</v>
      </c>
      <c r="Q96" s="16">
        <f t="shared" si="78"/>
        <v>10.14851485148515</v>
      </c>
      <c r="W96" s="44"/>
      <c r="X96" s="34" t="s">
        <v>135</v>
      </c>
      <c r="Y96" s="209"/>
      <c r="Z96" s="209"/>
      <c r="AA96" s="209"/>
      <c r="AB96" s="18">
        <f t="shared" si="79"/>
        <v>123</v>
      </c>
      <c r="AC96" s="134">
        <f t="shared" si="80"/>
        <v>213</v>
      </c>
      <c r="AD96" s="134">
        <f t="shared" si="81"/>
        <v>95</v>
      </c>
      <c r="AE96" s="131">
        <f t="shared" si="82"/>
        <v>10.14851485148515</v>
      </c>
      <c r="AF96" s="164">
        <f t="shared" si="83"/>
        <v>20.461095100864554</v>
      </c>
      <c r="AG96" s="16">
        <f t="shared" si="84"/>
        <v>8.8207985143918304</v>
      </c>
      <c r="AI96" s="173"/>
    </row>
    <row r="97" spans="2:37" ht="15" customHeight="1" x14ac:dyDescent="0.15">
      <c r="B97" s="34" t="s">
        <v>136</v>
      </c>
      <c r="C97" s="209"/>
      <c r="D97" s="209"/>
      <c r="E97" s="209"/>
      <c r="F97" s="18">
        <v>143</v>
      </c>
      <c r="G97" s="18">
        <v>29</v>
      </c>
      <c r="H97" s="134">
        <v>114</v>
      </c>
      <c r="I97" s="9">
        <v>44</v>
      </c>
      <c r="J97" s="134">
        <v>43</v>
      </c>
      <c r="K97" s="18">
        <v>30</v>
      </c>
      <c r="L97" s="131">
        <f t="shared" si="73"/>
        <v>6.6635601118359737</v>
      </c>
      <c r="M97" s="4">
        <f t="shared" si="74"/>
        <v>2.6244343891402715</v>
      </c>
      <c r="N97" s="164">
        <f t="shared" si="75"/>
        <v>10.951008645533141</v>
      </c>
      <c r="O97" s="12">
        <f t="shared" si="76"/>
        <v>3.7162162162162162</v>
      </c>
      <c r="P97" s="16">
        <f t="shared" si="77"/>
        <v>3.9925719591457756</v>
      </c>
      <c r="Q97" s="16">
        <f t="shared" si="78"/>
        <v>2.4752475247524752</v>
      </c>
      <c r="W97" s="44"/>
      <c r="X97" s="34" t="s">
        <v>136</v>
      </c>
      <c r="Y97" s="209"/>
      <c r="Z97" s="209"/>
      <c r="AA97" s="209"/>
      <c r="AB97" s="18">
        <f t="shared" si="79"/>
        <v>30</v>
      </c>
      <c r="AC97" s="134">
        <f t="shared" si="80"/>
        <v>114</v>
      </c>
      <c r="AD97" s="134">
        <f t="shared" si="81"/>
        <v>43</v>
      </c>
      <c r="AE97" s="131">
        <f t="shared" si="82"/>
        <v>2.4752475247524752</v>
      </c>
      <c r="AF97" s="164">
        <f t="shared" si="83"/>
        <v>10.951008645533141</v>
      </c>
      <c r="AG97" s="16">
        <f t="shared" si="84"/>
        <v>3.9925719591457756</v>
      </c>
      <c r="AI97" s="173"/>
    </row>
    <row r="98" spans="2:37" ht="15" customHeight="1" x14ac:dyDescent="0.15">
      <c r="B98" s="34" t="s">
        <v>137</v>
      </c>
      <c r="C98" s="209"/>
      <c r="D98" s="209"/>
      <c r="E98" s="209"/>
      <c r="F98" s="18">
        <v>50</v>
      </c>
      <c r="G98" s="18">
        <v>2</v>
      </c>
      <c r="H98" s="134">
        <v>48</v>
      </c>
      <c r="I98" s="9">
        <v>14</v>
      </c>
      <c r="J98" s="134">
        <v>14</v>
      </c>
      <c r="K98" s="18">
        <v>2</v>
      </c>
      <c r="L98" s="131">
        <f t="shared" si="73"/>
        <v>2.3299161230195713</v>
      </c>
      <c r="M98" s="4">
        <f t="shared" si="74"/>
        <v>0.18099547511312217</v>
      </c>
      <c r="N98" s="164">
        <f t="shared" si="75"/>
        <v>4.6109510086455332</v>
      </c>
      <c r="O98" s="12">
        <f t="shared" si="76"/>
        <v>1.1824324324324325</v>
      </c>
      <c r="P98" s="16">
        <f t="shared" si="77"/>
        <v>1.2999071494893222</v>
      </c>
      <c r="Q98" s="16">
        <f t="shared" si="78"/>
        <v>0.16501650165016502</v>
      </c>
      <c r="W98" s="44"/>
      <c r="X98" s="34" t="s">
        <v>137</v>
      </c>
      <c r="Y98" s="209"/>
      <c r="Z98" s="209"/>
      <c r="AA98" s="209"/>
      <c r="AB98" s="18">
        <f t="shared" si="79"/>
        <v>2</v>
      </c>
      <c r="AC98" s="134">
        <f t="shared" si="80"/>
        <v>48</v>
      </c>
      <c r="AD98" s="134">
        <f t="shared" si="81"/>
        <v>14</v>
      </c>
      <c r="AE98" s="131">
        <f t="shared" si="82"/>
        <v>0.16501650165016502</v>
      </c>
      <c r="AF98" s="164">
        <f t="shared" si="83"/>
        <v>4.6109510086455332</v>
      </c>
      <c r="AG98" s="16">
        <f t="shared" si="84"/>
        <v>1.2999071494893222</v>
      </c>
      <c r="AI98" s="173"/>
    </row>
    <row r="99" spans="2:37" ht="15" customHeight="1" x14ac:dyDescent="0.15">
      <c r="B99" s="34" t="s">
        <v>138</v>
      </c>
      <c r="C99" s="209"/>
      <c r="D99" s="209"/>
      <c r="E99" s="209"/>
      <c r="F99" s="18">
        <v>16</v>
      </c>
      <c r="G99" s="18">
        <v>0</v>
      </c>
      <c r="H99" s="134">
        <v>16</v>
      </c>
      <c r="I99" s="9">
        <v>2</v>
      </c>
      <c r="J99" s="134">
        <v>2</v>
      </c>
      <c r="K99" s="18">
        <v>0</v>
      </c>
      <c r="L99" s="131">
        <f t="shared" si="73"/>
        <v>0.74557315936626278</v>
      </c>
      <c r="M99" s="4">
        <f t="shared" si="74"/>
        <v>0</v>
      </c>
      <c r="N99" s="164">
        <f t="shared" si="75"/>
        <v>1.5369836695485111</v>
      </c>
      <c r="O99" s="12">
        <f t="shared" si="76"/>
        <v>0.16891891891891891</v>
      </c>
      <c r="P99" s="16">
        <f t="shared" si="77"/>
        <v>0.18570102135561745</v>
      </c>
      <c r="Q99" s="16">
        <f t="shared" si="78"/>
        <v>0</v>
      </c>
      <c r="W99" s="44"/>
      <c r="X99" s="34" t="s">
        <v>138</v>
      </c>
      <c r="Y99" s="209"/>
      <c r="Z99" s="209"/>
      <c r="AA99" s="209"/>
      <c r="AB99" s="18">
        <f t="shared" si="79"/>
        <v>0</v>
      </c>
      <c r="AC99" s="134">
        <f t="shared" si="80"/>
        <v>16</v>
      </c>
      <c r="AD99" s="134">
        <f t="shared" si="81"/>
        <v>2</v>
      </c>
      <c r="AE99" s="131">
        <f t="shared" si="82"/>
        <v>0</v>
      </c>
      <c r="AF99" s="164">
        <f t="shared" si="83"/>
        <v>1.5369836695485111</v>
      </c>
      <c r="AG99" s="16">
        <f t="shared" si="84"/>
        <v>0.18570102135561745</v>
      </c>
      <c r="AI99" s="173"/>
    </row>
    <row r="100" spans="2:37" ht="15" customHeight="1" x14ac:dyDescent="0.15">
      <c r="B100" s="35" t="s">
        <v>0</v>
      </c>
      <c r="C100" s="88"/>
      <c r="D100" s="88"/>
      <c r="E100" s="209"/>
      <c r="F100" s="18">
        <v>112</v>
      </c>
      <c r="G100" s="18">
        <v>42</v>
      </c>
      <c r="H100" s="67">
        <v>70</v>
      </c>
      <c r="I100" s="18">
        <v>67</v>
      </c>
      <c r="J100" s="67">
        <v>63</v>
      </c>
      <c r="K100" s="18">
        <v>46</v>
      </c>
      <c r="L100" s="131">
        <f t="shared" si="73"/>
        <v>5.2190121155638396</v>
      </c>
      <c r="M100" s="4">
        <f t="shared" si="74"/>
        <v>3.8009049773755654</v>
      </c>
      <c r="N100" s="165">
        <f t="shared" si="75"/>
        <v>6.7243035542747354</v>
      </c>
      <c r="O100" s="4">
        <f t="shared" si="76"/>
        <v>5.6587837837837833</v>
      </c>
      <c r="P100" s="4">
        <f t="shared" si="77"/>
        <v>5.8495821727019495</v>
      </c>
      <c r="Q100" s="4">
        <f t="shared" si="78"/>
        <v>3.7953795379537953</v>
      </c>
      <c r="W100" s="44"/>
      <c r="X100" s="35" t="s">
        <v>0</v>
      </c>
      <c r="Y100" s="88"/>
      <c r="Z100" s="88"/>
      <c r="AA100" s="209"/>
      <c r="AB100" s="18">
        <f t="shared" si="79"/>
        <v>46</v>
      </c>
      <c r="AC100" s="67">
        <f t="shared" si="80"/>
        <v>70</v>
      </c>
      <c r="AD100" s="67">
        <f t="shared" si="81"/>
        <v>63</v>
      </c>
      <c r="AE100" s="131">
        <f t="shared" si="82"/>
        <v>3.7953795379537953</v>
      </c>
      <c r="AF100" s="165">
        <f t="shared" si="83"/>
        <v>6.7243035542747354</v>
      </c>
      <c r="AG100" s="4">
        <f t="shared" si="84"/>
        <v>5.8495821727019495</v>
      </c>
      <c r="AI100" s="173"/>
    </row>
    <row r="101" spans="2:37" ht="15" customHeight="1" x14ac:dyDescent="0.15">
      <c r="B101" s="38" t="s">
        <v>1</v>
      </c>
      <c r="C101" s="78"/>
      <c r="D101" s="78"/>
      <c r="E101" s="78"/>
      <c r="F101" s="47">
        <f>SUM(F90:F100)</f>
        <v>2146</v>
      </c>
      <c r="G101" s="47">
        <f t="shared" ref="G101:J101" si="85">SUM(G90:G100)</f>
        <v>1105</v>
      </c>
      <c r="H101" s="129">
        <f t="shared" si="85"/>
        <v>1041</v>
      </c>
      <c r="I101" s="47">
        <f t="shared" si="85"/>
        <v>1184</v>
      </c>
      <c r="J101" s="129">
        <f t="shared" si="85"/>
        <v>1077</v>
      </c>
      <c r="K101" s="47">
        <v>1212</v>
      </c>
      <c r="L101" s="132">
        <f t="shared" ref="L101:Q101" si="86">SUM(L90:L100)</f>
        <v>100</v>
      </c>
      <c r="M101" s="71">
        <f t="shared" si="86"/>
        <v>100.00000000000001</v>
      </c>
      <c r="N101" s="179">
        <f t="shared" si="86"/>
        <v>99.999999999999986</v>
      </c>
      <c r="O101" s="71">
        <f t="shared" si="86"/>
        <v>100</v>
      </c>
      <c r="P101" s="71">
        <f t="shared" si="86"/>
        <v>99.999999999999986</v>
      </c>
      <c r="Q101" s="71">
        <f t="shared" si="86"/>
        <v>100</v>
      </c>
      <c r="W101" s="44"/>
      <c r="X101" s="38" t="s">
        <v>1</v>
      </c>
      <c r="Y101" s="78"/>
      <c r="Z101" s="78"/>
      <c r="AA101" s="78"/>
      <c r="AB101" s="47">
        <f>SUM(AB90:AB100)</f>
        <v>1212</v>
      </c>
      <c r="AC101" s="129">
        <f t="shared" ref="AC101:AG101" si="87">SUM(AC90:AC100)</f>
        <v>1041</v>
      </c>
      <c r="AD101" s="129">
        <f t="shared" si="87"/>
        <v>1077</v>
      </c>
      <c r="AE101" s="132">
        <f t="shared" si="87"/>
        <v>100</v>
      </c>
      <c r="AF101" s="179">
        <f t="shared" si="87"/>
        <v>99.999999999999986</v>
      </c>
      <c r="AG101" s="71">
        <f t="shared" si="87"/>
        <v>99.999999999999986</v>
      </c>
    </row>
    <row r="102" spans="2:37" ht="15" customHeight="1" x14ac:dyDescent="0.15">
      <c r="B102" s="151" t="s">
        <v>306</v>
      </c>
      <c r="C102" s="78"/>
      <c r="D102" s="78"/>
      <c r="E102" s="78"/>
      <c r="F102" s="71">
        <v>2.5145797742894667</v>
      </c>
      <c r="G102" s="71">
        <v>2.4294672259270977</v>
      </c>
      <c r="H102" s="179">
        <v>2.6135977718908556</v>
      </c>
      <c r="I102" s="71">
        <v>2.0281509394506179</v>
      </c>
      <c r="J102" s="71">
        <v>2.0161208618315767</v>
      </c>
      <c r="K102" s="71">
        <v>2.4043320201044507</v>
      </c>
      <c r="L102" s="14"/>
      <c r="M102" s="14"/>
      <c r="N102" s="14"/>
      <c r="O102" s="14"/>
      <c r="P102" s="14"/>
      <c r="Q102" s="14"/>
      <c r="W102" s="44"/>
      <c r="X102" s="151" t="s">
        <v>306</v>
      </c>
      <c r="Y102" s="78"/>
      <c r="Z102" s="78"/>
      <c r="AA102" s="78"/>
      <c r="AB102" s="71">
        <v>2.4043320201044507</v>
      </c>
      <c r="AC102" s="179">
        <f>H102</f>
        <v>2.6135977718908556</v>
      </c>
      <c r="AD102" s="71">
        <f>J102</f>
        <v>2.0161208618315767</v>
      </c>
      <c r="AE102" s="14"/>
      <c r="AF102" s="14"/>
      <c r="AG102" s="14"/>
    </row>
    <row r="103" spans="2:37" ht="15" customHeight="1" x14ac:dyDescent="0.15">
      <c r="B103" s="151" t="s">
        <v>307</v>
      </c>
      <c r="C103" s="78"/>
      <c r="D103" s="78"/>
      <c r="E103" s="78"/>
      <c r="F103" s="71">
        <f>SUM(E76*0.375,E77,E78,E79*2,E80*3,E81*4,E82*5)/SUM(E75:E82)</f>
        <v>2.3729375985027579</v>
      </c>
      <c r="G103" s="71">
        <f>SUM(F76*0.375,F77,F78,F79*2,F80*3,F81*4,F82*5)/SUM(F75:F82)</f>
        <v>2.2623740741408209</v>
      </c>
      <c r="H103" s="71">
        <f>SUM(G76*0.375,G77,G78,G79*2,G80*3,G81*4,G82*5)/SUM(G75:G82)</f>
        <v>2.6114053329187237</v>
      </c>
      <c r="I103" s="179">
        <f>SUM(H76*0.375,H77,H78,H79*2,H80*3,H81*4,H82*5)/SUM(H75:H82)</f>
        <v>1.9724233506706816</v>
      </c>
      <c r="J103" s="71">
        <f>SUM(I76*0.375,I77,I78,I79*2,I80*3,I81*4,I82*5)/SUM(I75:I82)</f>
        <v>1.9392540737225124</v>
      </c>
      <c r="K103" s="71">
        <v>2.2560892342834444</v>
      </c>
      <c r="L103" s="14"/>
      <c r="M103" s="14"/>
      <c r="N103" s="14"/>
      <c r="O103" s="14"/>
      <c r="P103" s="14"/>
      <c r="Q103" s="14"/>
      <c r="R103" s="14"/>
      <c r="S103" s="14"/>
      <c r="T103" s="14"/>
      <c r="U103" s="14"/>
      <c r="V103" s="14"/>
      <c r="W103" s="44"/>
      <c r="X103" s="151" t="s">
        <v>307</v>
      </c>
      <c r="Y103" s="78"/>
      <c r="Z103" s="78"/>
      <c r="AA103" s="78"/>
      <c r="AB103" s="71">
        <f>SUM(AA76*0.375,AA77,AA78,AA79*2,AA80*3,AA81*4,AA82*5)/SUM(AA75:AA82)</f>
        <v>2.2560892342834444</v>
      </c>
      <c r="AC103" s="71">
        <f>SUM(AB76*0.375,AB77,AB78,AB79*2,AB80*3,AB81*4,AB82*5)/SUM(AB75:AB82)</f>
        <v>2.6114053329187237</v>
      </c>
      <c r="AD103" s="71">
        <f>SUM(AC76*0.375,AC77,AC78,AC79*2,AC80*3,AC81*4,AC82*5)/SUM(AC75:AC82)</f>
        <v>1.9392540737225124</v>
      </c>
      <c r="AE103" s="14"/>
      <c r="AF103" s="14"/>
      <c r="AG103" s="14"/>
      <c r="AH103" s="14"/>
      <c r="AI103" s="14"/>
      <c r="AJ103" s="14"/>
      <c r="AK103" s="14"/>
    </row>
    <row r="104" spans="2:37" ht="12" customHeight="1" x14ac:dyDescent="0.15">
      <c r="B104" s="93" t="s">
        <v>357</v>
      </c>
      <c r="C104" s="93"/>
      <c r="D104" s="109"/>
      <c r="E104" s="109"/>
      <c r="F104" s="109"/>
      <c r="G104" s="109"/>
      <c r="H104" s="109"/>
      <c r="I104" s="109"/>
      <c r="J104" s="14"/>
      <c r="K104" s="109"/>
      <c r="L104" s="14"/>
      <c r="M104" s="14"/>
      <c r="N104" s="14"/>
      <c r="O104" s="14"/>
      <c r="P104" s="14"/>
      <c r="Q104" s="14"/>
      <c r="R104" s="14"/>
      <c r="S104" s="14"/>
      <c r="T104" s="14"/>
      <c r="U104" s="14"/>
      <c r="V104" s="14"/>
      <c r="W104" s="44"/>
      <c r="X104" s="93" t="s">
        <v>357</v>
      </c>
      <c r="Y104" s="93"/>
      <c r="Z104" s="109"/>
      <c r="AA104" s="109"/>
      <c r="AB104" s="109"/>
      <c r="AC104" s="109"/>
      <c r="AD104" s="14"/>
      <c r="AE104" s="14"/>
      <c r="AF104" s="14"/>
      <c r="AG104" s="14"/>
      <c r="AH104" s="14"/>
      <c r="AI104" s="14"/>
      <c r="AJ104" s="14"/>
      <c r="AK104" s="14"/>
    </row>
    <row r="105" spans="2:37" ht="12" customHeight="1" x14ac:dyDescent="0.15">
      <c r="B105" s="93" t="s">
        <v>358</v>
      </c>
      <c r="C105" s="93"/>
      <c r="D105" s="109"/>
      <c r="E105" s="109"/>
      <c r="F105" s="14"/>
      <c r="G105" s="14"/>
      <c r="H105" s="14"/>
      <c r="I105" s="14"/>
      <c r="J105" s="14"/>
      <c r="K105" s="14"/>
      <c r="L105" s="14"/>
      <c r="M105" s="14"/>
      <c r="N105" s="14"/>
      <c r="O105" s="14"/>
      <c r="P105" s="14"/>
      <c r="Q105" s="14"/>
      <c r="R105" s="14"/>
      <c r="S105" s="14"/>
      <c r="T105" s="14"/>
      <c r="U105" s="14"/>
      <c r="V105" s="14"/>
      <c r="W105" s="44"/>
      <c r="X105" s="93" t="s">
        <v>358</v>
      </c>
      <c r="Y105" s="93"/>
      <c r="Z105" s="109"/>
      <c r="AA105" s="109"/>
      <c r="AB105" s="14"/>
      <c r="AC105" s="14"/>
      <c r="AD105" s="14"/>
      <c r="AE105" s="14"/>
      <c r="AF105" s="14"/>
      <c r="AG105" s="14"/>
      <c r="AH105" s="14"/>
      <c r="AI105" s="14"/>
      <c r="AJ105" s="14"/>
      <c r="AK105" s="14"/>
    </row>
    <row r="106" spans="2:37" ht="9.9" customHeight="1" x14ac:dyDescent="0.15">
      <c r="B106" s="62"/>
      <c r="C106" s="62"/>
      <c r="D106" s="62"/>
      <c r="E106" s="62"/>
      <c r="F106" s="45"/>
      <c r="G106" s="90"/>
      <c r="H106" s="90"/>
      <c r="I106" s="90"/>
      <c r="J106" s="54"/>
      <c r="K106" s="45"/>
      <c r="L106" s="23"/>
      <c r="R106" s="14"/>
      <c r="S106" s="14"/>
      <c r="T106" s="14"/>
      <c r="U106" s="14"/>
      <c r="V106" s="14"/>
      <c r="W106" s="44"/>
      <c r="X106" s="62"/>
      <c r="Y106" s="62"/>
      <c r="Z106" s="62"/>
      <c r="AA106" s="62"/>
      <c r="AB106" s="45"/>
      <c r="AC106" s="90"/>
      <c r="AD106" s="54"/>
      <c r="AE106" s="23"/>
      <c r="AH106" s="14"/>
      <c r="AI106" s="14"/>
      <c r="AJ106" s="14"/>
      <c r="AK106" s="14"/>
    </row>
    <row r="107" spans="2:37" ht="13.65" customHeight="1" x14ac:dyDescent="0.15">
      <c r="B107" s="64"/>
      <c r="C107" s="33"/>
      <c r="D107" s="33"/>
      <c r="E107" s="33"/>
      <c r="F107" s="386"/>
      <c r="G107" s="387"/>
      <c r="H107" s="86" t="s">
        <v>2</v>
      </c>
      <c r="I107" s="86"/>
      <c r="J107" s="387"/>
      <c r="K107" s="387"/>
      <c r="L107" s="388"/>
      <c r="M107" s="387"/>
      <c r="N107" s="86" t="s">
        <v>3</v>
      </c>
      <c r="O107" s="86"/>
      <c r="P107" s="387"/>
      <c r="Q107" s="389"/>
      <c r="R107" s="14"/>
      <c r="S107" s="14"/>
      <c r="T107" s="14"/>
      <c r="U107" s="14"/>
      <c r="V107" s="14"/>
      <c r="W107" s="44"/>
      <c r="X107" s="64"/>
      <c r="Y107" s="33"/>
      <c r="Z107" s="33"/>
      <c r="AA107" s="33"/>
      <c r="AB107" s="79"/>
      <c r="AC107" s="83" t="s">
        <v>156</v>
      </c>
      <c r="AD107" s="86"/>
      <c r="AE107" s="102"/>
      <c r="AF107" s="83" t="s">
        <v>3</v>
      </c>
      <c r="AG107" s="84"/>
      <c r="AH107" s="14"/>
      <c r="AI107" s="14"/>
      <c r="AJ107" s="14"/>
      <c r="AK107" s="14"/>
    </row>
    <row r="108" spans="2:37" ht="19.2" x14ac:dyDescent="0.15">
      <c r="B108" s="92"/>
      <c r="C108" s="45"/>
      <c r="D108" s="45"/>
      <c r="E108" s="45"/>
      <c r="F108" s="94" t="s">
        <v>442</v>
      </c>
      <c r="G108" s="94" t="s">
        <v>194</v>
      </c>
      <c r="H108" s="94" t="s">
        <v>195</v>
      </c>
      <c r="I108" s="94" t="s">
        <v>443</v>
      </c>
      <c r="J108" s="100" t="s">
        <v>197</v>
      </c>
      <c r="K108" s="94" t="s">
        <v>1127</v>
      </c>
      <c r="L108" s="103" t="s">
        <v>442</v>
      </c>
      <c r="M108" s="94" t="s">
        <v>194</v>
      </c>
      <c r="N108" s="94" t="s">
        <v>195</v>
      </c>
      <c r="O108" s="94" t="s">
        <v>443</v>
      </c>
      <c r="P108" s="94" t="s">
        <v>197</v>
      </c>
      <c r="Q108" s="94" t="s">
        <v>1127</v>
      </c>
      <c r="R108" s="14"/>
      <c r="S108" s="14"/>
      <c r="T108" s="14"/>
      <c r="U108" s="14"/>
      <c r="V108" s="14"/>
      <c r="W108" s="44"/>
      <c r="X108" s="92"/>
      <c r="Y108" s="45"/>
      <c r="Z108" s="45"/>
      <c r="AA108" s="45"/>
      <c r="AB108" s="94" t="s">
        <v>936</v>
      </c>
      <c r="AC108" s="94" t="s">
        <v>195</v>
      </c>
      <c r="AD108" s="100" t="s">
        <v>197</v>
      </c>
      <c r="AE108" s="103" t="s">
        <v>936</v>
      </c>
      <c r="AF108" s="94" t="s">
        <v>195</v>
      </c>
      <c r="AG108" s="94" t="s">
        <v>197</v>
      </c>
      <c r="AH108" s="14"/>
      <c r="AI108" s="14"/>
      <c r="AJ108" s="14"/>
      <c r="AK108" s="14"/>
    </row>
    <row r="109" spans="2:37" ht="12" customHeight="1" x14ac:dyDescent="0.15">
      <c r="B109" s="65"/>
      <c r="C109" s="36"/>
      <c r="D109" s="36"/>
      <c r="E109" s="36"/>
      <c r="F109" s="37"/>
      <c r="G109" s="37"/>
      <c r="H109" s="37"/>
      <c r="I109" s="37"/>
      <c r="J109" s="66"/>
      <c r="K109" s="37"/>
      <c r="L109" s="105">
        <f t="shared" ref="L109:Q109" si="88">F114</f>
        <v>2146</v>
      </c>
      <c r="M109" s="2">
        <f t="shared" si="88"/>
        <v>1105</v>
      </c>
      <c r="N109" s="2">
        <f t="shared" si="88"/>
        <v>1041</v>
      </c>
      <c r="O109" s="2">
        <f t="shared" si="88"/>
        <v>1184</v>
      </c>
      <c r="P109" s="2">
        <f t="shared" si="88"/>
        <v>1077</v>
      </c>
      <c r="Q109" s="2">
        <f t="shared" si="88"/>
        <v>1212</v>
      </c>
      <c r="R109" s="14"/>
      <c r="S109" s="14"/>
      <c r="T109" s="14"/>
      <c r="U109" s="14"/>
      <c r="V109" s="14"/>
      <c r="W109" s="44"/>
      <c r="X109" s="65"/>
      <c r="Y109" s="36"/>
      <c r="Z109" s="36"/>
      <c r="AA109" s="36"/>
      <c r="AB109" s="37"/>
      <c r="AC109" s="37"/>
      <c r="AD109" s="66"/>
      <c r="AE109" s="105">
        <f>AB114</f>
        <v>1212</v>
      </c>
      <c r="AF109" s="2">
        <f>AC114</f>
        <v>1041</v>
      </c>
      <c r="AG109" s="2">
        <f>AD114</f>
        <v>1077</v>
      </c>
      <c r="AH109" s="14"/>
      <c r="AI109" s="14"/>
      <c r="AJ109" s="14"/>
      <c r="AK109" s="14"/>
    </row>
    <row r="110" spans="2:37" ht="15" customHeight="1" x14ac:dyDescent="0.15">
      <c r="B110" s="34" t="s">
        <v>340</v>
      </c>
      <c r="C110" s="209"/>
      <c r="D110" s="209"/>
      <c r="E110" s="209"/>
      <c r="F110" s="17">
        <f>SUM(F90:F92)</f>
        <v>143</v>
      </c>
      <c r="G110" s="17">
        <f>SUM(G90:G92)</f>
        <v>52</v>
      </c>
      <c r="H110" s="128">
        <f>SUM(H90:H92)</f>
        <v>91</v>
      </c>
      <c r="I110" s="8">
        <f>SUM(I90:I92)</f>
        <v>312</v>
      </c>
      <c r="J110" s="128">
        <f>SUM(J90:J92)</f>
        <v>298</v>
      </c>
      <c r="K110" s="17">
        <v>66</v>
      </c>
      <c r="L110" s="131">
        <f t="shared" ref="L110:Q113" si="89">F110/L$109*100</f>
        <v>6.6635601118359737</v>
      </c>
      <c r="M110" s="3">
        <f t="shared" si="89"/>
        <v>4.7058823529411766</v>
      </c>
      <c r="N110" s="163">
        <f t="shared" si="89"/>
        <v>8.7415946205571569</v>
      </c>
      <c r="O110" s="11">
        <f t="shared" si="89"/>
        <v>26.351351351351347</v>
      </c>
      <c r="P110" s="15">
        <f t="shared" si="89"/>
        <v>27.669452181987005</v>
      </c>
      <c r="Q110" s="15">
        <f t="shared" si="89"/>
        <v>5.4455445544554459</v>
      </c>
      <c r="R110" s="14"/>
      <c r="S110" s="14"/>
      <c r="T110" s="14"/>
      <c r="U110" s="14"/>
      <c r="V110" s="14"/>
      <c r="W110" s="44"/>
      <c r="X110" s="34" t="s">
        <v>340</v>
      </c>
      <c r="Y110" s="209"/>
      <c r="Z110" s="209"/>
      <c r="AA110" s="209"/>
      <c r="AB110" s="17">
        <f>SUM(AB90:AB92)</f>
        <v>66</v>
      </c>
      <c r="AC110" s="128">
        <f>SUM(AC90:AC92)</f>
        <v>91</v>
      </c>
      <c r="AD110" s="128">
        <f>SUM(AD90:AD92)</f>
        <v>298</v>
      </c>
      <c r="AE110" s="131">
        <f t="shared" ref="AE110:AG113" si="90">AB110/AE$109*100</f>
        <v>5.4455445544554459</v>
      </c>
      <c r="AF110" s="163">
        <f t="shared" si="90"/>
        <v>8.7415946205571569</v>
      </c>
      <c r="AG110" s="15">
        <f t="shared" si="90"/>
        <v>27.669452181987005</v>
      </c>
      <c r="AH110" s="14"/>
      <c r="AI110" s="173"/>
      <c r="AJ110" s="14"/>
      <c r="AK110" s="14"/>
    </row>
    <row r="111" spans="2:37" ht="15" customHeight="1" x14ac:dyDescent="0.15">
      <c r="B111" s="34" t="s">
        <v>341</v>
      </c>
      <c r="C111" s="209"/>
      <c r="D111" s="209"/>
      <c r="E111" s="209"/>
      <c r="F111" s="18">
        <f>SUM(F93:F95)</f>
        <v>1356</v>
      </c>
      <c r="G111" s="18">
        <f>SUM(G93:G95)</f>
        <v>867</v>
      </c>
      <c r="H111" s="134">
        <f>SUM(H93:H95)</f>
        <v>489</v>
      </c>
      <c r="I111" s="9">
        <f>SUM(I93:I95)</f>
        <v>640</v>
      </c>
      <c r="J111" s="134">
        <f>SUM(J93:J95)</f>
        <v>562</v>
      </c>
      <c r="K111" s="18">
        <v>945</v>
      </c>
      <c r="L111" s="131">
        <f t="shared" si="89"/>
        <v>63.187325256290769</v>
      </c>
      <c r="M111" s="4">
        <f t="shared" si="89"/>
        <v>78.461538461538467</v>
      </c>
      <c r="N111" s="164">
        <f t="shared" si="89"/>
        <v>46.97406340057637</v>
      </c>
      <c r="O111" s="12">
        <f t="shared" si="89"/>
        <v>54.054054054054056</v>
      </c>
      <c r="P111" s="16">
        <f t="shared" si="89"/>
        <v>52.181987000928508</v>
      </c>
      <c r="Q111" s="16">
        <f t="shared" si="89"/>
        <v>77.970297029702976</v>
      </c>
      <c r="R111" s="14"/>
      <c r="S111" s="14"/>
      <c r="T111" s="14"/>
      <c r="U111" s="14"/>
      <c r="V111" s="14"/>
      <c r="W111" s="44"/>
      <c r="X111" s="34" t="s">
        <v>341</v>
      </c>
      <c r="Y111" s="209"/>
      <c r="Z111" s="209"/>
      <c r="AA111" s="209"/>
      <c r="AB111" s="18">
        <f>SUM(AB93:AB95)</f>
        <v>945</v>
      </c>
      <c r="AC111" s="134">
        <f>SUM(AC93:AC95)</f>
        <v>489</v>
      </c>
      <c r="AD111" s="134">
        <f>SUM(AD93:AD95)</f>
        <v>562</v>
      </c>
      <c r="AE111" s="131">
        <f t="shared" si="90"/>
        <v>77.970297029702976</v>
      </c>
      <c r="AF111" s="164">
        <f t="shared" si="90"/>
        <v>46.97406340057637</v>
      </c>
      <c r="AG111" s="16">
        <f t="shared" si="90"/>
        <v>52.181987000928508</v>
      </c>
      <c r="AH111" s="14"/>
      <c r="AI111" s="173"/>
      <c r="AJ111" s="14"/>
      <c r="AK111" s="14"/>
    </row>
    <row r="112" spans="2:37" ht="15" customHeight="1" x14ac:dyDescent="0.15">
      <c r="B112" s="34" t="s">
        <v>342</v>
      </c>
      <c r="C112" s="209"/>
      <c r="D112" s="209"/>
      <c r="E112" s="209"/>
      <c r="F112" s="18">
        <f>SUM(F96:F99)</f>
        <v>535</v>
      </c>
      <c r="G112" s="18">
        <f>SUM(G96:G99)</f>
        <v>144</v>
      </c>
      <c r="H112" s="134">
        <f>SUM(H96:H99)</f>
        <v>391</v>
      </c>
      <c r="I112" s="9">
        <f>SUM(I96:I99)</f>
        <v>165</v>
      </c>
      <c r="J112" s="134">
        <f>SUM(J96:J99)</f>
        <v>154</v>
      </c>
      <c r="K112" s="18">
        <v>155</v>
      </c>
      <c r="L112" s="131">
        <f t="shared" si="89"/>
        <v>24.930102516309415</v>
      </c>
      <c r="M112" s="4">
        <f t="shared" si="89"/>
        <v>13.031674208144798</v>
      </c>
      <c r="N112" s="164">
        <f t="shared" si="89"/>
        <v>37.560038424591738</v>
      </c>
      <c r="O112" s="12">
        <f t="shared" si="89"/>
        <v>13.935810810810811</v>
      </c>
      <c r="P112" s="16">
        <f t="shared" si="89"/>
        <v>14.298978644382544</v>
      </c>
      <c r="Q112" s="16">
        <f t="shared" si="89"/>
        <v>12.788778877887788</v>
      </c>
      <c r="R112" s="14"/>
      <c r="S112" s="14"/>
      <c r="T112" s="14"/>
      <c r="U112" s="14"/>
      <c r="V112" s="14"/>
      <c r="W112" s="44"/>
      <c r="X112" s="34" t="s">
        <v>342</v>
      </c>
      <c r="Y112" s="209"/>
      <c r="Z112" s="209"/>
      <c r="AA112" s="209"/>
      <c r="AB112" s="18">
        <f>SUM(AB96:AB99)</f>
        <v>155</v>
      </c>
      <c r="AC112" s="134">
        <f>SUM(AC96:AC99)</f>
        <v>391</v>
      </c>
      <c r="AD112" s="134">
        <f>SUM(AD96:AD99)</f>
        <v>154</v>
      </c>
      <c r="AE112" s="131">
        <f t="shared" si="90"/>
        <v>12.788778877887788</v>
      </c>
      <c r="AF112" s="164">
        <f t="shared" si="90"/>
        <v>37.560038424591738</v>
      </c>
      <c r="AG112" s="16">
        <f t="shared" si="90"/>
        <v>14.298978644382544</v>
      </c>
      <c r="AH112" s="14"/>
      <c r="AI112" s="173"/>
      <c r="AJ112" s="14"/>
      <c r="AK112" s="14"/>
    </row>
    <row r="113" spans="1:37" ht="15" customHeight="1" x14ac:dyDescent="0.15">
      <c r="B113" s="35" t="s">
        <v>0</v>
      </c>
      <c r="C113" s="88"/>
      <c r="D113" s="88"/>
      <c r="E113" s="88"/>
      <c r="F113" s="19">
        <f>F100</f>
        <v>112</v>
      </c>
      <c r="G113" s="18">
        <f>G100</f>
        <v>42</v>
      </c>
      <c r="H113" s="67">
        <f>H100</f>
        <v>70</v>
      </c>
      <c r="I113" s="18">
        <f>I100</f>
        <v>67</v>
      </c>
      <c r="J113" s="67">
        <f>J100</f>
        <v>63</v>
      </c>
      <c r="K113" s="19">
        <v>46</v>
      </c>
      <c r="L113" s="131">
        <f t="shared" si="89"/>
        <v>5.2190121155638396</v>
      </c>
      <c r="M113" s="4">
        <f t="shared" si="89"/>
        <v>3.8009049773755654</v>
      </c>
      <c r="N113" s="165">
        <f t="shared" si="89"/>
        <v>6.7243035542747354</v>
      </c>
      <c r="O113" s="4">
        <f t="shared" si="89"/>
        <v>5.6587837837837833</v>
      </c>
      <c r="P113" s="4">
        <f t="shared" si="89"/>
        <v>5.8495821727019495</v>
      </c>
      <c r="Q113" s="4">
        <f t="shared" si="89"/>
        <v>3.7953795379537953</v>
      </c>
      <c r="R113" s="14"/>
      <c r="S113" s="14"/>
      <c r="T113" s="14"/>
      <c r="U113" s="14"/>
      <c r="V113" s="14"/>
      <c r="W113" s="44"/>
      <c r="X113" s="35" t="s">
        <v>0</v>
      </c>
      <c r="Y113" s="88"/>
      <c r="Z113" s="88"/>
      <c r="AA113" s="88"/>
      <c r="AB113" s="19">
        <f>AB100</f>
        <v>46</v>
      </c>
      <c r="AC113" s="67">
        <f>AC100</f>
        <v>70</v>
      </c>
      <c r="AD113" s="67">
        <f>AD100</f>
        <v>63</v>
      </c>
      <c r="AE113" s="131">
        <f t="shared" si="90"/>
        <v>3.7953795379537953</v>
      </c>
      <c r="AF113" s="165">
        <f t="shared" si="90"/>
        <v>6.7243035542747354</v>
      </c>
      <c r="AG113" s="4">
        <f t="shared" si="90"/>
        <v>5.8495821727019495</v>
      </c>
      <c r="AH113" s="14"/>
      <c r="AI113" s="173"/>
      <c r="AJ113" s="14"/>
      <c r="AK113" s="14"/>
    </row>
    <row r="114" spans="1:37" ht="15" customHeight="1" x14ac:dyDescent="0.15">
      <c r="B114" s="38" t="s">
        <v>1</v>
      </c>
      <c r="C114" s="78"/>
      <c r="D114" s="78"/>
      <c r="E114" s="78"/>
      <c r="F114" s="47">
        <f t="shared" ref="F114:J114" si="91">SUM(F110:F113)</f>
        <v>2146</v>
      </c>
      <c r="G114" s="47">
        <f t="shared" si="91"/>
        <v>1105</v>
      </c>
      <c r="H114" s="129">
        <f t="shared" si="91"/>
        <v>1041</v>
      </c>
      <c r="I114" s="47">
        <f t="shared" si="91"/>
        <v>1184</v>
      </c>
      <c r="J114" s="129">
        <f t="shared" si="91"/>
        <v>1077</v>
      </c>
      <c r="K114" s="47">
        <v>1212</v>
      </c>
      <c r="L114" s="132">
        <f t="shared" ref="L114:Q114" si="92">SUM(L110:L113)</f>
        <v>100</v>
      </c>
      <c r="M114" s="71">
        <f t="shared" si="92"/>
        <v>100</v>
      </c>
      <c r="N114" s="179">
        <f t="shared" si="92"/>
        <v>100</v>
      </c>
      <c r="O114" s="71">
        <f t="shared" si="92"/>
        <v>100</v>
      </c>
      <c r="P114" s="71">
        <f t="shared" si="92"/>
        <v>100</v>
      </c>
      <c r="Q114" s="71">
        <f t="shared" si="92"/>
        <v>100.00000000000001</v>
      </c>
      <c r="R114" s="14"/>
      <c r="S114" s="14"/>
      <c r="T114" s="14"/>
      <c r="U114" s="14"/>
      <c r="V114" s="14"/>
      <c r="W114" s="44"/>
      <c r="X114" s="38" t="s">
        <v>1</v>
      </c>
      <c r="Y114" s="78"/>
      <c r="Z114" s="78"/>
      <c r="AA114" s="78"/>
      <c r="AB114" s="47">
        <f t="shared" ref="AB114:AG114" si="93">SUM(AB110:AB113)</f>
        <v>1212</v>
      </c>
      <c r="AC114" s="129">
        <f t="shared" si="93"/>
        <v>1041</v>
      </c>
      <c r="AD114" s="129">
        <f t="shared" si="93"/>
        <v>1077</v>
      </c>
      <c r="AE114" s="132">
        <f t="shared" si="93"/>
        <v>100.00000000000001</v>
      </c>
      <c r="AF114" s="179">
        <f t="shared" si="93"/>
        <v>100</v>
      </c>
      <c r="AG114" s="71">
        <f t="shared" si="93"/>
        <v>100</v>
      </c>
      <c r="AH114" s="14"/>
      <c r="AI114" s="14"/>
      <c r="AJ114" s="14"/>
      <c r="AK114" s="14"/>
    </row>
    <row r="115" spans="1:37" ht="15" customHeight="1" x14ac:dyDescent="0.15">
      <c r="B115" s="38" t="s">
        <v>306</v>
      </c>
      <c r="C115" s="78"/>
      <c r="D115" s="78"/>
      <c r="E115" s="78"/>
      <c r="F115" s="71">
        <f t="shared" ref="F115:J116" si="94">F102</f>
        <v>2.5145797742894667</v>
      </c>
      <c r="G115" s="71">
        <f t="shared" si="94"/>
        <v>2.4294672259270977</v>
      </c>
      <c r="H115" s="179">
        <f t="shared" si="94"/>
        <v>2.6135977718908556</v>
      </c>
      <c r="I115" s="71">
        <f t="shared" si="94"/>
        <v>2.0281509394506179</v>
      </c>
      <c r="J115" s="71">
        <f t="shared" si="94"/>
        <v>2.0161208618315767</v>
      </c>
      <c r="K115" s="71">
        <v>2.4043320201044507</v>
      </c>
      <c r="L115" s="14"/>
      <c r="M115" s="14"/>
      <c r="N115" s="14"/>
      <c r="O115" s="14"/>
      <c r="P115" s="14"/>
      <c r="Q115" s="14"/>
      <c r="R115" s="14"/>
      <c r="S115" s="14"/>
      <c r="T115" s="14"/>
      <c r="U115" s="14"/>
      <c r="V115" s="14"/>
      <c r="W115" s="44"/>
      <c r="X115" s="38" t="s">
        <v>306</v>
      </c>
      <c r="Y115" s="78"/>
      <c r="Z115" s="78"/>
      <c r="AA115" s="78"/>
      <c r="AB115" s="71">
        <f t="shared" ref="AB115:AD115" si="95">AB102</f>
        <v>2.4043320201044507</v>
      </c>
      <c r="AC115" s="179">
        <f t="shared" si="95"/>
        <v>2.6135977718908556</v>
      </c>
      <c r="AD115" s="71">
        <f t="shared" si="95"/>
        <v>2.0161208618315767</v>
      </c>
      <c r="AE115" s="14"/>
      <c r="AF115" s="14"/>
      <c r="AG115" s="14"/>
      <c r="AH115" s="14"/>
      <c r="AI115" s="14"/>
      <c r="AJ115" s="14"/>
      <c r="AK115" s="14"/>
    </row>
    <row r="116" spans="1:37" ht="15" customHeight="1" x14ac:dyDescent="0.15">
      <c r="B116" s="38" t="s">
        <v>307</v>
      </c>
      <c r="C116" s="78"/>
      <c r="D116" s="78"/>
      <c r="E116" s="78"/>
      <c r="F116" s="71">
        <f>F103</f>
        <v>2.3729375985027579</v>
      </c>
      <c r="G116" s="71">
        <f t="shared" si="94"/>
        <v>2.2623740741408209</v>
      </c>
      <c r="H116" s="179">
        <f t="shared" si="94"/>
        <v>2.6114053329187237</v>
      </c>
      <c r="I116" s="71">
        <f t="shared" si="94"/>
        <v>1.9724233506706816</v>
      </c>
      <c r="J116" s="71">
        <f t="shared" si="94"/>
        <v>1.9392540737225124</v>
      </c>
      <c r="K116" s="71">
        <v>2.2560892342834444</v>
      </c>
      <c r="L116" s="14"/>
      <c r="M116" s="14"/>
      <c r="N116" s="14"/>
      <c r="O116" s="14"/>
      <c r="P116" s="14"/>
      <c r="Q116" s="14"/>
      <c r="R116" s="14"/>
      <c r="S116" s="14"/>
      <c r="T116" s="14"/>
      <c r="U116" s="14"/>
      <c r="V116" s="14"/>
      <c r="W116" s="44"/>
      <c r="X116" s="38" t="s">
        <v>307</v>
      </c>
      <c r="Y116" s="78"/>
      <c r="Z116" s="78"/>
      <c r="AA116" s="78"/>
      <c r="AB116" s="71">
        <f>AB103</f>
        <v>2.2560892342834444</v>
      </c>
      <c r="AC116" s="179">
        <f t="shared" ref="AC116:AD116" si="96">AC103</f>
        <v>2.6114053329187237</v>
      </c>
      <c r="AD116" s="71">
        <f t="shared" si="96"/>
        <v>1.9392540737225124</v>
      </c>
      <c r="AE116" s="14"/>
      <c r="AF116" s="14"/>
      <c r="AG116" s="14"/>
      <c r="AH116" s="14"/>
      <c r="AI116" s="14"/>
      <c r="AJ116" s="14"/>
      <c r="AK116" s="14"/>
    </row>
    <row r="117" spans="1:37" ht="12" customHeight="1" x14ac:dyDescent="0.15">
      <c r="B117" s="93" t="s">
        <v>357</v>
      </c>
      <c r="C117" s="93"/>
      <c r="D117" s="109"/>
      <c r="E117" s="109"/>
      <c r="F117" s="109"/>
      <c r="G117" s="109"/>
      <c r="H117" s="109"/>
      <c r="I117" s="109"/>
      <c r="J117" s="14"/>
      <c r="K117" s="109"/>
      <c r="L117" s="14"/>
      <c r="M117" s="14"/>
      <c r="N117" s="14"/>
      <c r="O117" s="14"/>
      <c r="P117" s="14"/>
      <c r="Q117" s="14"/>
      <c r="R117" s="14"/>
      <c r="S117" s="14"/>
      <c r="T117" s="14"/>
      <c r="U117" s="14"/>
      <c r="V117" s="14"/>
      <c r="W117" s="44"/>
      <c r="X117" s="93" t="s">
        <v>357</v>
      </c>
      <c r="Y117" s="93"/>
      <c r="Z117" s="109"/>
      <c r="AA117" s="109"/>
      <c r="AB117" s="109"/>
      <c r="AC117" s="109"/>
      <c r="AD117" s="14"/>
      <c r="AE117" s="14"/>
      <c r="AF117" s="14"/>
      <c r="AG117" s="14"/>
      <c r="AH117" s="14"/>
      <c r="AI117" s="14"/>
      <c r="AJ117" s="14"/>
      <c r="AK117" s="14"/>
    </row>
    <row r="118" spans="1:37" ht="12" customHeight="1" x14ac:dyDescent="0.15">
      <c r="B118" s="93" t="s">
        <v>358</v>
      </c>
      <c r="C118" s="93"/>
      <c r="D118" s="109"/>
      <c r="E118" s="109"/>
      <c r="F118" s="109"/>
      <c r="G118" s="109"/>
      <c r="H118" s="109"/>
      <c r="I118" s="109"/>
      <c r="J118" s="14"/>
      <c r="K118" s="109"/>
      <c r="L118" s="14"/>
      <c r="M118" s="14"/>
      <c r="N118" s="14"/>
      <c r="O118" s="14"/>
      <c r="P118" s="14"/>
      <c r="Q118" s="14"/>
      <c r="R118" s="14"/>
      <c r="S118" s="14"/>
      <c r="T118" s="14"/>
      <c r="U118" s="14"/>
      <c r="V118" s="14"/>
      <c r="W118" s="44"/>
      <c r="X118" s="93" t="s">
        <v>358</v>
      </c>
      <c r="Y118" s="93"/>
      <c r="Z118" s="109"/>
      <c r="AA118" s="109"/>
      <c r="AB118" s="109"/>
      <c r="AC118" s="109"/>
      <c r="AD118" s="14"/>
      <c r="AE118" s="14"/>
      <c r="AF118" s="14"/>
      <c r="AG118" s="14"/>
      <c r="AH118" s="14"/>
      <c r="AI118" s="14"/>
      <c r="AJ118" s="14"/>
      <c r="AK118" s="14"/>
    </row>
    <row r="119" spans="1:37" ht="12.9" customHeight="1" x14ac:dyDescent="0.15">
      <c r="B119" s="62"/>
      <c r="C119" s="62"/>
      <c r="D119" s="62"/>
      <c r="E119" s="62"/>
      <c r="F119" s="45"/>
      <c r="G119" s="90"/>
      <c r="H119" s="90"/>
      <c r="I119" s="90"/>
      <c r="J119" s="54"/>
      <c r="K119" s="45"/>
      <c r="L119" s="23"/>
      <c r="W119" s="44"/>
      <c r="X119" s="62"/>
      <c r="Y119" s="62"/>
      <c r="Z119" s="62"/>
      <c r="AA119" s="62"/>
      <c r="AB119" s="45"/>
      <c r="AC119" s="90"/>
      <c r="AD119" s="54"/>
      <c r="AE119" s="23"/>
    </row>
    <row r="120" spans="1:37" ht="15" customHeight="1" x14ac:dyDescent="0.15">
      <c r="A120" s="1" t="s">
        <v>575</v>
      </c>
      <c r="C120" s="1"/>
      <c r="D120" s="1"/>
      <c r="E120" s="1"/>
      <c r="H120" s="7"/>
      <c r="I120" s="7"/>
      <c r="J120" s="7"/>
      <c r="K120" s="7"/>
      <c r="W120" s="44"/>
      <c r="Y120" s="1"/>
      <c r="Z120" s="1"/>
      <c r="AA120" s="1"/>
      <c r="AD120" s="7"/>
    </row>
    <row r="121" spans="1:37" ht="13.65" customHeight="1" x14ac:dyDescent="0.15">
      <c r="B121" s="64"/>
      <c r="C121" s="33"/>
      <c r="D121" s="33"/>
      <c r="E121" s="33"/>
      <c r="F121" s="386"/>
      <c r="G121" s="387"/>
      <c r="H121" s="86" t="s">
        <v>2</v>
      </c>
      <c r="I121" s="86"/>
      <c r="J121" s="387"/>
      <c r="K121" s="387"/>
      <c r="L121" s="388"/>
      <c r="M121" s="387"/>
      <c r="N121" s="86" t="s">
        <v>3</v>
      </c>
      <c r="O121" s="86"/>
      <c r="P121" s="387"/>
      <c r="Q121" s="389"/>
      <c r="W121" s="44"/>
      <c r="X121" s="64"/>
      <c r="Y121" s="33"/>
      <c r="Z121" s="33"/>
      <c r="AA121" s="33"/>
      <c r="AB121" s="79"/>
      <c r="AC121" s="83" t="s">
        <v>156</v>
      </c>
      <c r="AD121" s="86"/>
      <c r="AE121" s="102"/>
      <c r="AF121" s="83" t="s">
        <v>3</v>
      </c>
      <c r="AG121" s="84"/>
    </row>
    <row r="122" spans="1:37" ht="19.2" x14ac:dyDescent="0.15">
      <c r="B122" s="92"/>
      <c r="C122" s="45"/>
      <c r="D122" s="45"/>
      <c r="E122" s="45"/>
      <c r="F122" s="94" t="s">
        <v>442</v>
      </c>
      <c r="G122" s="94" t="s">
        <v>194</v>
      </c>
      <c r="H122" s="94" t="s">
        <v>195</v>
      </c>
      <c r="I122" s="94" t="s">
        <v>443</v>
      </c>
      <c r="J122" s="100" t="s">
        <v>197</v>
      </c>
      <c r="K122" s="94" t="s">
        <v>1127</v>
      </c>
      <c r="L122" s="103" t="s">
        <v>442</v>
      </c>
      <c r="M122" s="94" t="s">
        <v>194</v>
      </c>
      <c r="N122" s="94" t="s">
        <v>195</v>
      </c>
      <c r="O122" s="94" t="s">
        <v>443</v>
      </c>
      <c r="P122" s="94" t="s">
        <v>197</v>
      </c>
      <c r="Q122" s="94" t="s">
        <v>1127</v>
      </c>
      <c r="W122" s="44"/>
      <c r="X122" s="92"/>
      <c r="Y122" s="45"/>
      <c r="Z122" s="45"/>
      <c r="AA122" s="45"/>
      <c r="AB122" s="94" t="s">
        <v>936</v>
      </c>
      <c r="AC122" s="94" t="s">
        <v>195</v>
      </c>
      <c r="AD122" s="100" t="s">
        <v>197</v>
      </c>
      <c r="AE122" s="103" t="s">
        <v>936</v>
      </c>
      <c r="AF122" s="94" t="s">
        <v>195</v>
      </c>
      <c r="AG122" s="94" t="s">
        <v>197</v>
      </c>
    </row>
    <row r="123" spans="1:37" ht="12" customHeight="1" x14ac:dyDescent="0.15">
      <c r="B123" s="65"/>
      <c r="C123" s="36"/>
      <c r="D123" s="36"/>
      <c r="E123" s="36"/>
      <c r="F123" s="37"/>
      <c r="G123" s="37"/>
      <c r="H123" s="37"/>
      <c r="I123" s="37"/>
      <c r="J123" s="66"/>
      <c r="K123" s="37"/>
      <c r="L123" s="105">
        <f t="shared" ref="L123:Q123" si="97">F135</f>
        <v>2146</v>
      </c>
      <c r="M123" s="2">
        <f t="shared" si="97"/>
        <v>1105</v>
      </c>
      <c r="N123" s="2">
        <f t="shared" si="97"/>
        <v>1041</v>
      </c>
      <c r="O123" s="2">
        <f t="shared" si="97"/>
        <v>1184</v>
      </c>
      <c r="P123" s="2">
        <f t="shared" si="97"/>
        <v>1077</v>
      </c>
      <c r="Q123" s="2">
        <f t="shared" si="97"/>
        <v>1212</v>
      </c>
      <c r="W123" s="44"/>
      <c r="X123" s="65"/>
      <c r="Y123" s="36"/>
      <c r="Z123" s="36"/>
      <c r="AA123" s="36"/>
      <c r="AB123" s="37"/>
      <c r="AC123" s="37"/>
      <c r="AD123" s="66"/>
      <c r="AE123" s="105">
        <f>AB135</f>
        <v>1212</v>
      </c>
      <c r="AF123" s="2">
        <f>AC135</f>
        <v>1041</v>
      </c>
      <c r="AG123" s="2">
        <f>AD135</f>
        <v>1077</v>
      </c>
    </row>
    <row r="124" spans="1:37" ht="15" customHeight="1" x14ac:dyDescent="0.15">
      <c r="B124" s="32" t="s">
        <v>129</v>
      </c>
      <c r="C124" s="209"/>
      <c r="D124" s="209"/>
      <c r="E124" s="209"/>
      <c r="F124" s="17">
        <v>9</v>
      </c>
      <c r="G124" s="17">
        <v>4</v>
      </c>
      <c r="H124" s="128">
        <v>5</v>
      </c>
      <c r="I124" s="8">
        <v>8</v>
      </c>
      <c r="J124" s="128">
        <v>6</v>
      </c>
      <c r="K124" s="17">
        <v>6</v>
      </c>
      <c r="L124" s="131">
        <f t="shared" ref="L124:L134" si="98">F124/L$123*100</f>
        <v>0.41938490214352281</v>
      </c>
      <c r="M124" s="3">
        <f t="shared" ref="M124:M134" si="99">G124/M$123*100</f>
        <v>0.36199095022624433</v>
      </c>
      <c r="N124" s="163">
        <f t="shared" ref="N124:N134" si="100">H124/N$123*100</f>
        <v>0.48030739673390976</v>
      </c>
      <c r="O124" s="11">
        <f t="shared" ref="O124:O134" si="101">I124/O$123*100</f>
        <v>0.67567567567567566</v>
      </c>
      <c r="P124" s="15">
        <f t="shared" ref="P124:P134" si="102">J124/P$123*100</f>
        <v>0.55710306406685239</v>
      </c>
      <c r="Q124" s="15">
        <f t="shared" ref="Q124:Q134" si="103">K124/Q$123*100</f>
        <v>0.49504950495049505</v>
      </c>
      <c r="W124" s="44"/>
      <c r="X124" s="32" t="s">
        <v>129</v>
      </c>
      <c r="Y124" s="209"/>
      <c r="Z124" s="209"/>
      <c r="AA124" s="209"/>
      <c r="AB124" s="17">
        <f t="shared" ref="AB124:AB134" si="104">SUM(G124,I124-J124)</f>
        <v>6</v>
      </c>
      <c r="AC124" s="128">
        <f t="shared" ref="AC124:AC134" si="105">H124</f>
        <v>5</v>
      </c>
      <c r="AD124" s="128">
        <f t="shared" ref="AD124:AD134" si="106">J124</f>
        <v>6</v>
      </c>
      <c r="AE124" s="131">
        <f t="shared" ref="AE124:AE134" si="107">AB124/AE$123*100</f>
        <v>0.49504950495049505</v>
      </c>
      <c r="AF124" s="163">
        <f t="shared" ref="AF124:AF134" si="108">AC124/AF$123*100</f>
        <v>0.48030739673390976</v>
      </c>
      <c r="AG124" s="15">
        <f t="shared" ref="AG124:AG134" si="109">AD124/AG$123*100</f>
        <v>0.55710306406685239</v>
      </c>
      <c r="AI124" s="173"/>
    </row>
    <row r="125" spans="1:37" ht="15" customHeight="1" x14ac:dyDescent="0.15">
      <c r="B125" s="34" t="s">
        <v>130</v>
      </c>
      <c r="C125" s="209"/>
      <c r="D125" s="209"/>
      <c r="E125" s="209"/>
      <c r="F125" s="18">
        <v>14</v>
      </c>
      <c r="G125" s="18">
        <v>0</v>
      </c>
      <c r="H125" s="134">
        <v>14</v>
      </c>
      <c r="I125" s="9">
        <v>45</v>
      </c>
      <c r="J125" s="134">
        <v>43</v>
      </c>
      <c r="K125" s="18">
        <v>2</v>
      </c>
      <c r="L125" s="131">
        <f t="shared" si="98"/>
        <v>0.65237651444547995</v>
      </c>
      <c r="M125" s="4">
        <f t="shared" si="99"/>
        <v>0</v>
      </c>
      <c r="N125" s="164">
        <f t="shared" si="100"/>
        <v>1.3448607108549471</v>
      </c>
      <c r="O125" s="12">
        <f t="shared" si="101"/>
        <v>3.8006756756756759</v>
      </c>
      <c r="P125" s="16">
        <f t="shared" si="102"/>
        <v>3.9925719591457756</v>
      </c>
      <c r="Q125" s="16">
        <f t="shared" si="103"/>
        <v>0.16501650165016502</v>
      </c>
      <c r="W125" s="44"/>
      <c r="X125" s="34" t="s">
        <v>130</v>
      </c>
      <c r="Y125" s="209"/>
      <c r="Z125" s="209"/>
      <c r="AA125" s="209"/>
      <c r="AB125" s="18">
        <f t="shared" si="104"/>
        <v>2</v>
      </c>
      <c r="AC125" s="134">
        <f t="shared" si="105"/>
        <v>14</v>
      </c>
      <c r="AD125" s="134">
        <f t="shared" si="106"/>
        <v>43</v>
      </c>
      <c r="AE125" s="131">
        <f t="shared" si="107"/>
        <v>0.16501650165016502</v>
      </c>
      <c r="AF125" s="164">
        <f t="shared" si="108"/>
        <v>1.3448607108549471</v>
      </c>
      <c r="AG125" s="16">
        <f t="shared" si="109"/>
        <v>3.9925719591457756</v>
      </c>
      <c r="AI125" s="173"/>
    </row>
    <row r="126" spans="1:37" ht="15" customHeight="1" x14ac:dyDescent="0.15">
      <c r="B126" s="34" t="s">
        <v>131</v>
      </c>
      <c r="C126" s="209"/>
      <c r="D126" s="209"/>
      <c r="E126" s="209"/>
      <c r="F126" s="18">
        <v>66</v>
      </c>
      <c r="G126" s="18">
        <v>7</v>
      </c>
      <c r="H126" s="134">
        <v>59</v>
      </c>
      <c r="I126" s="9">
        <v>171</v>
      </c>
      <c r="J126" s="134">
        <v>164</v>
      </c>
      <c r="K126" s="18">
        <v>14</v>
      </c>
      <c r="L126" s="131">
        <f t="shared" si="98"/>
        <v>3.075489282385834</v>
      </c>
      <c r="M126" s="4">
        <f t="shared" si="99"/>
        <v>0.63348416289592757</v>
      </c>
      <c r="N126" s="164">
        <f t="shared" si="100"/>
        <v>5.6676272814601347</v>
      </c>
      <c r="O126" s="12">
        <f t="shared" si="101"/>
        <v>14.442567567567568</v>
      </c>
      <c r="P126" s="16">
        <f t="shared" si="102"/>
        <v>15.22748375116063</v>
      </c>
      <c r="Q126" s="16">
        <f t="shared" si="103"/>
        <v>1.1551155115511551</v>
      </c>
      <c r="W126" s="44"/>
      <c r="X126" s="34" t="s">
        <v>131</v>
      </c>
      <c r="Y126" s="209"/>
      <c r="Z126" s="209"/>
      <c r="AA126" s="209"/>
      <c r="AB126" s="18">
        <f t="shared" si="104"/>
        <v>14</v>
      </c>
      <c r="AC126" s="134">
        <f t="shared" si="105"/>
        <v>59</v>
      </c>
      <c r="AD126" s="134">
        <f t="shared" si="106"/>
        <v>164</v>
      </c>
      <c r="AE126" s="131">
        <f t="shared" si="107"/>
        <v>1.1551155115511551</v>
      </c>
      <c r="AF126" s="164">
        <f t="shared" si="108"/>
        <v>5.6676272814601347</v>
      </c>
      <c r="AG126" s="16">
        <f t="shared" si="109"/>
        <v>15.22748375116063</v>
      </c>
      <c r="AI126" s="173"/>
    </row>
    <row r="127" spans="1:37" ht="15" customHeight="1" x14ac:dyDescent="0.15">
      <c r="B127" s="34" t="s">
        <v>132</v>
      </c>
      <c r="C127" s="209"/>
      <c r="D127" s="209"/>
      <c r="E127" s="209"/>
      <c r="F127" s="18">
        <v>212</v>
      </c>
      <c r="G127" s="18">
        <v>130</v>
      </c>
      <c r="H127" s="134">
        <v>82</v>
      </c>
      <c r="I127" s="9">
        <v>250</v>
      </c>
      <c r="J127" s="134">
        <v>226</v>
      </c>
      <c r="K127" s="18">
        <v>154</v>
      </c>
      <c r="L127" s="131">
        <f t="shared" si="98"/>
        <v>9.8788443616029831</v>
      </c>
      <c r="M127" s="4">
        <f t="shared" si="99"/>
        <v>11.76470588235294</v>
      </c>
      <c r="N127" s="164">
        <f t="shared" si="100"/>
        <v>7.8770413064361193</v>
      </c>
      <c r="O127" s="12">
        <f t="shared" si="101"/>
        <v>21.114864864864867</v>
      </c>
      <c r="P127" s="16">
        <f t="shared" si="102"/>
        <v>20.984215413184774</v>
      </c>
      <c r="Q127" s="16">
        <f t="shared" si="103"/>
        <v>12.706270627062707</v>
      </c>
      <c r="W127" s="44"/>
      <c r="X127" s="34" t="s">
        <v>132</v>
      </c>
      <c r="Y127" s="209"/>
      <c r="Z127" s="209"/>
      <c r="AA127" s="209"/>
      <c r="AB127" s="18">
        <f t="shared" si="104"/>
        <v>154</v>
      </c>
      <c r="AC127" s="134">
        <f t="shared" si="105"/>
        <v>82</v>
      </c>
      <c r="AD127" s="134">
        <f t="shared" si="106"/>
        <v>226</v>
      </c>
      <c r="AE127" s="131">
        <f t="shared" si="107"/>
        <v>12.706270627062707</v>
      </c>
      <c r="AF127" s="164">
        <f t="shared" si="108"/>
        <v>7.8770413064361193</v>
      </c>
      <c r="AG127" s="16">
        <f t="shared" si="109"/>
        <v>20.984215413184774</v>
      </c>
      <c r="AI127" s="173"/>
    </row>
    <row r="128" spans="1:37" ht="15" customHeight="1" x14ac:dyDescent="0.15">
      <c r="B128" s="34" t="s">
        <v>133</v>
      </c>
      <c r="C128" s="209"/>
      <c r="D128" s="209"/>
      <c r="E128" s="209"/>
      <c r="F128" s="18">
        <v>576</v>
      </c>
      <c r="G128" s="18">
        <v>418</v>
      </c>
      <c r="H128" s="134">
        <v>158</v>
      </c>
      <c r="I128" s="9">
        <v>279</v>
      </c>
      <c r="J128" s="134">
        <v>238</v>
      </c>
      <c r="K128" s="18">
        <v>459</v>
      </c>
      <c r="L128" s="131">
        <f t="shared" si="98"/>
        <v>26.84063373718546</v>
      </c>
      <c r="M128" s="4">
        <f t="shared" si="99"/>
        <v>37.828054298642535</v>
      </c>
      <c r="N128" s="164">
        <f t="shared" si="100"/>
        <v>15.177713736791546</v>
      </c>
      <c r="O128" s="12">
        <f t="shared" si="101"/>
        <v>23.564189189189189</v>
      </c>
      <c r="P128" s="16">
        <f t="shared" si="102"/>
        <v>22.098421541318476</v>
      </c>
      <c r="Q128" s="16">
        <f t="shared" si="103"/>
        <v>37.871287128712872</v>
      </c>
      <c r="W128" s="44"/>
      <c r="X128" s="34" t="s">
        <v>133</v>
      </c>
      <c r="Y128" s="209"/>
      <c r="Z128" s="209"/>
      <c r="AA128" s="209"/>
      <c r="AB128" s="18">
        <f t="shared" si="104"/>
        <v>459</v>
      </c>
      <c r="AC128" s="134">
        <f t="shared" si="105"/>
        <v>158</v>
      </c>
      <c r="AD128" s="134">
        <f t="shared" si="106"/>
        <v>238</v>
      </c>
      <c r="AE128" s="131">
        <f t="shared" si="107"/>
        <v>37.871287128712872</v>
      </c>
      <c r="AF128" s="164">
        <f t="shared" si="108"/>
        <v>15.177713736791546</v>
      </c>
      <c r="AG128" s="16">
        <f t="shared" si="109"/>
        <v>22.098421541318476</v>
      </c>
      <c r="AI128" s="173"/>
    </row>
    <row r="129" spans="2:37" ht="15" customHeight="1" x14ac:dyDescent="0.15">
      <c r="B129" s="34" t="s">
        <v>134</v>
      </c>
      <c r="C129" s="209"/>
      <c r="D129" s="209"/>
      <c r="E129" s="209"/>
      <c r="F129" s="18">
        <v>599</v>
      </c>
      <c r="G129" s="18">
        <v>355</v>
      </c>
      <c r="H129" s="134">
        <v>244</v>
      </c>
      <c r="I129" s="9">
        <v>191</v>
      </c>
      <c r="J129" s="134">
        <v>175</v>
      </c>
      <c r="K129" s="18">
        <v>371</v>
      </c>
      <c r="L129" s="131">
        <f t="shared" si="98"/>
        <v>27.912395153774465</v>
      </c>
      <c r="M129" s="4">
        <f t="shared" si="99"/>
        <v>32.126696832579185</v>
      </c>
      <c r="N129" s="164">
        <f t="shared" si="100"/>
        <v>23.439000960614795</v>
      </c>
      <c r="O129" s="12">
        <f t="shared" si="101"/>
        <v>16.131756756756758</v>
      </c>
      <c r="P129" s="16">
        <f t="shared" si="102"/>
        <v>16.248839368616526</v>
      </c>
      <c r="Q129" s="16">
        <f t="shared" si="103"/>
        <v>30.610561056105613</v>
      </c>
      <c r="W129" s="44"/>
      <c r="X129" s="34" t="s">
        <v>134</v>
      </c>
      <c r="Y129" s="209"/>
      <c r="Z129" s="209"/>
      <c r="AA129" s="209"/>
      <c r="AB129" s="18">
        <f t="shared" si="104"/>
        <v>371</v>
      </c>
      <c r="AC129" s="134">
        <f t="shared" si="105"/>
        <v>244</v>
      </c>
      <c r="AD129" s="134">
        <f t="shared" si="106"/>
        <v>175</v>
      </c>
      <c r="AE129" s="131">
        <f t="shared" si="107"/>
        <v>30.610561056105613</v>
      </c>
      <c r="AF129" s="164">
        <f t="shared" si="108"/>
        <v>23.439000960614795</v>
      </c>
      <c r="AG129" s="16">
        <f t="shared" si="109"/>
        <v>16.248839368616526</v>
      </c>
      <c r="AI129" s="173"/>
    </row>
    <row r="130" spans="2:37" ht="15" customHeight="1" x14ac:dyDescent="0.15">
      <c r="B130" s="34" t="s">
        <v>135</v>
      </c>
      <c r="C130" s="209"/>
      <c r="D130" s="209"/>
      <c r="E130" s="209"/>
      <c r="F130" s="18">
        <v>339</v>
      </c>
      <c r="G130" s="18">
        <v>118</v>
      </c>
      <c r="H130" s="134">
        <v>221</v>
      </c>
      <c r="I130" s="9">
        <v>113</v>
      </c>
      <c r="J130" s="134">
        <v>103</v>
      </c>
      <c r="K130" s="18">
        <v>128</v>
      </c>
      <c r="L130" s="131">
        <f t="shared" si="98"/>
        <v>15.796831314072692</v>
      </c>
      <c r="M130" s="4">
        <f t="shared" si="99"/>
        <v>10.678733031674208</v>
      </c>
      <c r="N130" s="164">
        <f t="shared" si="100"/>
        <v>21.229586935638807</v>
      </c>
      <c r="O130" s="12">
        <f t="shared" si="101"/>
        <v>9.5439189189189193</v>
      </c>
      <c r="P130" s="16">
        <f t="shared" si="102"/>
        <v>9.5636025998142991</v>
      </c>
      <c r="Q130" s="16">
        <f t="shared" si="103"/>
        <v>10.561056105610561</v>
      </c>
      <c r="W130" s="44"/>
      <c r="X130" s="34" t="s">
        <v>135</v>
      </c>
      <c r="Y130" s="209"/>
      <c r="Z130" s="209"/>
      <c r="AA130" s="209"/>
      <c r="AB130" s="18">
        <f t="shared" si="104"/>
        <v>128</v>
      </c>
      <c r="AC130" s="134">
        <f t="shared" si="105"/>
        <v>221</v>
      </c>
      <c r="AD130" s="134">
        <f t="shared" si="106"/>
        <v>103</v>
      </c>
      <c r="AE130" s="131">
        <f t="shared" si="107"/>
        <v>10.561056105610561</v>
      </c>
      <c r="AF130" s="164">
        <f t="shared" si="108"/>
        <v>21.229586935638807</v>
      </c>
      <c r="AG130" s="16">
        <f t="shared" si="109"/>
        <v>9.5636025998142991</v>
      </c>
      <c r="AI130" s="173"/>
    </row>
    <row r="131" spans="2:37" ht="15" customHeight="1" x14ac:dyDescent="0.15">
      <c r="B131" s="34" t="s">
        <v>136</v>
      </c>
      <c r="C131" s="209"/>
      <c r="D131" s="209"/>
      <c r="E131" s="209"/>
      <c r="F131" s="18">
        <v>149</v>
      </c>
      <c r="G131" s="18">
        <v>29</v>
      </c>
      <c r="H131" s="134">
        <v>120</v>
      </c>
      <c r="I131" s="9">
        <v>44</v>
      </c>
      <c r="J131" s="134">
        <v>43</v>
      </c>
      <c r="K131" s="18">
        <v>30</v>
      </c>
      <c r="L131" s="131">
        <f t="shared" si="98"/>
        <v>6.9431500465983227</v>
      </c>
      <c r="M131" s="4">
        <f t="shared" si="99"/>
        <v>2.6244343891402715</v>
      </c>
      <c r="N131" s="164">
        <f t="shared" si="100"/>
        <v>11.527377521613833</v>
      </c>
      <c r="O131" s="12">
        <f t="shared" si="101"/>
        <v>3.7162162162162162</v>
      </c>
      <c r="P131" s="16">
        <f t="shared" si="102"/>
        <v>3.9925719591457756</v>
      </c>
      <c r="Q131" s="16">
        <f t="shared" si="103"/>
        <v>2.4752475247524752</v>
      </c>
      <c r="W131" s="44"/>
      <c r="X131" s="34" t="s">
        <v>136</v>
      </c>
      <c r="Y131" s="209"/>
      <c r="Z131" s="209"/>
      <c r="AA131" s="209"/>
      <c r="AB131" s="18">
        <f t="shared" si="104"/>
        <v>30</v>
      </c>
      <c r="AC131" s="134">
        <f t="shared" si="105"/>
        <v>120</v>
      </c>
      <c r="AD131" s="134">
        <f t="shared" si="106"/>
        <v>43</v>
      </c>
      <c r="AE131" s="131">
        <f t="shared" si="107"/>
        <v>2.4752475247524752</v>
      </c>
      <c r="AF131" s="164">
        <f t="shared" si="108"/>
        <v>11.527377521613833</v>
      </c>
      <c r="AG131" s="16">
        <f t="shared" si="109"/>
        <v>3.9925719591457756</v>
      </c>
      <c r="AI131" s="173"/>
    </row>
    <row r="132" spans="2:37" ht="15" customHeight="1" x14ac:dyDescent="0.15">
      <c r="B132" s="34" t="s">
        <v>137</v>
      </c>
      <c r="C132" s="209"/>
      <c r="D132" s="209"/>
      <c r="E132" s="209"/>
      <c r="F132" s="18">
        <v>51</v>
      </c>
      <c r="G132" s="18">
        <v>2</v>
      </c>
      <c r="H132" s="134">
        <v>49</v>
      </c>
      <c r="I132" s="9">
        <v>14</v>
      </c>
      <c r="J132" s="134">
        <v>14</v>
      </c>
      <c r="K132" s="18">
        <v>2</v>
      </c>
      <c r="L132" s="131">
        <f t="shared" si="98"/>
        <v>2.3765144454799625</v>
      </c>
      <c r="M132" s="4">
        <f t="shared" si="99"/>
        <v>0.18099547511312217</v>
      </c>
      <c r="N132" s="164">
        <f t="shared" si="100"/>
        <v>4.7070124879923156</v>
      </c>
      <c r="O132" s="12">
        <f t="shared" si="101"/>
        <v>1.1824324324324325</v>
      </c>
      <c r="P132" s="16">
        <f t="shared" si="102"/>
        <v>1.2999071494893222</v>
      </c>
      <c r="Q132" s="16">
        <f t="shared" si="103"/>
        <v>0.16501650165016502</v>
      </c>
      <c r="W132" s="44"/>
      <c r="X132" s="34" t="s">
        <v>137</v>
      </c>
      <c r="Y132" s="209"/>
      <c r="Z132" s="209"/>
      <c r="AA132" s="209"/>
      <c r="AB132" s="18">
        <f t="shared" si="104"/>
        <v>2</v>
      </c>
      <c r="AC132" s="134">
        <f t="shared" si="105"/>
        <v>49</v>
      </c>
      <c r="AD132" s="134">
        <f t="shared" si="106"/>
        <v>14</v>
      </c>
      <c r="AE132" s="131">
        <f t="shared" si="107"/>
        <v>0.16501650165016502</v>
      </c>
      <c r="AF132" s="164">
        <f t="shared" si="108"/>
        <v>4.7070124879923156</v>
      </c>
      <c r="AG132" s="16">
        <f t="shared" si="109"/>
        <v>1.2999071494893222</v>
      </c>
      <c r="AI132" s="173"/>
    </row>
    <row r="133" spans="2:37" ht="15" customHeight="1" x14ac:dyDescent="0.15">
      <c r="B133" s="34" t="s">
        <v>138</v>
      </c>
      <c r="C133" s="209"/>
      <c r="D133" s="209"/>
      <c r="E133" s="209"/>
      <c r="F133" s="18">
        <v>19</v>
      </c>
      <c r="G133" s="18">
        <v>0</v>
      </c>
      <c r="H133" s="134">
        <v>19</v>
      </c>
      <c r="I133" s="9">
        <v>2</v>
      </c>
      <c r="J133" s="134">
        <v>2</v>
      </c>
      <c r="K133" s="18">
        <v>0</v>
      </c>
      <c r="L133" s="131">
        <f t="shared" si="98"/>
        <v>0.88536812674743715</v>
      </c>
      <c r="M133" s="4">
        <f t="shared" si="99"/>
        <v>0</v>
      </c>
      <c r="N133" s="164">
        <f t="shared" si="100"/>
        <v>1.8251681075888568</v>
      </c>
      <c r="O133" s="12">
        <f t="shared" si="101"/>
        <v>0.16891891891891891</v>
      </c>
      <c r="P133" s="16">
        <f t="shared" si="102"/>
        <v>0.18570102135561745</v>
      </c>
      <c r="Q133" s="16">
        <f t="shared" si="103"/>
        <v>0</v>
      </c>
      <c r="W133" s="44"/>
      <c r="X133" s="34" t="s">
        <v>138</v>
      </c>
      <c r="Y133" s="209"/>
      <c r="Z133" s="209"/>
      <c r="AA133" s="209"/>
      <c r="AB133" s="18">
        <f t="shared" si="104"/>
        <v>0</v>
      </c>
      <c r="AC133" s="134">
        <f t="shared" si="105"/>
        <v>19</v>
      </c>
      <c r="AD133" s="134">
        <f t="shared" si="106"/>
        <v>2</v>
      </c>
      <c r="AE133" s="131">
        <f t="shared" si="107"/>
        <v>0</v>
      </c>
      <c r="AF133" s="164">
        <f t="shared" si="108"/>
        <v>1.8251681075888568</v>
      </c>
      <c r="AG133" s="16">
        <f t="shared" si="109"/>
        <v>0.18570102135561745</v>
      </c>
      <c r="AI133" s="173"/>
    </row>
    <row r="134" spans="2:37" ht="15" customHeight="1" x14ac:dyDescent="0.15">
      <c r="B134" s="35" t="s">
        <v>0</v>
      </c>
      <c r="C134" s="88"/>
      <c r="D134" s="88"/>
      <c r="E134" s="209"/>
      <c r="F134" s="18">
        <v>112</v>
      </c>
      <c r="G134" s="18">
        <v>42</v>
      </c>
      <c r="H134" s="67">
        <v>70</v>
      </c>
      <c r="I134" s="18">
        <v>67</v>
      </c>
      <c r="J134" s="67">
        <v>63</v>
      </c>
      <c r="K134" s="18">
        <v>46</v>
      </c>
      <c r="L134" s="131">
        <f t="shared" si="98"/>
        <v>5.2190121155638396</v>
      </c>
      <c r="M134" s="4">
        <f t="shared" si="99"/>
        <v>3.8009049773755654</v>
      </c>
      <c r="N134" s="165">
        <f t="shared" si="100"/>
        <v>6.7243035542747354</v>
      </c>
      <c r="O134" s="4">
        <f t="shared" si="101"/>
        <v>5.6587837837837833</v>
      </c>
      <c r="P134" s="4">
        <f t="shared" si="102"/>
        <v>5.8495821727019495</v>
      </c>
      <c r="Q134" s="4">
        <f t="shared" si="103"/>
        <v>3.7953795379537953</v>
      </c>
      <c r="W134" s="44"/>
      <c r="X134" s="35" t="s">
        <v>0</v>
      </c>
      <c r="Y134" s="88"/>
      <c r="Z134" s="88"/>
      <c r="AA134" s="209"/>
      <c r="AB134" s="18">
        <f t="shared" si="104"/>
        <v>46</v>
      </c>
      <c r="AC134" s="67">
        <f t="shared" si="105"/>
        <v>70</v>
      </c>
      <c r="AD134" s="67">
        <f t="shared" si="106"/>
        <v>63</v>
      </c>
      <c r="AE134" s="131">
        <f t="shared" si="107"/>
        <v>3.7953795379537953</v>
      </c>
      <c r="AF134" s="165">
        <f t="shared" si="108"/>
        <v>6.7243035542747354</v>
      </c>
      <c r="AG134" s="4">
        <f t="shared" si="109"/>
        <v>5.8495821727019495</v>
      </c>
      <c r="AI134" s="173"/>
    </row>
    <row r="135" spans="2:37" ht="15" customHeight="1" x14ac:dyDescent="0.15">
      <c r="B135" s="38" t="s">
        <v>1</v>
      </c>
      <c r="C135" s="78"/>
      <c r="D135" s="78"/>
      <c r="E135" s="78"/>
      <c r="F135" s="47">
        <f>SUM(F124:F134)</f>
        <v>2146</v>
      </c>
      <c r="G135" s="47">
        <f t="shared" ref="G135:J135" si="110">SUM(G124:G134)</f>
        <v>1105</v>
      </c>
      <c r="H135" s="129">
        <f t="shared" si="110"/>
        <v>1041</v>
      </c>
      <c r="I135" s="47">
        <f t="shared" si="110"/>
        <v>1184</v>
      </c>
      <c r="J135" s="129">
        <f t="shared" si="110"/>
        <v>1077</v>
      </c>
      <c r="K135" s="47">
        <v>1212</v>
      </c>
      <c r="L135" s="132">
        <f t="shared" ref="L135:Q135" si="111">SUM(L124:L134)</f>
        <v>99.999999999999986</v>
      </c>
      <c r="M135" s="71">
        <f t="shared" si="111"/>
        <v>100</v>
      </c>
      <c r="N135" s="179">
        <f t="shared" si="111"/>
        <v>100</v>
      </c>
      <c r="O135" s="71">
        <f t="shared" si="111"/>
        <v>100.00000000000001</v>
      </c>
      <c r="P135" s="71">
        <f t="shared" si="111"/>
        <v>100</v>
      </c>
      <c r="Q135" s="71">
        <f t="shared" si="111"/>
        <v>100.00000000000001</v>
      </c>
      <c r="W135" s="44"/>
      <c r="X135" s="38" t="s">
        <v>1</v>
      </c>
      <c r="Y135" s="78"/>
      <c r="Z135" s="78"/>
      <c r="AA135" s="78"/>
      <c r="AB135" s="47">
        <f>SUM(AB124:AB134)</f>
        <v>1212</v>
      </c>
      <c r="AC135" s="129">
        <f t="shared" ref="AC135:AG135" si="112">SUM(AC124:AC134)</f>
        <v>1041</v>
      </c>
      <c r="AD135" s="129">
        <f t="shared" si="112"/>
        <v>1077</v>
      </c>
      <c r="AE135" s="132">
        <f t="shared" si="112"/>
        <v>100.00000000000001</v>
      </c>
      <c r="AF135" s="179">
        <f t="shared" si="112"/>
        <v>100</v>
      </c>
      <c r="AG135" s="71">
        <f t="shared" si="112"/>
        <v>100</v>
      </c>
    </row>
    <row r="136" spans="2:37" ht="15" customHeight="1" x14ac:dyDescent="0.15">
      <c r="B136" s="151" t="s">
        <v>306</v>
      </c>
      <c r="C136" s="78"/>
      <c r="D136" s="78"/>
      <c r="E136" s="78"/>
      <c r="F136" s="71">
        <v>2.5718667993299844</v>
      </c>
      <c r="G136" s="71">
        <v>2.4870394950001082</v>
      </c>
      <c r="H136" s="179">
        <v>2.6709876912837256</v>
      </c>
      <c r="I136" s="71">
        <v>2.1526484642967874</v>
      </c>
      <c r="J136" s="71">
        <v>2.1497016999942984</v>
      </c>
      <c r="K136" s="71">
        <v>2.4599890898737806</v>
      </c>
      <c r="L136" s="14"/>
      <c r="M136" s="14"/>
      <c r="N136" s="14"/>
      <c r="O136" s="14"/>
      <c r="P136" s="14"/>
      <c r="Q136" s="14"/>
      <c r="W136" s="44"/>
      <c r="X136" s="151" t="s">
        <v>306</v>
      </c>
      <c r="Y136" s="78"/>
      <c r="Z136" s="78"/>
      <c r="AA136" s="78"/>
      <c r="AB136" s="71">
        <v>2.4599890898737806</v>
      </c>
      <c r="AC136" s="179">
        <f>H136</f>
        <v>2.6709876912837256</v>
      </c>
      <c r="AD136" s="71">
        <f>J136</f>
        <v>2.1497016999942984</v>
      </c>
      <c r="AE136" s="14"/>
      <c r="AF136" s="14"/>
      <c r="AG136" s="14"/>
    </row>
    <row r="137" spans="2:37" ht="15" customHeight="1" x14ac:dyDescent="0.15">
      <c r="B137" s="151" t="s">
        <v>307</v>
      </c>
      <c r="C137" s="78"/>
      <c r="D137" s="78"/>
      <c r="E137" s="78"/>
      <c r="F137" s="71">
        <f>SUM(E76*0.375,E77,E78,E79*2,E80*3,E81*4,E82*5)/SUM(E76:E82)</f>
        <v>2.5537394323271405</v>
      </c>
      <c r="G137" s="71">
        <f>SUM(F76*0.375,F77,F78,F79*2,F80*3,F81*4,F82*5)/SUM(F76:F82)</f>
        <v>2.4486399898572211</v>
      </c>
      <c r="H137" s="71">
        <f>SUM(G76*0.375,G77,G78,G79*2,G80*3,G81*4,G82*5)/SUM(G76:G82)</f>
        <v>2.7764123068022148</v>
      </c>
      <c r="I137" s="71">
        <f>SUM(H76*0.375,H77,H78,H79*2,H80*3,H81*4,H82*5)/SUM(H76:H82)</f>
        <v>2.1873899514268365</v>
      </c>
      <c r="J137" s="71">
        <f>SUM(I76*0.375,I77,I78,I79*2,I80*3,I81*4,I82*5)/SUM(I76:I82)</f>
        <v>2.1781976330940367</v>
      </c>
      <c r="K137" s="71">
        <v>2.4308788121990368</v>
      </c>
      <c r="L137" s="14"/>
      <c r="M137" s="14"/>
      <c r="N137" s="14"/>
      <c r="O137" s="14"/>
      <c r="P137" s="14"/>
      <c r="Q137" s="14"/>
      <c r="W137" s="44"/>
      <c r="X137" s="151" t="s">
        <v>307</v>
      </c>
      <c r="Y137" s="78"/>
      <c r="Z137" s="78"/>
      <c r="AA137" s="78"/>
      <c r="AB137" s="71">
        <f>SUM(AA76*0.375,AA77,AA78,AA79*2,AA80*3,AA81*4,AA82*5)/SUM(AA76:AA82)</f>
        <v>2.4308788121990368</v>
      </c>
      <c r="AC137" s="71">
        <f>SUM(AB76*0.375,AB77,AB78,AB79*2,AB80*3,AB81*4,AB82*5)/SUM(AB76:AB82)</f>
        <v>2.7764123068022148</v>
      </c>
      <c r="AD137" s="71">
        <f>SUM(AC76*0.375,AC77,AC78,AC79*2,AC80*3,AC81*4,AC82*5)/SUM(AC76:AC82)</f>
        <v>2.1781976330940367</v>
      </c>
      <c r="AE137" s="14"/>
      <c r="AF137" s="14"/>
      <c r="AG137" s="14"/>
    </row>
    <row r="138" spans="2:37" ht="12" customHeight="1" x14ac:dyDescent="0.15">
      <c r="B138" s="93" t="s">
        <v>357</v>
      </c>
      <c r="C138" s="93"/>
      <c r="D138" s="109"/>
      <c r="E138" s="109"/>
      <c r="F138" s="109"/>
      <c r="G138" s="109"/>
      <c r="H138" s="109"/>
      <c r="I138" s="109"/>
      <c r="J138" s="109"/>
      <c r="K138" s="109"/>
      <c r="L138" s="14"/>
      <c r="M138" s="14"/>
      <c r="N138" s="14"/>
      <c r="O138" s="14"/>
      <c r="P138" s="14"/>
      <c r="Q138" s="14"/>
      <c r="R138" s="14"/>
      <c r="S138" s="14"/>
      <c r="T138" s="14"/>
      <c r="U138" s="14"/>
      <c r="V138" s="14"/>
      <c r="W138" s="44"/>
      <c r="X138" s="93" t="s">
        <v>357</v>
      </c>
      <c r="Y138" s="93"/>
      <c r="Z138" s="109"/>
      <c r="AA138" s="109"/>
      <c r="AB138" s="109"/>
      <c r="AC138" s="109"/>
      <c r="AD138" s="109"/>
      <c r="AE138" s="14"/>
      <c r="AF138" s="14"/>
      <c r="AG138" s="14"/>
      <c r="AH138" s="14"/>
      <c r="AI138" s="14"/>
      <c r="AJ138" s="14"/>
      <c r="AK138" s="14"/>
    </row>
    <row r="139" spans="2:37" ht="12" customHeight="1" x14ac:dyDescent="0.15">
      <c r="B139" s="93" t="s">
        <v>358</v>
      </c>
      <c r="C139" s="93"/>
      <c r="D139" s="109"/>
      <c r="E139" s="109"/>
      <c r="F139" s="14"/>
      <c r="G139" s="14"/>
      <c r="H139" s="14"/>
      <c r="I139" s="14"/>
      <c r="J139" s="14"/>
      <c r="K139" s="14"/>
      <c r="L139" s="14"/>
      <c r="M139" s="14"/>
      <c r="N139" s="14"/>
      <c r="O139" s="14"/>
      <c r="P139" s="14"/>
      <c r="Q139" s="14"/>
      <c r="R139" s="14"/>
      <c r="S139" s="14"/>
      <c r="T139" s="14"/>
      <c r="U139" s="14"/>
      <c r="V139" s="14"/>
      <c r="W139" s="44"/>
      <c r="X139" s="93" t="s">
        <v>358</v>
      </c>
      <c r="Y139" s="93"/>
      <c r="Z139" s="109"/>
      <c r="AA139" s="109"/>
      <c r="AB139" s="14"/>
      <c r="AC139" s="14"/>
      <c r="AD139" s="14"/>
      <c r="AE139" s="14"/>
      <c r="AF139" s="14"/>
      <c r="AG139" s="14"/>
      <c r="AH139" s="14"/>
      <c r="AI139" s="14"/>
      <c r="AJ139" s="14"/>
      <c r="AK139" s="14"/>
    </row>
    <row r="140" spans="2:37" ht="9.9" customHeight="1" x14ac:dyDescent="0.15">
      <c r="B140" s="62"/>
      <c r="C140" s="62"/>
      <c r="D140" s="62"/>
      <c r="E140" s="62"/>
      <c r="F140" s="62"/>
      <c r="G140" s="45"/>
      <c r="H140" s="90"/>
      <c r="I140" s="90"/>
      <c r="J140" s="90"/>
      <c r="K140" s="62"/>
      <c r="L140" s="54"/>
      <c r="M140" s="23"/>
      <c r="R140" s="14"/>
      <c r="S140" s="14"/>
      <c r="T140" s="14"/>
      <c r="U140" s="14"/>
      <c r="V140" s="14"/>
      <c r="W140" s="44"/>
      <c r="X140" s="62"/>
      <c r="Y140" s="62"/>
      <c r="Z140" s="62"/>
      <c r="AA140" s="62"/>
      <c r="AB140" s="62"/>
      <c r="AC140" s="90"/>
      <c r="AD140" s="90"/>
      <c r="AE140" s="54"/>
      <c r="AH140" s="14"/>
      <c r="AI140" s="14"/>
      <c r="AJ140" s="14"/>
      <c r="AK140" s="14"/>
    </row>
    <row r="141" spans="2:37" ht="13.65" customHeight="1" x14ac:dyDescent="0.15">
      <c r="B141" s="64"/>
      <c r="C141" s="33"/>
      <c r="D141" s="33"/>
      <c r="E141" s="33"/>
      <c r="F141" s="386"/>
      <c r="G141" s="387"/>
      <c r="H141" s="86" t="s">
        <v>2</v>
      </c>
      <c r="I141" s="86"/>
      <c r="J141" s="387"/>
      <c r="K141" s="387"/>
      <c r="L141" s="388"/>
      <c r="M141" s="387"/>
      <c r="N141" s="86" t="s">
        <v>3</v>
      </c>
      <c r="O141" s="86"/>
      <c r="P141" s="387"/>
      <c r="Q141" s="389"/>
      <c r="R141" s="14"/>
      <c r="S141" s="14"/>
      <c r="T141" s="14"/>
      <c r="U141" s="14"/>
      <c r="V141" s="14"/>
      <c r="W141" s="44"/>
      <c r="X141" s="64"/>
      <c r="Y141" s="33"/>
      <c r="Z141" s="33"/>
      <c r="AA141" s="33"/>
      <c r="AB141" s="79"/>
      <c r="AC141" s="83" t="s">
        <v>156</v>
      </c>
      <c r="AD141" s="86"/>
      <c r="AE141" s="102"/>
      <c r="AF141" s="83" t="s">
        <v>3</v>
      </c>
      <c r="AG141" s="84"/>
      <c r="AH141" s="14"/>
      <c r="AI141" s="14"/>
      <c r="AJ141" s="14"/>
      <c r="AK141" s="14"/>
    </row>
    <row r="142" spans="2:37" ht="19.2" x14ac:dyDescent="0.15">
      <c r="B142" s="92"/>
      <c r="C142" s="45"/>
      <c r="D142" s="45"/>
      <c r="E142" s="45"/>
      <c r="F142" s="94" t="s">
        <v>442</v>
      </c>
      <c r="G142" s="94" t="s">
        <v>194</v>
      </c>
      <c r="H142" s="94" t="s">
        <v>195</v>
      </c>
      <c r="I142" s="94" t="s">
        <v>443</v>
      </c>
      <c r="J142" s="100" t="s">
        <v>197</v>
      </c>
      <c r="K142" s="94" t="s">
        <v>1127</v>
      </c>
      <c r="L142" s="103" t="s">
        <v>442</v>
      </c>
      <c r="M142" s="94" t="s">
        <v>194</v>
      </c>
      <c r="N142" s="94" t="s">
        <v>195</v>
      </c>
      <c r="O142" s="94" t="s">
        <v>443</v>
      </c>
      <c r="P142" s="94" t="s">
        <v>197</v>
      </c>
      <c r="Q142" s="94" t="s">
        <v>1127</v>
      </c>
      <c r="R142" s="14"/>
      <c r="S142" s="14"/>
      <c r="T142" s="14"/>
      <c r="U142" s="14"/>
      <c r="V142" s="14"/>
      <c r="W142" s="44"/>
      <c r="X142" s="92"/>
      <c r="Y142" s="45"/>
      <c r="Z142" s="45"/>
      <c r="AA142" s="45"/>
      <c r="AB142" s="94" t="s">
        <v>936</v>
      </c>
      <c r="AC142" s="94" t="s">
        <v>195</v>
      </c>
      <c r="AD142" s="100" t="s">
        <v>197</v>
      </c>
      <c r="AE142" s="103" t="s">
        <v>936</v>
      </c>
      <c r="AF142" s="94" t="s">
        <v>195</v>
      </c>
      <c r="AG142" s="94" t="s">
        <v>197</v>
      </c>
      <c r="AH142" s="14"/>
      <c r="AI142" s="14"/>
      <c r="AJ142" s="14"/>
      <c r="AK142" s="14"/>
    </row>
    <row r="143" spans="2:37" ht="12" customHeight="1" x14ac:dyDescent="0.15">
      <c r="B143" s="65"/>
      <c r="C143" s="36"/>
      <c r="D143" s="36"/>
      <c r="E143" s="36"/>
      <c r="F143" s="37"/>
      <c r="G143" s="37"/>
      <c r="H143" s="37"/>
      <c r="I143" s="37"/>
      <c r="J143" s="66"/>
      <c r="K143" s="37"/>
      <c r="L143" s="105">
        <f t="shared" ref="L143:Q143" si="113">F148</f>
        <v>2146</v>
      </c>
      <c r="M143" s="2">
        <f t="shared" si="113"/>
        <v>1105</v>
      </c>
      <c r="N143" s="2">
        <f t="shared" si="113"/>
        <v>1041</v>
      </c>
      <c r="O143" s="2">
        <f t="shared" si="113"/>
        <v>1184</v>
      </c>
      <c r="P143" s="2">
        <f t="shared" si="113"/>
        <v>1077</v>
      </c>
      <c r="Q143" s="2">
        <f t="shared" si="113"/>
        <v>1212</v>
      </c>
      <c r="R143" s="14"/>
      <c r="S143" s="14"/>
      <c r="T143" s="14"/>
      <c r="U143" s="14"/>
      <c r="V143" s="14"/>
      <c r="W143" s="44"/>
      <c r="X143" s="65"/>
      <c r="Y143" s="36"/>
      <c r="Z143" s="36"/>
      <c r="AA143" s="36"/>
      <c r="AB143" s="37"/>
      <c r="AC143" s="37"/>
      <c r="AD143" s="66"/>
      <c r="AE143" s="105">
        <f>AB148</f>
        <v>1212</v>
      </c>
      <c r="AF143" s="2">
        <f>AC148</f>
        <v>1041</v>
      </c>
      <c r="AG143" s="2">
        <f>AD148</f>
        <v>1077</v>
      </c>
      <c r="AH143" s="14"/>
      <c r="AI143" s="14"/>
      <c r="AJ143" s="14"/>
      <c r="AK143" s="14"/>
    </row>
    <row r="144" spans="2:37" ht="15" customHeight="1" x14ac:dyDescent="0.15">
      <c r="B144" s="34" t="s">
        <v>340</v>
      </c>
      <c r="C144" s="209"/>
      <c r="D144" s="209"/>
      <c r="E144" s="209"/>
      <c r="F144" s="17">
        <f>SUM(F124:F126)</f>
        <v>89</v>
      </c>
      <c r="G144" s="17">
        <f>SUM(G124:G126)</f>
        <v>11</v>
      </c>
      <c r="H144" s="128">
        <f>SUM(H124:H126)</f>
        <v>78</v>
      </c>
      <c r="I144" s="8">
        <f>SUM(I124:I126)</f>
        <v>224</v>
      </c>
      <c r="J144" s="128">
        <f>SUM(J124:J126)</f>
        <v>213</v>
      </c>
      <c r="K144" s="101">
        <v>22</v>
      </c>
      <c r="L144" s="106">
        <f t="shared" ref="L144:Q147" si="114">F144/L$143*100</f>
        <v>4.1472506989748368</v>
      </c>
      <c r="M144" s="3">
        <f t="shared" si="114"/>
        <v>0.99547511312217185</v>
      </c>
      <c r="N144" s="163">
        <f t="shared" si="114"/>
        <v>7.4927953890489913</v>
      </c>
      <c r="O144" s="11">
        <f t="shared" si="114"/>
        <v>18.918918918918919</v>
      </c>
      <c r="P144" s="15">
        <f t="shared" si="114"/>
        <v>19.777158774373259</v>
      </c>
      <c r="Q144" s="15">
        <f t="shared" si="114"/>
        <v>1.8151815181518154</v>
      </c>
      <c r="R144" s="14"/>
      <c r="S144" s="14"/>
      <c r="T144" s="14"/>
      <c r="U144" s="14"/>
      <c r="V144" s="14"/>
      <c r="W144" s="44"/>
      <c r="X144" s="34" t="s">
        <v>340</v>
      </c>
      <c r="Y144" s="209"/>
      <c r="Z144" s="209"/>
      <c r="AA144" s="209"/>
      <c r="AB144" s="17">
        <f>SUM(AB124:AB126)</f>
        <v>22</v>
      </c>
      <c r="AC144" s="128">
        <f>SUM(AC124:AC126)</f>
        <v>78</v>
      </c>
      <c r="AD144" s="176">
        <f>SUM(AD124:AD126)</f>
        <v>213</v>
      </c>
      <c r="AE144" s="96">
        <f t="shared" ref="AE144:AG147" si="115">AB144/AE$143*100</f>
        <v>1.8151815181518154</v>
      </c>
      <c r="AF144" s="163">
        <f t="shared" si="115"/>
        <v>7.4927953890489913</v>
      </c>
      <c r="AG144" s="15">
        <f t="shared" si="115"/>
        <v>19.777158774373259</v>
      </c>
      <c r="AH144" s="14"/>
      <c r="AI144" s="173"/>
      <c r="AJ144" s="14"/>
      <c r="AK144" s="14"/>
    </row>
    <row r="145" spans="1:40" ht="15" customHeight="1" x14ac:dyDescent="0.15">
      <c r="B145" s="34" t="s">
        <v>341</v>
      </c>
      <c r="C145" s="209"/>
      <c r="D145" s="209"/>
      <c r="E145" s="209"/>
      <c r="F145" s="18">
        <f>SUM(F127:F129)</f>
        <v>1387</v>
      </c>
      <c r="G145" s="18">
        <f>SUM(G127:G129)</f>
        <v>903</v>
      </c>
      <c r="H145" s="134">
        <f>SUM(H127:H129)</f>
        <v>484</v>
      </c>
      <c r="I145" s="9">
        <f>SUM(I127:I129)</f>
        <v>720</v>
      </c>
      <c r="J145" s="134">
        <f>SUM(J127:J129)</f>
        <v>639</v>
      </c>
      <c r="K145" s="67">
        <v>984</v>
      </c>
      <c r="L145" s="107">
        <f t="shared" si="114"/>
        <v>64.631873252562912</v>
      </c>
      <c r="M145" s="4">
        <f t="shared" si="114"/>
        <v>81.719457013574655</v>
      </c>
      <c r="N145" s="164">
        <f t="shared" si="114"/>
        <v>46.493756003842456</v>
      </c>
      <c r="O145" s="12">
        <f t="shared" si="114"/>
        <v>60.810810810810814</v>
      </c>
      <c r="P145" s="16">
        <f t="shared" si="114"/>
        <v>59.33147632311978</v>
      </c>
      <c r="Q145" s="16">
        <f t="shared" si="114"/>
        <v>81.188118811881196</v>
      </c>
      <c r="R145" s="14"/>
      <c r="S145" s="14"/>
      <c r="T145" s="14"/>
      <c r="U145" s="14"/>
      <c r="V145" s="14"/>
      <c r="W145" s="44"/>
      <c r="X145" s="34" t="s">
        <v>341</v>
      </c>
      <c r="Y145" s="209"/>
      <c r="Z145" s="209"/>
      <c r="AA145" s="209"/>
      <c r="AB145" s="18">
        <f>SUM(AB127:AB129)</f>
        <v>984</v>
      </c>
      <c r="AC145" s="134">
        <f>SUM(AC127:AC129)</f>
        <v>484</v>
      </c>
      <c r="AD145" s="177">
        <f>SUM(AD127:AD129)</f>
        <v>639</v>
      </c>
      <c r="AE145" s="24">
        <f t="shared" si="115"/>
        <v>81.188118811881196</v>
      </c>
      <c r="AF145" s="164">
        <f t="shared" si="115"/>
        <v>46.493756003842456</v>
      </c>
      <c r="AG145" s="16">
        <f t="shared" si="115"/>
        <v>59.33147632311978</v>
      </c>
      <c r="AH145" s="14"/>
      <c r="AI145" s="173"/>
      <c r="AJ145" s="14"/>
      <c r="AK145" s="14"/>
    </row>
    <row r="146" spans="1:40" ht="15" customHeight="1" x14ac:dyDescent="0.15">
      <c r="B146" s="34" t="s">
        <v>342</v>
      </c>
      <c r="C146" s="209"/>
      <c r="D146" s="209"/>
      <c r="E146" s="209"/>
      <c r="F146" s="18">
        <f>SUM(F130:F133)</f>
        <v>558</v>
      </c>
      <c r="G146" s="18">
        <f>SUM(G130:G133)</f>
        <v>149</v>
      </c>
      <c r="H146" s="134">
        <f>SUM(H130:H133)</f>
        <v>409</v>
      </c>
      <c r="I146" s="9">
        <f>SUM(I130:I133)</f>
        <v>173</v>
      </c>
      <c r="J146" s="134">
        <f>SUM(J130:J133)</f>
        <v>162</v>
      </c>
      <c r="K146" s="67">
        <v>160</v>
      </c>
      <c r="L146" s="107">
        <f t="shared" si="114"/>
        <v>26.001863932898416</v>
      </c>
      <c r="M146" s="4">
        <f t="shared" si="114"/>
        <v>13.484162895927602</v>
      </c>
      <c r="N146" s="164">
        <f t="shared" si="114"/>
        <v>39.28914505283381</v>
      </c>
      <c r="O146" s="12">
        <f t="shared" si="114"/>
        <v>14.611486486486486</v>
      </c>
      <c r="P146" s="16">
        <f t="shared" si="114"/>
        <v>15.041782729805014</v>
      </c>
      <c r="Q146" s="16">
        <f t="shared" si="114"/>
        <v>13.201320132013199</v>
      </c>
      <c r="R146" s="14"/>
      <c r="S146" s="14"/>
      <c r="T146" s="14"/>
      <c r="U146" s="14"/>
      <c r="V146" s="14"/>
      <c r="W146" s="44"/>
      <c r="X146" s="34" t="s">
        <v>342</v>
      </c>
      <c r="Y146" s="209"/>
      <c r="Z146" s="209"/>
      <c r="AA146" s="209"/>
      <c r="AB146" s="18">
        <f>SUM(AB130:AB133)</f>
        <v>160</v>
      </c>
      <c r="AC146" s="134">
        <f>SUM(AC130:AC133)</f>
        <v>409</v>
      </c>
      <c r="AD146" s="177">
        <f>SUM(AD130:AD133)</f>
        <v>162</v>
      </c>
      <c r="AE146" s="24">
        <f t="shared" si="115"/>
        <v>13.201320132013199</v>
      </c>
      <c r="AF146" s="164">
        <f t="shared" si="115"/>
        <v>39.28914505283381</v>
      </c>
      <c r="AG146" s="16">
        <f t="shared" si="115"/>
        <v>15.041782729805014</v>
      </c>
      <c r="AH146" s="14"/>
      <c r="AI146" s="173"/>
      <c r="AJ146" s="14"/>
      <c r="AK146" s="14"/>
    </row>
    <row r="147" spans="1:40" ht="15" customHeight="1" x14ac:dyDescent="0.15">
      <c r="B147" s="35" t="s">
        <v>0</v>
      </c>
      <c r="C147" s="88"/>
      <c r="D147" s="88"/>
      <c r="E147" s="209"/>
      <c r="F147" s="18">
        <f>F134</f>
        <v>112</v>
      </c>
      <c r="G147" s="18">
        <f>G134</f>
        <v>42</v>
      </c>
      <c r="H147" s="67">
        <f>H134</f>
        <v>70</v>
      </c>
      <c r="I147" s="18">
        <f>I134</f>
        <v>67</v>
      </c>
      <c r="J147" s="67">
        <f>J134</f>
        <v>63</v>
      </c>
      <c r="K147" s="67">
        <v>46</v>
      </c>
      <c r="L147" s="107">
        <f t="shared" si="114"/>
        <v>5.2190121155638396</v>
      </c>
      <c r="M147" s="4">
        <f t="shared" si="114"/>
        <v>3.8009049773755654</v>
      </c>
      <c r="N147" s="165">
        <f t="shared" si="114"/>
        <v>6.7243035542747354</v>
      </c>
      <c r="O147" s="4">
        <f t="shared" si="114"/>
        <v>5.6587837837837833</v>
      </c>
      <c r="P147" s="4">
        <f t="shared" si="114"/>
        <v>5.8495821727019495</v>
      </c>
      <c r="Q147" s="4">
        <f t="shared" si="114"/>
        <v>3.7953795379537953</v>
      </c>
      <c r="R147" s="14"/>
      <c r="S147" s="14"/>
      <c r="T147" s="14"/>
      <c r="U147" s="14"/>
      <c r="V147" s="14"/>
      <c r="W147" s="44"/>
      <c r="X147" s="35" t="s">
        <v>0</v>
      </c>
      <c r="Y147" s="88"/>
      <c r="Z147" s="88"/>
      <c r="AA147" s="209"/>
      <c r="AB147" s="18">
        <f>AB134</f>
        <v>46</v>
      </c>
      <c r="AC147" s="67">
        <f>AC134</f>
        <v>70</v>
      </c>
      <c r="AD147" s="99">
        <f>AD134</f>
        <v>63</v>
      </c>
      <c r="AE147" s="24">
        <f t="shared" si="115"/>
        <v>3.7953795379537953</v>
      </c>
      <c r="AF147" s="165">
        <f t="shared" si="115"/>
        <v>6.7243035542747354</v>
      </c>
      <c r="AG147" s="4">
        <f t="shared" si="115"/>
        <v>5.8495821727019495</v>
      </c>
      <c r="AH147" s="14"/>
      <c r="AI147" s="173"/>
      <c r="AJ147" s="14"/>
      <c r="AK147" s="14"/>
    </row>
    <row r="148" spans="1:40" ht="15" customHeight="1" x14ac:dyDescent="0.15">
      <c r="B148" s="38" t="s">
        <v>1</v>
      </c>
      <c r="C148" s="78"/>
      <c r="D148" s="78"/>
      <c r="E148" s="78"/>
      <c r="F148" s="47">
        <f t="shared" ref="F148:J148" si="116">SUM(F144:F147)</f>
        <v>2146</v>
      </c>
      <c r="G148" s="47">
        <f t="shared" si="116"/>
        <v>1105</v>
      </c>
      <c r="H148" s="129">
        <f t="shared" si="116"/>
        <v>1041</v>
      </c>
      <c r="I148" s="47">
        <f t="shared" si="116"/>
        <v>1184</v>
      </c>
      <c r="J148" s="129">
        <f t="shared" si="116"/>
        <v>1077</v>
      </c>
      <c r="K148" s="129">
        <v>1212</v>
      </c>
      <c r="L148" s="399">
        <f t="shared" ref="L148:Q148" si="117">SUM(L144:L147)</f>
        <v>100</v>
      </c>
      <c r="M148" s="71">
        <f t="shared" si="117"/>
        <v>99.999999999999986</v>
      </c>
      <c r="N148" s="179">
        <f t="shared" si="117"/>
        <v>100</v>
      </c>
      <c r="O148" s="71">
        <f t="shared" si="117"/>
        <v>100.00000000000001</v>
      </c>
      <c r="P148" s="71">
        <f t="shared" si="117"/>
        <v>99.999999999999986</v>
      </c>
      <c r="Q148" s="71">
        <f t="shared" si="117"/>
        <v>100</v>
      </c>
      <c r="R148" s="14"/>
      <c r="S148" s="14"/>
      <c r="T148" s="14"/>
      <c r="U148" s="14"/>
      <c r="V148" s="14"/>
      <c r="W148" s="44"/>
      <c r="X148" s="38" t="s">
        <v>1</v>
      </c>
      <c r="Y148" s="78"/>
      <c r="Z148" s="78"/>
      <c r="AA148" s="78"/>
      <c r="AB148" s="47">
        <f t="shared" ref="AB148:AG148" si="118">SUM(AB144:AB147)</f>
        <v>1212</v>
      </c>
      <c r="AC148" s="129">
        <f t="shared" si="118"/>
        <v>1041</v>
      </c>
      <c r="AD148" s="178">
        <f t="shared" si="118"/>
        <v>1077</v>
      </c>
      <c r="AE148" s="41">
        <f t="shared" si="118"/>
        <v>100</v>
      </c>
      <c r="AF148" s="179">
        <f t="shared" si="118"/>
        <v>100</v>
      </c>
      <c r="AG148" s="71">
        <f t="shared" si="118"/>
        <v>99.999999999999986</v>
      </c>
      <c r="AH148" s="14"/>
      <c r="AI148" s="14"/>
      <c r="AJ148" s="14"/>
      <c r="AK148" s="14"/>
    </row>
    <row r="149" spans="1:40" ht="15" customHeight="1" x14ac:dyDescent="0.15">
      <c r="B149" s="38" t="s">
        <v>306</v>
      </c>
      <c r="C149" s="78"/>
      <c r="D149" s="78"/>
      <c r="E149" s="78"/>
      <c r="F149" s="71">
        <f t="shared" ref="F149:J150" si="119">F136</f>
        <v>2.5718667993299844</v>
      </c>
      <c r="G149" s="71">
        <f t="shared" si="119"/>
        <v>2.4870394950001082</v>
      </c>
      <c r="H149" s="179">
        <f t="shared" si="119"/>
        <v>2.6709876912837256</v>
      </c>
      <c r="I149" s="71">
        <f t="shared" si="119"/>
        <v>2.1526484642967874</v>
      </c>
      <c r="J149" s="71">
        <f t="shared" si="119"/>
        <v>2.1497016999942984</v>
      </c>
      <c r="K149" s="71">
        <v>2.4599890898737806</v>
      </c>
      <c r="L149" s="14"/>
      <c r="M149" s="14"/>
      <c r="N149" s="14"/>
      <c r="O149" s="14"/>
      <c r="P149" s="14"/>
      <c r="Q149" s="14"/>
      <c r="R149" s="14"/>
      <c r="S149" s="14"/>
      <c r="T149" s="14"/>
      <c r="U149" s="14"/>
      <c r="V149" s="14"/>
      <c r="W149" s="44"/>
      <c r="X149" s="38" t="s">
        <v>306</v>
      </c>
      <c r="Y149" s="78"/>
      <c r="Z149" s="78"/>
      <c r="AA149" s="78"/>
      <c r="AB149" s="71">
        <f t="shared" ref="AB149:AD149" si="120">AB136</f>
        <v>2.4599890898737806</v>
      </c>
      <c r="AC149" s="179">
        <f t="shared" si="120"/>
        <v>2.6709876912837256</v>
      </c>
      <c r="AD149" s="71">
        <f t="shared" si="120"/>
        <v>2.1497016999942984</v>
      </c>
      <c r="AE149" s="14"/>
      <c r="AF149" s="14"/>
      <c r="AG149" s="14"/>
      <c r="AH149" s="14"/>
      <c r="AI149" s="14"/>
      <c r="AJ149" s="14"/>
      <c r="AK149" s="14"/>
    </row>
    <row r="150" spans="1:40" ht="15" customHeight="1" x14ac:dyDescent="0.15">
      <c r="B150" s="38" t="s">
        <v>307</v>
      </c>
      <c r="C150" s="78"/>
      <c r="D150" s="78"/>
      <c r="E150" s="78"/>
      <c r="F150" s="71">
        <f t="shared" si="119"/>
        <v>2.5537394323271405</v>
      </c>
      <c r="G150" s="71">
        <f t="shared" si="119"/>
        <v>2.4486399898572211</v>
      </c>
      <c r="H150" s="71">
        <f t="shared" si="119"/>
        <v>2.7764123068022148</v>
      </c>
      <c r="I150" s="71">
        <f t="shared" si="119"/>
        <v>2.1873899514268365</v>
      </c>
      <c r="J150" s="71">
        <f t="shared" si="119"/>
        <v>2.1781976330940367</v>
      </c>
      <c r="K150" s="71">
        <v>2.4308788121990368</v>
      </c>
      <c r="L150" s="14"/>
      <c r="M150" s="14"/>
      <c r="N150" s="14"/>
      <c r="O150" s="14"/>
      <c r="P150" s="14"/>
      <c r="Q150" s="14"/>
      <c r="R150" s="14"/>
      <c r="S150" s="14"/>
      <c r="T150" s="14"/>
      <c r="U150" s="14"/>
      <c r="V150" s="14"/>
      <c r="W150" s="44"/>
      <c r="X150" s="38" t="s">
        <v>307</v>
      </c>
      <c r="Y150" s="78"/>
      <c r="Z150" s="78"/>
      <c r="AA150" s="78"/>
      <c r="AB150" s="71">
        <f t="shared" ref="AB150:AD150" si="121">AB137</f>
        <v>2.4308788121990368</v>
      </c>
      <c r="AC150" s="71">
        <f t="shared" si="121"/>
        <v>2.7764123068022148</v>
      </c>
      <c r="AD150" s="71">
        <f t="shared" si="121"/>
        <v>2.1781976330940367</v>
      </c>
      <c r="AE150" s="14"/>
      <c r="AF150" s="14"/>
      <c r="AG150" s="14"/>
      <c r="AH150" s="14"/>
      <c r="AI150" s="14"/>
      <c r="AJ150" s="14"/>
      <c r="AK150" s="14"/>
    </row>
    <row r="151" spans="1:40" ht="12" customHeight="1" x14ac:dyDescent="0.15">
      <c r="B151" s="93" t="s">
        <v>357</v>
      </c>
      <c r="C151" s="109"/>
      <c r="D151" s="109"/>
      <c r="E151" s="109"/>
      <c r="F151" s="109"/>
      <c r="G151" s="109"/>
      <c r="H151" s="109"/>
      <c r="I151" s="14"/>
      <c r="J151" s="14"/>
      <c r="K151" s="109"/>
      <c r="L151" s="14"/>
      <c r="M151" s="14"/>
      <c r="N151" s="14"/>
      <c r="O151" s="14"/>
      <c r="P151" s="14"/>
      <c r="Q151" s="14"/>
      <c r="R151" s="14"/>
      <c r="W151" s="44"/>
      <c r="X151" s="93" t="s">
        <v>357</v>
      </c>
      <c r="Y151" s="109"/>
      <c r="Z151" s="109"/>
      <c r="AA151" s="109"/>
      <c r="AB151" s="109"/>
      <c r="AC151" s="109"/>
      <c r="AD151" s="109"/>
      <c r="AE151" s="14"/>
      <c r="AF151" s="14"/>
      <c r="AG151" s="14"/>
      <c r="AH151" s="14"/>
      <c r="AI151" s="14"/>
      <c r="AJ151" s="14"/>
      <c r="AK151" s="14"/>
      <c r="AL151" s="14"/>
      <c r="AM151" s="14"/>
      <c r="AN151" s="14"/>
    </row>
    <row r="152" spans="1:40" ht="12" customHeight="1" x14ac:dyDescent="0.15">
      <c r="B152" s="93" t="s">
        <v>358</v>
      </c>
      <c r="C152" s="109"/>
      <c r="D152" s="109"/>
      <c r="E152" s="109"/>
      <c r="F152" s="109"/>
      <c r="G152" s="109"/>
      <c r="H152" s="109"/>
      <c r="I152" s="14"/>
      <c r="J152" s="14"/>
      <c r="K152" s="109"/>
      <c r="L152" s="14"/>
      <c r="M152" s="14"/>
      <c r="N152" s="14"/>
      <c r="O152" s="14"/>
      <c r="P152" s="14"/>
      <c r="Q152" s="14"/>
      <c r="R152" s="14"/>
      <c r="W152" s="44"/>
      <c r="X152" s="93" t="s">
        <v>358</v>
      </c>
      <c r="Y152" s="109"/>
      <c r="Z152" s="109"/>
      <c r="AA152" s="109"/>
      <c r="AB152" s="109"/>
      <c r="AC152" s="109"/>
      <c r="AD152" s="109"/>
      <c r="AE152" s="14"/>
      <c r="AF152" s="14"/>
      <c r="AG152" s="14"/>
      <c r="AH152" s="14"/>
      <c r="AI152" s="14"/>
      <c r="AJ152" s="14"/>
      <c r="AK152" s="14"/>
      <c r="AL152" s="14"/>
      <c r="AM152" s="14"/>
      <c r="AN152" s="14"/>
    </row>
    <row r="153" spans="1:40" ht="9.9" customHeight="1" x14ac:dyDescent="0.15">
      <c r="B153" s="62"/>
      <c r="C153" s="62"/>
      <c r="D153" s="62"/>
      <c r="E153" s="45"/>
      <c r="F153" s="90"/>
      <c r="G153" s="90"/>
      <c r="H153" s="90"/>
      <c r="I153" s="54"/>
      <c r="J153" s="23"/>
      <c r="K153" s="90"/>
      <c r="W153" s="44"/>
      <c r="X153" s="62"/>
      <c r="Y153" s="62"/>
      <c r="Z153" s="62"/>
      <c r="AA153" s="45"/>
      <c r="AB153" s="90"/>
      <c r="AC153" s="90"/>
      <c r="AD153" s="90"/>
      <c r="AE153" s="54"/>
      <c r="AF153" s="23"/>
    </row>
    <row r="154" spans="1:40" ht="15" customHeight="1" x14ac:dyDescent="0.15">
      <c r="A154" s="1" t="s">
        <v>576</v>
      </c>
      <c r="B154" s="22"/>
      <c r="C154" s="22"/>
      <c r="D154" s="22"/>
      <c r="F154" s="1"/>
      <c r="G154" s="1"/>
      <c r="W154" s="44"/>
      <c r="X154" s="22"/>
      <c r="Y154" s="22"/>
      <c r="Z154" s="22"/>
      <c r="AB154" s="1"/>
      <c r="AC154" s="1"/>
    </row>
    <row r="155" spans="1:40" ht="13.65" customHeight="1" x14ac:dyDescent="0.15">
      <c r="B155" s="64"/>
      <c r="C155" s="33"/>
      <c r="D155" s="33"/>
      <c r="E155" s="33"/>
      <c r="F155" s="386"/>
      <c r="G155" s="387"/>
      <c r="H155" s="86" t="s">
        <v>2</v>
      </c>
      <c r="I155" s="86"/>
      <c r="J155" s="387"/>
      <c r="K155" s="387"/>
      <c r="L155" s="388"/>
      <c r="M155" s="387"/>
      <c r="N155" s="86" t="s">
        <v>3</v>
      </c>
      <c r="O155" s="86"/>
      <c r="P155" s="387"/>
      <c r="Q155" s="389"/>
      <c r="W155" s="44"/>
      <c r="X155" s="64"/>
      <c r="Y155" s="33"/>
      <c r="Z155" s="33"/>
      <c r="AA155" s="33"/>
      <c r="AB155" s="79"/>
      <c r="AC155" s="83" t="s">
        <v>2</v>
      </c>
      <c r="AD155" s="86"/>
      <c r="AE155" s="104"/>
      <c r="AF155" s="83" t="s">
        <v>3</v>
      </c>
      <c r="AG155" s="84"/>
    </row>
    <row r="156" spans="1:40" ht="19.2" x14ac:dyDescent="0.15">
      <c r="B156" s="77"/>
      <c r="F156" s="94" t="s">
        <v>442</v>
      </c>
      <c r="G156" s="94" t="s">
        <v>194</v>
      </c>
      <c r="H156" s="94" t="s">
        <v>195</v>
      </c>
      <c r="I156" s="94" t="s">
        <v>443</v>
      </c>
      <c r="J156" s="100" t="s">
        <v>197</v>
      </c>
      <c r="K156" s="94" t="s">
        <v>1127</v>
      </c>
      <c r="L156" s="103" t="s">
        <v>442</v>
      </c>
      <c r="M156" s="94" t="s">
        <v>194</v>
      </c>
      <c r="N156" s="94" t="s">
        <v>195</v>
      </c>
      <c r="O156" s="94" t="s">
        <v>443</v>
      </c>
      <c r="P156" s="94" t="s">
        <v>197</v>
      </c>
      <c r="Q156" s="94" t="s">
        <v>1127</v>
      </c>
      <c r="W156" s="44"/>
      <c r="X156" s="77"/>
      <c r="AB156" s="94" t="s">
        <v>936</v>
      </c>
      <c r="AC156" s="94" t="s">
        <v>195</v>
      </c>
      <c r="AD156" s="100" t="s">
        <v>197</v>
      </c>
      <c r="AE156" s="103" t="s">
        <v>936</v>
      </c>
      <c r="AF156" s="94" t="s">
        <v>195</v>
      </c>
      <c r="AG156" s="94" t="s">
        <v>197</v>
      </c>
    </row>
    <row r="157" spans="1:40" ht="12" customHeight="1" x14ac:dyDescent="0.15">
      <c r="B157" s="35"/>
      <c r="C157" s="88"/>
      <c r="D157" s="88"/>
      <c r="E157" s="36"/>
      <c r="F157" s="37"/>
      <c r="G157" s="37"/>
      <c r="H157" s="37"/>
      <c r="I157" s="37"/>
      <c r="J157" s="66"/>
      <c r="K157" s="37"/>
      <c r="L157" s="105">
        <f t="shared" ref="L157:Q157" si="122">F$16</f>
        <v>2146</v>
      </c>
      <c r="M157" s="2">
        <f t="shared" si="122"/>
        <v>1105</v>
      </c>
      <c r="N157" s="2">
        <f t="shared" si="122"/>
        <v>1041</v>
      </c>
      <c r="O157" s="2">
        <f t="shared" si="122"/>
        <v>1184</v>
      </c>
      <c r="P157" s="2">
        <f t="shared" si="122"/>
        <v>1077</v>
      </c>
      <c r="Q157" s="2">
        <f t="shared" si="122"/>
        <v>1212</v>
      </c>
      <c r="R157" s="89"/>
      <c r="S157" s="89"/>
      <c r="T157" s="89"/>
      <c r="U157" s="89"/>
      <c r="V157" s="89"/>
      <c r="W157" s="44"/>
      <c r="X157" s="35"/>
      <c r="Y157" s="88"/>
      <c r="Z157" s="88"/>
      <c r="AA157" s="36"/>
      <c r="AB157" s="37"/>
      <c r="AC157" s="37"/>
      <c r="AD157" s="66"/>
      <c r="AE157" s="105">
        <f>AB$16</f>
        <v>1212</v>
      </c>
      <c r="AF157" s="2">
        <f>AC$16</f>
        <v>1041</v>
      </c>
      <c r="AG157" s="2">
        <f>AD$16</f>
        <v>1077</v>
      </c>
      <c r="AH157" s="89"/>
      <c r="AI157" s="89"/>
      <c r="AJ157" s="89"/>
      <c r="AK157" s="89"/>
    </row>
    <row r="158" spans="1:40" ht="15" customHeight="1" x14ac:dyDescent="0.15">
      <c r="B158" s="34" t="s">
        <v>168</v>
      </c>
      <c r="C158" s="209"/>
      <c r="D158" s="209"/>
      <c r="F158" s="18">
        <v>43</v>
      </c>
      <c r="G158" s="18">
        <v>20</v>
      </c>
      <c r="H158" s="18">
        <v>23</v>
      </c>
      <c r="I158" s="18">
        <v>40</v>
      </c>
      <c r="J158" s="67">
        <v>37</v>
      </c>
      <c r="K158" s="18">
        <v>23</v>
      </c>
      <c r="L158" s="106">
        <f t="shared" ref="L158:Q165" si="123">F158/L$157*100</f>
        <v>2.0037278657968316</v>
      </c>
      <c r="M158" s="4">
        <f t="shared" si="123"/>
        <v>1.809954751131222</v>
      </c>
      <c r="N158" s="4">
        <f t="shared" si="123"/>
        <v>2.2094140249759846</v>
      </c>
      <c r="O158" s="4">
        <f t="shared" si="123"/>
        <v>3.3783783783783785</v>
      </c>
      <c r="P158" s="4">
        <f t="shared" si="123"/>
        <v>3.4354688950789227</v>
      </c>
      <c r="Q158" s="4">
        <f t="shared" si="123"/>
        <v>1.8976897689768977</v>
      </c>
      <c r="R158" s="80"/>
      <c r="S158" s="80"/>
      <c r="T158" s="80"/>
      <c r="U158" s="80"/>
      <c r="V158" s="80"/>
      <c r="W158" s="44"/>
      <c r="X158" s="34" t="s">
        <v>168</v>
      </c>
      <c r="Y158" s="209"/>
      <c r="Z158" s="209"/>
      <c r="AB158" s="18">
        <f t="shared" ref="AB158:AB165" si="124">SUM(G158,I158-J158)</f>
        <v>23</v>
      </c>
      <c r="AC158" s="18">
        <f t="shared" ref="AC158:AC165" si="125">H158</f>
        <v>23</v>
      </c>
      <c r="AD158" s="67">
        <f t="shared" ref="AD158:AD165" si="126">J158</f>
        <v>37</v>
      </c>
      <c r="AE158" s="106">
        <f t="shared" ref="AE158:AG165" si="127">AB158/AE$157*100</f>
        <v>1.8976897689768977</v>
      </c>
      <c r="AF158" s="4">
        <f t="shared" si="127"/>
        <v>2.2094140249759846</v>
      </c>
      <c r="AG158" s="4">
        <f t="shared" si="127"/>
        <v>3.4354688950789227</v>
      </c>
      <c r="AH158" s="80"/>
      <c r="AI158" s="80"/>
      <c r="AJ158" s="80"/>
      <c r="AK158" s="80"/>
    </row>
    <row r="159" spans="1:40" ht="15" customHeight="1" x14ac:dyDescent="0.15">
      <c r="B159" s="34" t="s">
        <v>146</v>
      </c>
      <c r="C159" s="209"/>
      <c r="D159" s="209"/>
      <c r="F159" s="18">
        <v>15</v>
      </c>
      <c r="G159" s="18">
        <v>6</v>
      </c>
      <c r="H159" s="18">
        <v>9</v>
      </c>
      <c r="I159" s="18">
        <v>17</v>
      </c>
      <c r="J159" s="67">
        <v>17</v>
      </c>
      <c r="K159" s="18">
        <v>6</v>
      </c>
      <c r="L159" s="107">
        <f t="shared" si="123"/>
        <v>0.69897483690587137</v>
      </c>
      <c r="M159" s="4">
        <f t="shared" si="123"/>
        <v>0.54298642533936647</v>
      </c>
      <c r="N159" s="4">
        <f t="shared" si="123"/>
        <v>0.86455331412103753</v>
      </c>
      <c r="O159" s="4">
        <f t="shared" si="123"/>
        <v>1.435810810810811</v>
      </c>
      <c r="P159" s="4">
        <f t="shared" si="123"/>
        <v>1.5784586815227482</v>
      </c>
      <c r="Q159" s="4">
        <f t="shared" si="123"/>
        <v>0.49504950495049505</v>
      </c>
      <c r="R159" s="80"/>
      <c r="S159" s="80"/>
      <c r="T159" s="80"/>
      <c r="U159" s="80"/>
      <c r="V159" s="80"/>
      <c r="W159" s="44"/>
      <c r="X159" s="34" t="s">
        <v>146</v>
      </c>
      <c r="Y159" s="209"/>
      <c r="Z159" s="209"/>
      <c r="AB159" s="18">
        <f t="shared" si="124"/>
        <v>6</v>
      </c>
      <c r="AC159" s="18">
        <f t="shared" si="125"/>
        <v>9</v>
      </c>
      <c r="AD159" s="67">
        <f t="shared" si="126"/>
        <v>17</v>
      </c>
      <c r="AE159" s="107">
        <f t="shared" si="127"/>
        <v>0.49504950495049505</v>
      </c>
      <c r="AF159" s="4">
        <f t="shared" si="127"/>
        <v>0.86455331412103753</v>
      </c>
      <c r="AG159" s="4">
        <f t="shared" si="127"/>
        <v>1.5784586815227482</v>
      </c>
      <c r="AH159" s="80"/>
      <c r="AI159" s="80"/>
      <c r="AJ159" s="80"/>
      <c r="AK159" s="80"/>
    </row>
    <row r="160" spans="1:40" ht="15" customHeight="1" x14ac:dyDescent="0.15">
      <c r="B160" s="34" t="s">
        <v>147</v>
      </c>
      <c r="C160" s="209"/>
      <c r="D160" s="209"/>
      <c r="F160" s="18">
        <v>17</v>
      </c>
      <c r="G160" s="18">
        <v>8</v>
      </c>
      <c r="H160" s="18">
        <v>9</v>
      </c>
      <c r="I160" s="18">
        <v>43</v>
      </c>
      <c r="J160" s="67">
        <v>42</v>
      </c>
      <c r="K160" s="18">
        <v>9</v>
      </c>
      <c r="L160" s="107">
        <f t="shared" si="123"/>
        <v>0.79217148182665431</v>
      </c>
      <c r="M160" s="4">
        <f t="shared" si="123"/>
        <v>0.72398190045248867</v>
      </c>
      <c r="N160" s="4">
        <f t="shared" si="123"/>
        <v>0.86455331412103753</v>
      </c>
      <c r="O160" s="4">
        <f t="shared" si="123"/>
        <v>3.6317567567567566</v>
      </c>
      <c r="P160" s="4">
        <f t="shared" si="123"/>
        <v>3.8997214484679668</v>
      </c>
      <c r="Q160" s="4">
        <f t="shared" si="123"/>
        <v>0.74257425742574257</v>
      </c>
      <c r="R160" s="80"/>
      <c r="S160" s="80"/>
      <c r="T160" s="80"/>
      <c r="U160" s="80"/>
      <c r="V160" s="80"/>
      <c r="W160" s="44"/>
      <c r="X160" s="34" t="s">
        <v>147</v>
      </c>
      <c r="Y160" s="209"/>
      <c r="Z160" s="209"/>
      <c r="AB160" s="18">
        <f t="shared" si="124"/>
        <v>9</v>
      </c>
      <c r="AC160" s="18">
        <f t="shared" si="125"/>
        <v>9</v>
      </c>
      <c r="AD160" s="67">
        <f t="shared" si="126"/>
        <v>42</v>
      </c>
      <c r="AE160" s="107">
        <f t="shared" si="127"/>
        <v>0.74257425742574257</v>
      </c>
      <c r="AF160" s="4">
        <f t="shared" si="127"/>
        <v>0.86455331412103753</v>
      </c>
      <c r="AG160" s="4">
        <f t="shared" si="127"/>
        <v>3.8997214484679668</v>
      </c>
      <c r="AH160" s="80"/>
      <c r="AI160" s="80"/>
      <c r="AJ160" s="80"/>
      <c r="AK160" s="80"/>
    </row>
    <row r="161" spans="1:37" ht="15" customHeight="1" x14ac:dyDescent="0.15">
      <c r="B161" s="34" t="s">
        <v>151</v>
      </c>
      <c r="C161" s="209"/>
      <c r="D161" s="209"/>
      <c r="F161" s="18">
        <v>30</v>
      </c>
      <c r="G161" s="18">
        <v>12</v>
      </c>
      <c r="H161" s="18">
        <v>18</v>
      </c>
      <c r="I161" s="18">
        <v>86</v>
      </c>
      <c r="J161" s="67">
        <v>86</v>
      </c>
      <c r="K161" s="18">
        <v>12</v>
      </c>
      <c r="L161" s="107">
        <f t="shared" si="123"/>
        <v>1.3979496738117427</v>
      </c>
      <c r="M161" s="4">
        <f t="shared" si="123"/>
        <v>1.0859728506787329</v>
      </c>
      <c r="N161" s="4">
        <f t="shared" si="123"/>
        <v>1.7291066282420751</v>
      </c>
      <c r="O161" s="4">
        <f t="shared" si="123"/>
        <v>7.2635135135135132</v>
      </c>
      <c r="P161" s="4">
        <f t="shared" si="123"/>
        <v>7.9851439182915511</v>
      </c>
      <c r="Q161" s="4">
        <f t="shared" si="123"/>
        <v>0.99009900990099009</v>
      </c>
      <c r="R161" s="80"/>
      <c r="S161" s="80"/>
      <c r="T161" s="80"/>
      <c r="U161" s="80"/>
      <c r="V161" s="80"/>
      <c r="W161" s="44"/>
      <c r="X161" s="34" t="s">
        <v>151</v>
      </c>
      <c r="Y161" s="209"/>
      <c r="Z161" s="209"/>
      <c r="AB161" s="18">
        <f t="shared" si="124"/>
        <v>12</v>
      </c>
      <c r="AC161" s="18">
        <f t="shared" si="125"/>
        <v>18</v>
      </c>
      <c r="AD161" s="67">
        <f t="shared" si="126"/>
        <v>86</v>
      </c>
      <c r="AE161" s="107">
        <f t="shared" si="127"/>
        <v>0.99009900990099009</v>
      </c>
      <c r="AF161" s="4">
        <f t="shared" si="127"/>
        <v>1.7291066282420751</v>
      </c>
      <c r="AG161" s="4">
        <f t="shared" si="127"/>
        <v>7.9851439182915511</v>
      </c>
      <c r="AH161" s="80"/>
      <c r="AI161" s="80"/>
      <c r="AJ161" s="80"/>
      <c r="AK161" s="80"/>
    </row>
    <row r="162" spans="1:37" ht="15" customHeight="1" x14ac:dyDescent="0.15">
      <c r="B162" s="34" t="s">
        <v>152</v>
      </c>
      <c r="C162" s="209"/>
      <c r="D162" s="209"/>
      <c r="F162" s="18">
        <v>100</v>
      </c>
      <c r="G162" s="18">
        <v>34</v>
      </c>
      <c r="H162" s="18">
        <v>66</v>
      </c>
      <c r="I162" s="18">
        <v>143</v>
      </c>
      <c r="J162" s="67">
        <v>139</v>
      </c>
      <c r="K162" s="18">
        <v>38</v>
      </c>
      <c r="L162" s="107">
        <f t="shared" si="123"/>
        <v>4.6598322460391426</v>
      </c>
      <c r="M162" s="4">
        <f t="shared" si="123"/>
        <v>3.0769230769230771</v>
      </c>
      <c r="N162" s="4">
        <f t="shared" si="123"/>
        <v>6.3400576368876083</v>
      </c>
      <c r="O162" s="4">
        <f t="shared" si="123"/>
        <v>12.077702702702704</v>
      </c>
      <c r="P162" s="4">
        <f t="shared" si="123"/>
        <v>12.906220984215414</v>
      </c>
      <c r="Q162" s="4">
        <f t="shared" si="123"/>
        <v>3.1353135313531353</v>
      </c>
      <c r="R162" s="80"/>
      <c r="S162" s="80"/>
      <c r="T162" s="80"/>
      <c r="U162" s="80"/>
      <c r="V162" s="80"/>
      <c r="W162" s="44"/>
      <c r="X162" s="34" t="s">
        <v>152</v>
      </c>
      <c r="Y162" s="209"/>
      <c r="Z162" s="209"/>
      <c r="AB162" s="18">
        <f t="shared" si="124"/>
        <v>38</v>
      </c>
      <c r="AC162" s="18">
        <f t="shared" si="125"/>
        <v>66</v>
      </c>
      <c r="AD162" s="67">
        <f t="shared" si="126"/>
        <v>139</v>
      </c>
      <c r="AE162" s="107">
        <f t="shared" si="127"/>
        <v>3.1353135313531353</v>
      </c>
      <c r="AF162" s="4">
        <f t="shared" si="127"/>
        <v>6.3400576368876083</v>
      </c>
      <c r="AG162" s="4">
        <f t="shared" si="127"/>
        <v>12.906220984215414</v>
      </c>
      <c r="AH162" s="80"/>
      <c r="AI162" s="80"/>
      <c r="AJ162" s="80"/>
      <c r="AK162" s="80"/>
    </row>
    <row r="163" spans="1:37" ht="15" customHeight="1" x14ac:dyDescent="0.15">
      <c r="B163" s="34" t="s">
        <v>153</v>
      </c>
      <c r="C163" s="209"/>
      <c r="D163" s="209"/>
      <c r="F163" s="18">
        <v>349</v>
      </c>
      <c r="G163" s="18">
        <v>219</v>
      </c>
      <c r="H163" s="18">
        <v>130</v>
      </c>
      <c r="I163" s="18">
        <v>240</v>
      </c>
      <c r="J163" s="67">
        <v>215</v>
      </c>
      <c r="K163" s="18">
        <v>244</v>
      </c>
      <c r="L163" s="107">
        <f t="shared" si="123"/>
        <v>16.262814538676608</v>
      </c>
      <c r="M163" s="4">
        <f t="shared" si="123"/>
        <v>19.819004524886878</v>
      </c>
      <c r="N163" s="4">
        <f t="shared" si="123"/>
        <v>12.487992315081652</v>
      </c>
      <c r="O163" s="4">
        <f t="shared" si="123"/>
        <v>20.27027027027027</v>
      </c>
      <c r="P163" s="4">
        <f t="shared" si="123"/>
        <v>19.962859795728878</v>
      </c>
      <c r="Q163" s="4">
        <f t="shared" si="123"/>
        <v>20.132013201320131</v>
      </c>
      <c r="R163" s="80"/>
      <c r="S163" s="80"/>
      <c r="T163" s="80"/>
      <c r="U163" s="80"/>
      <c r="V163" s="80"/>
      <c r="W163" s="44"/>
      <c r="X163" s="34" t="s">
        <v>153</v>
      </c>
      <c r="Y163" s="209"/>
      <c r="Z163" s="209"/>
      <c r="AB163" s="18">
        <f t="shared" si="124"/>
        <v>244</v>
      </c>
      <c r="AC163" s="18">
        <f t="shared" si="125"/>
        <v>130</v>
      </c>
      <c r="AD163" s="67">
        <f t="shared" si="126"/>
        <v>215</v>
      </c>
      <c r="AE163" s="107">
        <f t="shared" si="127"/>
        <v>20.132013201320131</v>
      </c>
      <c r="AF163" s="4">
        <f t="shared" si="127"/>
        <v>12.487992315081652</v>
      </c>
      <c r="AG163" s="4">
        <f t="shared" si="127"/>
        <v>19.962859795728878</v>
      </c>
      <c r="AH163" s="80"/>
      <c r="AI163" s="80"/>
      <c r="AJ163" s="80"/>
      <c r="AK163" s="80"/>
    </row>
    <row r="164" spans="1:37" ht="15" customHeight="1" x14ac:dyDescent="0.15">
      <c r="B164" s="34" t="s">
        <v>162</v>
      </c>
      <c r="C164" s="209"/>
      <c r="D164" s="209"/>
      <c r="F164" s="18">
        <v>1480</v>
      </c>
      <c r="G164" s="18">
        <v>764</v>
      </c>
      <c r="H164" s="18">
        <v>716</v>
      </c>
      <c r="I164" s="18">
        <v>548</v>
      </c>
      <c r="J164" s="67">
        <v>478</v>
      </c>
      <c r="K164" s="18">
        <v>834</v>
      </c>
      <c r="L164" s="107">
        <f t="shared" si="123"/>
        <v>68.965517241379317</v>
      </c>
      <c r="M164" s="4">
        <f t="shared" si="123"/>
        <v>69.140271493212666</v>
      </c>
      <c r="N164" s="4">
        <f t="shared" si="123"/>
        <v>68.780019212295869</v>
      </c>
      <c r="O164" s="4">
        <f t="shared" si="123"/>
        <v>46.283783783783782</v>
      </c>
      <c r="P164" s="4">
        <f t="shared" si="123"/>
        <v>44.382544103992572</v>
      </c>
      <c r="Q164" s="4">
        <f t="shared" si="123"/>
        <v>68.811881188118804</v>
      </c>
      <c r="R164" s="23"/>
      <c r="S164" s="23"/>
      <c r="T164" s="23"/>
      <c r="U164" s="23"/>
      <c r="V164" s="23"/>
      <c r="W164" s="44"/>
      <c r="X164" s="34" t="s">
        <v>162</v>
      </c>
      <c r="Y164" s="209"/>
      <c r="Z164" s="209"/>
      <c r="AB164" s="18">
        <f t="shared" si="124"/>
        <v>834</v>
      </c>
      <c r="AC164" s="18">
        <f t="shared" si="125"/>
        <v>716</v>
      </c>
      <c r="AD164" s="67">
        <f t="shared" si="126"/>
        <v>478</v>
      </c>
      <c r="AE164" s="107">
        <f t="shared" si="127"/>
        <v>68.811881188118804</v>
      </c>
      <c r="AF164" s="4">
        <f t="shared" si="127"/>
        <v>68.780019212295869</v>
      </c>
      <c r="AG164" s="4">
        <f t="shared" si="127"/>
        <v>44.382544103992572</v>
      </c>
      <c r="AH164" s="23"/>
      <c r="AI164" s="80"/>
      <c r="AJ164" s="23"/>
      <c r="AK164" s="23"/>
    </row>
    <row r="165" spans="1:37" ht="15" customHeight="1" x14ac:dyDescent="0.15">
      <c r="B165" s="35" t="s">
        <v>150</v>
      </c>
      <c r="C165" s="88"/>
      <c r="D165" s="88"/>
      <c r="E165" s="36"/>
      <c r="F165" s="19">
        <v>112</v>
      </c>
      <c r="G165" s="19">
        <v>42</v>
      </c>
      <c r="H165" s="19">
        <v>70</v>
      </c>
      <c r="I165" s="19">
        <v>67</v>
      </c>
      <c r="J165" s="72">
        <v>63</v>
      </c>
      <c r="K165" s="19">
        <v>46</v>
      </c>
      <c r="L165" s="111">
        <f t="shared" si="123"/>
        <v>5.2190121155638396</v>
      </c>
      <c r="M165" s="5">
        <f t="shared" si="123"/>
        <v>3.8009049773755654</v>
      </c>
      <c r="N165" s="5">
        <f t="shared" si="123"/>
        <v>6.7243035542747354</v>
      </c>
      <c r="O165" s="5">
        <f t="shared" si="123"/>
        <v>5.6587837837837833</v>
      </c>
      <c r="P165" s="5">
        <f t="shared" si="123"/>
        <v>5.8495821727019495</v>
      </c>
      <c r="Q165" s="5">
        <f t="shared" si="123"/>
        <v>3.7953795379537953</v>
      </c>
      <c r="R165" s="23"/>
      <c r="S165" s="23"/>
      <c r="T165" s="23"/>
      <c r="U165" s="23"/>
      <c r="V165" s="23"/>
      <c r="W165" s="44"/>
      <c r="X165" s="35" t="s">
        <v>150</v>
      </c>
      <c r="Y165" s="88"/>
      <c r="Z165" s="88"/>
      <c r="AA165" s="36"/>
      <c r="AB165" s="19">
        <f t="shared" si="124"/>
        <v>46</v>
      </c>
      <c r="AC165" s="19">
        <f t="shared" si="125"/>
        <v>70</v>
      </c>
      <c r="AD165" s="72">
        <f t="shared" si="126"/>
        <v>63</v>
      </c>
      <c r="AE165" s="111">
        <f t="shared" si="127"/>
        <v>3.7953795379537953</v>
      </c>
      <c r="AF165" s="5">
        <f t="shared" si="127"/>
        <v>6.7243035542747354</v>
      </c>
      <c r="AG165" s="5">
        <f t="shared" si="127"/>
        <v>5.8495821727019495</v>
      </c>
      <c r="AH165" s="23"/>
      <c r="AI165" s="80"/>
      <c r="AJ165" s="23"/>
      <c r="AK165" s="23"/>
    </row>
    <row r="166" spans="1:37" ht="15" customHeight="1" x14ac:dyDescent="0.15">
      <c r="B166" s="38" t="s">
        <v>1</v>
      </c>
      <c r="C166" s="78"/>
      <c r="D166" s="78"/>
      <c r="E166" s="28"/>
      <c r="F166" s="39">
        <f>SUM(F158:F165)</f>
        <v>2146</v>
      </c>
      <c r="G166" s="39">
        <f>SUM(G158:G165)</f>
        <v>1105</v>
      </c>
      <c r="H166" s="39">
        <f>SUM(H158:H165)</f>
        <v>1041</v>
      </c>
      <c r="I166" s="39">
        <f>SUM(I158:I165)</f>
        <v>1184</v>
      </c>
      <c r="J166" s="68">
        <f>SUM(J158:J165)</f>
        <v>1077</v>
      </c>
      <c r="K166" s="39">
        <v>1212</v>
      </c>
      <c r="L166" s="108">
        <f t="shared" ref="L166:Q166" si="128">IF(SUM(L158:L165)&gt;100,"－",SUM(L158:L165))</f>
        <v>100.00000000000001</v>
      </c>
      <c r="M166" s="6">
        <f t="shared" si="128"/>
        <v>100</v>
      </c>
      <c r="N166" s="6">
        <f t="shared" si="128"/>
        <v>100</v>
      </c>
      <c r="O166" s="6">
        <f t="shared" si="128"/>
        <v>100.00000000000001</v>
      </c>
      <c r="P166" s="6">
        <f t="shared" si="128"/>
        <v>100</v>
      </c>
      <c r="Q166" s="6">
        <f t="shared" si="128"/>
        <v>99.999999999999986</v>
      </c>
      <c r="R166" s="23"/>
      <c r="S166" s="23"/>
      <c r="T166" s="23"/>
      <c r="U166" s="23"/>
      <c r="V166" s="23"/>
      <c r="W166" s="44"/>
      <c r="X166" s="38" t="s">
        <v>1</v>
      </c>
      <c r="Y166" s="78"/>
      <c r="Z166" s="78"/>
      <c r="AA166" s="28"/>
      <c r="AB166" s="39">
        <f>SUM(AB158:AB165)</f>
        <v>1212</v>
      </c>
      <c r="AC166" s="39">
        <f>SUM(AC158:AC165)</f>
        <v>1041</v>
      </c>
      <c r="AD166" s="68">
        <f>SUM(AD158:AD165)</f>
        <v>1077</v>
      </c>
      <c r="AE166" s="108">
        <f>IF(SUM(AE158:AE165)&gt;100,"－",SUM(AE158:AE165))</f>
        <v>99.999999999999986</v>
      </c>
      <c r="AF166" s="6">
        <f>IF(SUM(AF158:AF165)&gt;100,"－",SUM(AF158:AF165))</f>
        <v>100</v>
      </c>
      <c r="AG166" s="6">
        <f>IF(SUM(AG158:AG165)&gt;100,"－",SUM(AG158:AG165))</f>
        <v>100</v>
      </c>
      <c r="AH166" s="23"/>
      <c r="AI166" s="23"/>
      <c r="AJ166" s="23"/>
      <c r="AK166" s="23"/>
    </row>
    <row r="167" spans="1:37" ht="15" customHeight="1" x14ac:dyDescent="0.15">
      <c r="B167" s="38" t="s">
        <v>87</v>
      </c>
      <c r="C167" s="78"/>
      <c r="D167" s="78"/>
      <c r="E167" s="29"/>
      <c r="F167" s="41">
        <v>96.056163240868116</v>
      </c>
      <c r="G167" s="71">
        <v>96.677249176573625</v>
      </c>
      <c r="H167" s="71">
        <v>95.376230851934125</v>
      </c>
      <c r="I167" s="71">
        <v>90.602716648707016</v>
      </c>
      <c r="J167" s="71">
        <v>90.082145067186389</v>
      </c>
      <c r="K167" s="41">
        <v>96.593357867218273</v>
      </c>
      <c r="L167" s="14"/>
      <c r="M167" s="14"/>
      <c r="N167" s="14"/>
      <c r="O167" s="14"/>
      <c r="P167" s="14"/>
      <c r="Q167" s="14"/>
      <c r="R167" s="14"/>
      <c r="S167" s="14"/>
      <c r="T167" s="14"/>
      <c r="U167" s="14"/>
      <c r="V167" s="14"/>
      <c r="W167" s="44"/>
      <c r="X167" s="38" t="s">
        <v>87</v>
      </c>
      <c r="Y167" s="78"/>
      <c r="Z167" s="78"/>
      <c r="AA167" s="29"/>
      <c r="AB167" s="41">
        <v>96.593357867218273</v>
      </c>
      <c r="AC167" s="71">
        <f>H167</f>
        <v>95.376230851934125</v>
      </c>
      <c r="AD167" s="71">
        <f>J167</f>
        <v>90.082145067186389</v>
      </c>
      <c r="AE167" s="14"/>
      <c r="AF167" s="14"/>
      <c r="AG167" s="14"/>
      <c r="AH167" s="14"/>
      <c r="AI167" s="14"/>
      <c r="AJ167" s="14"/>
      <c r="AK167" s="14"/>
    </row>
    <row r="168" spans="1:37" ht="15" customHeight="1" x14ac:dyDescent="0.15">
      <c r="C168" s="1"/>
      <c r="D168" s="1"/>
      <c r="K168" s="7"/>
      <c r="O168" s="7"/>
      <c r="W168" s="44"/>
      <c r="Y168" s="1"/>
      <c r="Z168" s="1"/>
      <c r="AC168" s="1"/>
    </row>
    <row r="169" spans="1:37" ht="15" customHeight="1" x14ac:dyDescent="0.15">
      <c r="A169" s="1" t="s">
        <v>577</v>
      </c>
      <c r="B169" s="22"/>
      <c r="C169" s="22"/>
      <c r="D169" s="22"/>
      <c r="F169" s="1"/>
      <c r="G169" s="1"/>
      <c r="W169" s="44"/>
      <c r="X169" s="22"/>
      <c r="Y169" s="22"/>
      <c r="Z169" s="22"/>
      <c r="AB169" s="1"/>
      <c r="AC169" s="1"/>
    </row>
    <row r="170" spans="1:37" ht="13.65" customHeight="1" x14ac:dyDescent="0.15">
      <c r="B170" s="64"/>
      <c r="C170" s="33"/>
      <c r="D170" s="33"/>
      <c r="E170" s="33"/>
      <c r="F170" s="386"/>
      <c r="G170" s="387"/>
      <c r="H170" s="86" t="s">
        <v>2</v>
      </c>
      <c r="I170" s="86"/>
      <c r="J170" s="387"/>
      <c r="K170" s="387"/>
      <c r="L170" s="388"/>
      <c r="M170" s="387"/>
      <c r="N170" s="86" t="s">
        <v>3</v>
      </c>
      <c r="O170" s="86"/>
      <c r="P170" s="387"/>
      <c r="Q170" s="389"/>
      <c r="W170" s="44"/>
      <c r="X170" s="64"/>
      <c r="Y170" s="33"/>
      <c r="Z170" s="33"/>
      <c r="AA170" s="33"/>
      <c r="AB170" s="79"/>
      <c r="AC170" s="83" t="s">
        <v>2</v>
      </c>
      <c r="AD170" s="86"/>
      <c r="AE170" s="104"/>
      <c r="AF170" s="83" t="s">
        <v>3</v>
      </c>
      <c r="AG170" s="84"/>
    </row>
    <row r="171" spans="1:37" ht="19.2" x14ac:dyDescent="0.15">
      <c r="B171" s="77"/>
      <c r="F171" s="94" t="s">
        <v>442</v>
      </c>
      <c r="G171" s="94" t="s">
        <v>194</v>
      </c>
      <c r="H171" s="94" t="s">
        <v>195</v>
      </c>
      <c r="I171" s="94" t="s">
        <v>443</v>
      </c>
      <c r="J171" s="100" t="s">
        <v>197</v>
      </c>
      <c r="K171" s="94" t="s">
        <v>1127</v>
      </c>
      <c r="L171" s="103" t="s">
        <v>442</v>
      </c>
      <c r="M171" s="94" t="s">
        <v>194</v>
      </c>
      <c r="N171" s="94" t="s">
        <v>195</v>
      </c>
      <c r="O171" s="94" t="s">
        <v>443</v>
      </c>
      <c r="P171" s="94" t="s">
        <v>197</v>
      </c>
      <c r="Q171" s="94" t="s">
        <v>1127</v>
      </c>
      <c r="W171" s="44"/>
      <c r="X171" s="77"/>
      <c r="AB171" s="94" t="s">
        <v>936</v>
      </c>
      <c r="AC171" s="94" t="s">
        <v>195</v>
      </c>
      <c r="AD171" s="100" t="s">
        <v>197</v>
      </c>
      <c r="AE171" s="103" t="s">
        <v>936</v>
      </c>
      <c r="AF171" s="94" t="s">
        <v>195</v>
      </c>
      <c r="AG171" s="94" t="s">
        <v>197</v>
      </c>
    </row>
    <row r="172" spans="1:37" ht="12" customHeight="1" x14ac:dyDescent="0.15">
      <c r="B172" s="35"/>
      <c r="C172" s="88"/>
      <c r="D172" s="88"/>
      <c r="E172" s="36"/>
      <c r="F172" s="37"/>
      <c r="G172" s="37"/>
      <c r="H172" s="37"/>
      <c r="I172" s="37"/>
      <c r="J172" s="66"/>
      <c r="K172" s="37"/>
      <c r="L172" s="105">
        <f t="shared" ref="L172:Q172" si="129">F$16</f>
        <v>2146</v>
      </c>
      <c r="M172" s="2">
        <f t="shared" si="129"/>
        <v>1105</v>
      </c>
      <c r="N172" s="2">
        <f t="shared" si="129"/>
        <v>1041</v>
      </c>
      <c r="O172" s="2">
        <f t="shared" si="129"/>
        <v>1184</v>
      </c>
      <c r="P172" s="2">
        <f t="shared" si="129"/>
        <v>1077</v>
      </c>
      <c r="Q172" s="2">
        <f t="shared" si="129"/>
        <v>1212</v>
      </c>
      <c r="R172" s="89"/>
      <c r="S172" s="89"/>
      <c r="T172" s="89"/>
      <c r="U172" s="89"/>
      <c r="V172" s="89"/>
      <c r="W172" s="44"/>
      <c r="X172" s="35"/>
      <c r="Y172" s="88"/>
      <c r="Z172" s="88"/>
      <c r="AA172" s="36"/>
      <c r="AB172" s="37"/>
      <c r="AC172" s="37"/>
      <c r="AD172" s="66"/>
      <c r="AE172" s="105">
        <f>AB$16</f>
        <v>1212</v>
      </c>
      <c r="AF172" s="2">
        <f>AC$16</f>
        <v>1041</v>
      </c>
      <c r="AG172" s="2">
        <f>AD$16</f>
        <v>1077</v>
      </c>
      <c r="AH172" s="89"/>
      <c r="AI172" s="89"/>
      <c r="AJ172" s="89"/>
      <c r="AK172" s="89"/>
    </row>
    <row r="173" spans="1:37" ht="15" customHeight="1" x14ac:dyDescent="0.15">
      <c r="B173" s="34" t="s">
        <v>176</v>
      </c>
      <c r="C173" s="209"/>
      <c r="D173" s="209"/>
      <c r="F173" s="18">
        <v>50</v>
      </c>
      <c r="G173" s="18">
        <v>4</v>
      </c>
      <c r="H173" s="18">
        <v>46</v>
      </c>
      <c r="I173" s="18">
        <v>86</v>
      </c>
      <c r="J173" s="67">
        <v>82</v>
      </c>
      <c r="K173" s="18">
        <v>8</v>
      </c>
      <c r="L173" s="106">
        <f t="shared" ref="L173:Q180" si="130">F173/L$157*100</f>
        <v>2.3299161230195713</v>
      </c>
      <c r="M173" s="4">
        <f t="shared" si="130"/>
        <v>0.36199095022624433</v>
      </c>
      <c r="N173" s="4">
        <f t="shared" si="130"/>
        <v>4.4188280499519692</v>
      </c>
      <c r="O173" s="4">
        <f t="shared" si="130"/>
        <v>7.2635135135135132</v>
      </c>
      <c r="P173" s="4">
        <f t="shared" si="130"/>
        <v>7.613741875580315</v>
      </c>
      <c r="Q173" s="4">
        <f t="shared" si="130"/>
        <v>0.66006600660066006</v>
      </c>
      <c r="R173" s="80"/>
      <c r="S173" s="80"/>
      <c r="T173" s="80"/>
      <c r="U173" s="80"/>
      <c r="V173" s="80"/>
      <c r="W173" s="44"/>
      <c r="X173" s="34" t="s">
        <v>176</v>
      </c>
      <c r="Y173" s="209"/>
      <c r="Z173" s="209"/>
      <c r="AB173" s="18">
        <f t="shared" ref="AB173:AB180" si="131">SUM(G173,I173-J173)</f>
        <v>8</v>
      </c>
      <c r="AC173" s="18">
        <f t="shared" ref="AC173:AC180" si="132">H173</f>
        <v>46</v>
      </c>
      <c r="AD173" s="67">
        <f t="shared" ref="AD173:AD180" si="133">J173</f>
        <v>82</v>
      </c>
      <c r="AE173" s="106">
        <f t="shared" ref="AE173:AG180" si="134">AB173/AE$157*100</f>
        <v>0.66006600660066006</v>
      </c>
      <c r="AF173" s="4">
        <f t="shared" si="134"/>
        <v>4.4188280499519692</v>
      </c>
      <c r="AG173" s="4">
        <f t="shared" si="134"/>
        <v>7.613741875580315</v>
      </c>
      <c r="AH173" s="80"/>
      <c r="AI173" s="80"/>
      <c r="AJ173" s="80"/>
      <c r="AK173" s="80"/>
    </row>
    <row r="174" spans="1:37" ht="15" customHeight="1" x14ac:dyDescent="0.15">
      <c r="B174" s="34" t="s">
        <v>139</v>
      </c>
      <c r="C174" s="209"/>
      <c r="D174" s="209"/>
      <c r="F174" s="18">
        <v>113</v>
      </c>
      <c r="G174" s="18">
        <v>40</v>
      </c>
      <c r="H174" s="18">
        <v>73</v>
      </c>
      <c r="I174" s="18">
        <v>268</v>
      </c>
      <c r="J174" s="67">
        <v>254</v>
      </c>
      <c r="K174" s="18">
        <v>54</v>
      </c>
      <c r="L174" s="107">
        <f t="shared" si="130"/>
        <v>5.2656104380242308</v>
      </c>
      <c r="M174" s="4">
        <f t="shared" si="130"/>
        <v>3.6199095022624439</v>
      </c>
      <c r="N174" s="4">
        <f t="shared" si="130"/>
        <v>7.0124879923150818</v>
      </c>
      <c r="O174" s="4">
        <f t="shared" si="130"/>
        <v>22.635135135135133</v>
      </c>
      <c r="P174" s="4">
        <f t="shared" si="130"/>
        <v>23.584029712163417</v>
      </c>
      <c r="Q174" s="4">
        <f t="shared" si="130"/>
        <v>4.455445544554455</v>
      </c>
      <c r="R174" s="80"/>
      <c r="S174" s="80"/>
      <c r="T174" s="80"/>
      <c r="U174" s="80"/>
      <c r="V174" s="80"/>
      <c r="W174" s="44"/>
      <c r="X174" s="34" t="s">
        <v>139</v>
      </c>
      <c r="Y174" s="209"/>
      <c r="Z174" s="209"/>
      <c r="AB174" s="18">
        <f t="shared" si="131"/>
        <v>54</v>
      </c>
      <c r="AC174" s="18">
        <f t="shared" si="132"/>
        <v>73</v>
      </c>
      <c r="AD174" s="67">
        <f t="shared" si="133"/>
        <v>254</v>
      </c>
      <c r="AE174" s="107">
        <f t="shared" si="134"/>
        <v>4.455445544554455</v>
      </c>
      <c r="AF174" s="4">
        <f t="shared" si="134"/>
        <v>7.0124879923150818</v>
      </c>
      <c r="AG174" s="4">
        <f t="shared" si="134"/>
        <v>23.584029712163417</v>
      </c>
      <c r="AH174" s="80"/>
      <c r="AI174" s="80"/>
      <c r="AJ174" s="80"/>
      <c r="AK174" s="80"/>
    </row>
    <row r="175" spans="1:37" ht="15" customHeight="1" x14ac:dyDescent="0.15">
      <c r="B175" s="34" t="s">
        <v>140</v>
      </c>
      <c r="C175" s="209"/>
      <c r="D175" s="209"/>
      <c r="F175" s="18">
        <v>477</v>
      </c>
      <c r="G175" s="18">
        <v>332</v>
      </c>
      <c r="H175" s="18">
        <v>145</v>
      </c>
      <c r="I175" s="18">
        <v>335</v>
      </c>
      <c r="J175" s="67">
        <v>292</v>
      </c>
      <c r="K175" s="18">
        <v>375</v>
      </c>
      <c r="L175" s="107">
        <f t="shared" si="130"/>
        <v>22.227399813606709</v>
      </c>
      <c r="M175" s="4">
        <f t="shared" si="130"/>
        <v>30.04524886877828</v>
      </c>
      <c r="N175" s="4">
        <f t="shared" si="130"/>
        <v>13.928914505283382</v>
      </c>
      <c r="O175" s="4">
        <f t="shared" si="130"/>
        <v>28.293918918918919</v>
      </c>
      <c r="P175" s="4">
        <f t="shared" si="130"/>
        <v>27.112349117920147</v>
      </c>
      <c r="Q175" s="4">
        <f t="shared" si="130"/>
        <v>30.940594059405939</v>
      </c>
      <c r="R175" s="80"/>
      <c r="S175" s="80"/>
      <c r="T175" s="80"/>
      <c r="U175" s="80"/>
      <c r="V175" s="80"/>
      <c r="W175" s="44"/>
      <c r="X175" s="34" t="s">
        <v>140</v>
      </c>
      <c r="Y175" s="209"/>
      <c r="Z175" s="209"/>
      <c r="AB175" s="18">
        <f t="shared" si="131"/>
        <v>375</v>
      </c>
      <c r="AC175" s="18">
        <f t="shared" si="132"/>
        <v>145</v>
      </c>
      <c r="AD175" s="67">
        <f t="shared" si="133"/>
        <v>292</v>
      </c>
      <c r="AE175" s="107">
        <f t="shared" si="134"/>
        <v>30.940594059405939</v>
      </c>
      <c r="AF175" s="4">
        <f t="shared" si="134"/>
        <v>13.928914505283382</v>
      </c>
      <c r="AG175" s="4">
        <f t="shared" si="134"/>
        <v>27.112349117920147</v>
      </c>
      <c r="AH175" s="80"/>
      <c r="AI175" s="80"/>
      <c r="AJ175" s="80"/>
      <c r="AK175" s="80"/>
    </row>
    <row r="176" spans="1:37" ht="15" customHeight="1" x14ac:dyDescent="0.15">
      <c r="B176" s="34" t="s">
        <v>192</v>
      </c>
      <c r="C176" s="209"/>
      <c r="D176" s="209"/>
      <c r="F176" s="18">
        <v>792</v>
      </c>
      <c r="G176" s="18">
        <v>518</v>
      </c>
      <c r="H176" s="18">
        <v>274</v>
      </c>
      <c r="I176" s="18">
        <v>237</v>
      </c>
      <c r="J176" s="67">
        <v>208</v>
      </c>
      <c r="K176" s="18">
        <v>547</v>
      </c>
      <c r="L176" s="107">
        <f t="shared" si="130"/>
        <v>36.905871388630004</v>
      </c>
      <c r="M176" s="4">
        <f t="shared" si="130"/>
        <v>46.877828054298639</v>
      </c>
      <c r="N176" s="4">
        <f t="shared" si="130"/>
        <v>26.320845341018252</v>
      </c>
      <c r="O176" s="4">
        <f t="shared" si="130"/>
        <v>20.016891891891891</v>
      </c>
      <c r="P176" s="4">
        <f t="shared" si="130"/>
        <v>19.312906220984217</v>
      </c>
      <c r="Q176" s="4">
        <f t="shared" si="130"/>
        <v>45.132013201320134</v>
      </c>
      <c r="R176" s="80"/>
      <c r="S176" s="80"/>
      <c r="T176" s="80"/>
      <c r="U176" s="80"/>
      <c r="V176" s="80"/>
      <c r="W176" s="44"/>
      <c r="X176" s="34" t="s">
        <v>192</v>
      </c>
      <c r="Y176" s="209"/>
      <c r="Z176" s="209"/>
      <c r="AB176" s="18">
        <f t="shared" si="131"/>
        <v>547</v>
      </c>
      <c r="AC176" s="18">
        <f t="shared" si="132"/>
        <v>274</v>
      </c>
      <c r="AD176" s="67">
        <f t="shared" si="133"/>
        <v>208</v>
      </c>
      <c r="AE176" s="107">
        <f t="shared" si="134"/>
        <v>45.132013201320134</v>
      </c>
      <c r="AF176" s="4">
        <f t="shared" si="134"/>
        <v>26.320845341018252</v>
      </c>
      <c r="AG176" s="4">
        <f t="shared" si="134"/>
        <v>19.312906220984217</v>
      </c>
      <c r="AH176" s="80"/>
      <c r="AI176" s="80"/>
      <c r="AJ176" s="80"/>
      <c r="AK176" s="80"/>
    </row>
    <row r="177" spans="1:39" ht="15" customHeight="1" x14ac:dyDescent="0.15">
      <c r="B177" s="34" t="s">
        <v>193</v>
      </c>
      <c r="C177" s="209"/>
      <c r="D177" s="209"/>
      <c r="F177" s="18">
        <v>412</v>
      </c>
      <c r="G177" s="18">
        <v>145</v>
      </c>
      <c r="H177" s="18">
        <v>267</v>
      </c>
      <c r="I177" s="18">
        <v>144</v>
      </c>
      <c r="J177" s="67">
        <v>131</v>
      </c>
      <c r="K177" s="18">
        <v>158</v>
      </c>
      <c r="L177" s="107">
        <f t="shared" si="130"/>
        <v>19.198508853681268</v>
      </c>
      <c r="M177" s="4">
        <f t="shared" si="130"/>
        <v>13.122171945701359</v>
      </c>
      <c r="N177" s="4">
        <f t="shared" si="130"/>
        <v>25.648414985590779</v>
      </c>
      <c r="O177" s="4">
        <f t="shared" si="130"/>
        <v>12.162162162162163</v>
      </c>
      <c r="P177" s="4">
        <f t="shared" si="130"/>
        <v>12.163416898792944</v>
      </c>
      <c r="Q177" s="4">
        <f t="shared" si="130"/>
        <v>13.036303630363037</v>
      </c>
      <c r="R177" s="80"/>
      <c r="S177" s="80"/>
      <c r="T177" s="80"/>
      <c r="U177" s="80"/>
      <c r="V177" s="80"/>
      <c r="W177" s="44"/>
      <c r="X177" s="34" t="s">
        <v>193</v>
      </c>
      <c r="Y177" s="209"/>
      <c r="Z177" s="209"/>
      <c r="AB177" s="18">
        <f t="shared" si="131"/>
        <v>158</v>
      </c>
      <c r="AC177" s="18">
        <f t="shared" si="132"/>
        <v>267</v>
      </c>
      <c r="AD177" s="67">
        <f t="shared" si="133"/>
        <v>131</v>
      </c>
      <c r="AE177" s="107">
        <f t="shared" si="134"/>
        <v>13.036303630363037</v>
      </c>
      <c r="AF177" s="4">
        <f t="shared" si="134"/>
        <v>25.648414985590779</v>
      </c>
      <c r="AG177" s="4">
        <f t="shared" si="134"/>
        <v>12.163416898792944</v>
      </c>
      <c r="AH177" s="80"/>
      <c r="AI177" s="80"/>
      <c r="AJ177" s="80"/>
      <c r="AK177" s="80"/>
    </row>
    <row r="178" spans="1:39" ht="15" customHeight="1" x14ac:dyDescent="0.15">
      <c r="B178" s="34" t="s">
        <v>170</v>
      </c>
      <c r="C178" s="209"/>
      <c r="D178" s="209"/>
      <c r="F178" s="18">
        <v>150</v>
      </c>
      <c r="G178" s="18">
        <v>23</v>
      </c>
      <c r="H178" s="18">
        <v>127</v>
      </c>
      <c r="I178" s="18">
        <v>40</v>
      </c>
      <c r="J178" s="67">
        <v>40</v>
      </c>
      <c r="K178" s="18">
        <v>23</v>
      </c>
      <c r="L178" s="107">
        <f t="shared" si="130"/>
        <v>6.9897483690587139</v>
      </c>
      <c r="M178" s="4">
        <f t="shared" si="130"/>
        <v>2.0814479638009047</v>
      </c>
      <c r="N178" s="4">
        <f t="shared" si="130"/>
        <v>12.199807877041307</v>
      </c>
      <c r="O178" s="4">
        <f t="shared" si="130"/>
        <v>3.3783783783783785</v>
      </c>
      <c r="P178" s="4">
        <f t="shared" si="130"/>
        <v>3.7140204271123487</v>
      </c>
      <c r="Q178" s="4">
        <f t="shared" si="130"/>
        <v>1.8976897689768977</v>
      </c>
      <c r="R178" s="80"/>
      <c r="S178" s="80"/>
      <c r="T178" s="80"/>
      <c r="U178" s="80"/>
      <c r="V178" s="80"/>
      <c r="W178" s="44"/>
      <c r="X178" s="34" t="s">
        <v>170</v>
      </c>
      <c r="Y178" s="209"/>
      <c r="Z178" s="209"/>
      <c r="AB178" s="18">
        <f t="shared" si="131"/>
        <v>23</v>
      </c>
      <c r="AC178" s="18">
        <f t="shared" si="132"/>
        <v>127</v>
      </c>
      <c r="AD178" s="67">
        <f t="shared" si="133"/>
        <v>40</v>
      </c>
      <c r="AE178" s="107">
        <f t="shared" si="134"/>
        <v>1.8976897689768977</v>
      </c>
      <c r="AF178" s="4">
        <f t="shared" si="134"/>
        <v>12.199807877041307</v>
      </c>
      <c r="AG178" s="4">
        <f t="shared" si="134"/>
        <v>3.7140204271123487</v>
      </c>
      <c r="AH178" s="80"/>
      <c r="AI178" s="80"/>
      <c r="AJ178" s="80"/>
      <c r="AK178" s="80"/>
    </row>
    <row r="179" spans="1:39" ht="15" customHeight="1" x14ac:dyDescent="0.15">
      <c r="B179" s="34" t="s">
        <v>162</v>
      </c>
      <c r="C179" s="209"/>
      <c r="D179" s="209"/>
      <c r="F179" s="18">
        <v>40</v>
      </c>
      <c r="G179" s="18">
        <v>1</v>
      </c>
      <c r="H179" s="18">
        <v>39</v>
      </c>
      <c r="I179" s="18">
        <v>7</v>
      </c>
      <c r="J179" s="67">
        <v>7</v>
      </c>
      <c r="K179" s="18">
        <v>1</v>
      </c>
      <c r="L179" s="107">
        <f t="shared" si="130"/>
        <v>1.8639328984156569</v>
      </c>
      <c r="M179" s="4">
        <f t="shared" si="130"/>
        <v>9.0497737556561084E-2</v>
      </c>
      <c r="N179" s="4">
        <f t="shared" si="130"/>
        <v>3.7463976945244957</v>
      </c>
      <c r="O179" s="4">
        <f t="shared" si="130"/>
        <v>0.59121621621621623</v>
      </c>
      <c r="P179" s="4">
        <f t="shared" si="130"/>
        <v>0.64995357474466109</v>
      </c>
      <c r="Q179" s="4">
        <f t="shared" si="130"/>
        <v>8.2508250825082508E-2</v>
      </c>
      <c r="R179" s="80"/>
      <c r="S179" s="80"/>
      <c r="T179" s="80"/>
      <c r="U179" s="80"/>
      <c r="V179" s="80"/>
      <c r="W179" s="44"/>
      <c r="X179" s="34" t="s">
        <v>162</v>
      </c>
      <c r="Y179" s="209"/>
      <c r="Z179" s="209"/>
      <c r="AB179" s="18">
        <f t="shared" si="131"/>
        <v>1</v>
      </c>
      <c r="AC179" s="18">
        <f t="shared" si="132"/>
        <v>39</v>
      </c>
      <c r="AD179" s="67">
        <f t="shared" si="133"/>
        <v>7</v>
      </c>
      <c r="AE179" s="107">
        <f t="shared" si="134"/>
        <v>8.2508250825082508E-2</v>
      </c>
      <c r="AF179" s="4">
        <f t="shared" si="134"/>
        <v>3.7463976945244957</v>
      </c>
      <c r="AG179" s="4">
        <f t="shared" si="134"/>
        <v>0.64995357474466109</v>
      </c>
      <c r="AH179" s="80"/>
      <c r="AI179" s="80"/>
      <c r="AJ179" s="80"/>
      <c r="AK179" s="80"/>
    </row>
    <row r="180" spans="1:39" ht="15" customHeight="1" x14ac:dyDescent="0.15">
      <c r="B180" s="35" t="s">
        <v>150</v>
      </c>
      <c r="C180" s="88"/>
      <c r="D180" s="88"/>
      <c r="E180" s="36"/>
      <c r="F180" s="19">
        <v>112</v>
      </c>
      <c r="G180" s="19">
        <v>42</v>
      </c>
      <c r="H180" s="19">
        <v>70</v>
      </c>
      <c r="I180" s="19">
        <v>67</v>
      </c>
      <c r="J180" s="72">
        <v>63</v>
      </c>
      <c r="K180" s="19">
        <v>46</v>
      </c>
      <c r="L180" s="111">
        <f t="shared" si="130"/>
        <v>5.2190121155638396</v>
      </c>
      <c r="M180" s="5">
        <f t="shared" si="130"/>
        <v>3.8009049773755654</v>
      </c>
      <c r="N180" s="5">
        <f t="shared" si="130"/>
        <v>6.7243035542747354</v>
      </c>
      <c r="O180" s="5">
        <f t="shared" si="130"/>
        <v>5.6587837837837833</v>
      </c>
      <c r="P180" s="5">
        <f t="shared" si="130"/>
        <v>5.8495821727019495</v>
      </c>
      <c r="Q180" s="5">
        <f t="shared" si="130"/>
        <v>3.7953795379537953</v>
      </c>
      <c r="R180" s="23"/>
      <c r="S180" s="23"/>
      <c r="T180" s="23"/>
      <c r="U180" s="23"/>
      <c r="V180" s="23"/>
      <c r="W180" s="44"/>
      <c r="X180" s="35" t="s">
        <v>150</v>
      </c>
      <c r="Y180" s="88"/>
      <c r="Z180" s="88"/>
      <c r="AA180" s="36"/>
      <c r="AB180" s="19">
        <f t="shared" si="131"/>
        <v>46</v>
      </c>
      <c r="AC180" s="19">
        <f t="shared" si="132"/>
        <v>70</v>
      </c>
      <c r="AD180" s="72">
        <f t="shared" si="133"/>
        <v>63</v>
      </c>
      <c r="AE180" s="111">
        <f t="shared" si="134"/>
        <v>3.7953795379537953</v>
      </c>
      <c r="AF180" s="5">
        <f t="shared" si="134"/>
        <v>6.7243035542747354</v>
      </c>
      <c r="AG180" s="5">
        <f t="shared" si="134"/>
        <v>5.8495821727019495</v>
      </c>
      <c r="AH180" s="23"/>
      <c r="AI180" s="80"/>
      <c r="AJ180" s="23"/>
      <c r="AK180" s="23"/>
    </row>
    <row r="181" spans="1:39" ht="15" customHeight="1" x14ac:dyDescent="0.15">
      <c r="B181" s="38" t="s">
        <v>1</v>
      </c>
      <c r="C181" s="78"/>
      <c r="D181" s="78"/>
      <c r="E181" s="28"/>
      <c r="F181" s="39">
        <f>SUM(F173:F180)</f>
        <v>2146</v>
      </c>
      <c r="G181" s="39">
        <f>SUM(G173:G180)</f>
        <v>1105</v>
      </c>
      <c r="H181" s="39">
        <f>SUM(H173:H180)</f>
        <v>1041</v>
      </c>
      <c r="I181" s="39">
        <f>SUM(I173:I180)</f>
        <v>1184</v>
      </c>
      <c r="J181" s="68">
        <f>SUM(J173:J180)</f>
        <v>1077</v>
      </c>
      <c r="K181" s="39">
        <v>1212</v>
      </c>
      <c r="L181" s="108">
        <f t="shared" ref="L181:Q181" si="135">IF(SUM(L173:L180)&gt;100,"－",SUM(L173:L180))</f>
        <v>99.999999999999986</v>
      </c>
      <c r="M181" s="6">
        <f t="shared" si="135"/>
        <v>100</v>
      </c>
      <c r="N181" s="6">
        <f t="shared" si="135"/>
        <v>100</v>
      </c>
      <c r="O181" s="6">
        <f t="shared" si="135"/>
        <v>99.999999999999986</v>
      </c>
      <c r="P181" s="6">
        <f t="shared" si="135"/>
        <v>99.999999999999986</v>
      </c>
      <c r="Q181" s="6">
        <f t="shared" si="135"/>
        <v>100.00000000000001</v>
      </c>
      <c r="R181" s="23"/>
      <c r="S181" s="23"/>
      <c r="T181" s="23"/>
      <c r="U181" s="23"/>
      <c r="V181" s="23"/>
      <c r="W181" s="44"/>
      <c r="X181" s="38" t="s">
        <v>1</v>
      </c>
      <c r="Y181" s="78"/>
      <c r="Z181" s="78"/>
      <c r="AA181" s="28"/>
      <c r="AB181" s="39">
        <f>SUM(AB173:AB180)</f>
        <v>1212</v>
      </c>
      <c r="AC181" s="39">
        <f>SUM(AC173:AC180)</f>
        <v>1041</v>
      </c>
      <c r="AD181" s="68">
        <f>SUM(AD173:AD180)</f>
        <v>1077</v>
      </c>
      <c r="AE181" s="108">
        <f>IF(SUM(AE173:AE180)&gt;100,"－",SUM(AE173:AE180))</f>
        <v>100.00000000000001</v>
      </c>
      <c r="AF181" s="6">
        <f>IF(SUM(AF173:AF180)&gt;100,"－",SUM(AF173:AF180))</f>
        <v>100</v>
      </c>
      <c r="AG181" s="6">
        <f>IF(SUM(AG173:AG180)&gt;100,"－",SUM(AG173:AG180))</f>
        <v>99.999999999999986</v>
      </c>
      <c r="AH181" s="23"/>
      <c r="AI181" s="23"/>
      <c r="AJ181" s="23"/>
      <c r="AK181" s="23"/>
    </row>
    <row r="182" spans="1:39" ht="15" customHeight="1" x14ac:dyDescent="0.15">
      <c r="B182" s="38" t="s">
        <v>87</v>
      </c>
      <c r="C182" s="78"/>
      <c r="D182" s="78"/>
      <c r="E182" s="29"/>
      <c r="F182" s="41">
        <v>49.290710962851286</v>
      </c>
      <c r="G182" s="71">
        <v>45.53135131008731</v>
      </c>
      <c r="H182" s="71">
        <v>53.406261231530991</v>
      </c>
      <c r="I182" s="71">
        <v>34.288479808763306</v>
      </c>
      <c r="J182" s="71">
        <v>34.101708848829631</v>
      </c>
      <c r="K182" s="41">
        <v>44.700622312434099</v>
      </c>
      <c r="L182" s="14"/>
      <c r="M182" s="14"/>
      <c r="N182" s="14"/>
      <c r="O182" s="14"/>
      <c r="P182" s="14"/>
      <c r="Q182" s="14"/>
      <c r="R182" s="14"/>
      <c r="S182" s="14"/>
      <c r="T182" s="14"/>
      <c r="U182" s="14"/>
      <c r="V182" s="14"/>
      <c r="W182" s="44"/>
      <c r="X182" s="38" t="s">
        <v>87</v>
      </c>
      <c r="Y182" s="78"/>
      <c r="Z182" s="78"/>
      <c r="AA182" s="29"/>
      <c r="AB182" s="41">
        <v>44.700622312434099</v>
      </c>
      <c r="AC182" s="71">
        <f>H182</f>
        <v>53.406261231530991</v>
      </c>
      <c r="AD182" s="71">
        <f>J182</f>
        <v>34.101708848829631</v>
      </c>
      <c r="AE182" s="14"/>
      <c r="AF182" s="14"/>
      <c r="AG182" s="14"/>
      <c r="AH182" s="14"/>
      <c r="AI182" s="14"/>
      <c r="AJ182" s="14"/>
      <c r="AK182" s="14"/>
      <c r="AL182" s="14"/>
      <c r="AM182" s="14"/>
    </row>
    <row r="183" spans="1:39" ht="15" customHeight="1" x14ac:dyDescent="0.15">
      <c r="C183" s="1"/>
      <c r="D183" s="1"/>
      <c r="N183" s="7"/>
      <c r="W183" s="44"/>
      <c r="Y183" s="1"/>
      <c r="Z183" s="1"/>
      <c r="AJ183" s="7"/>
    </row>
    <row r="184" spans="1:39" ht="15" customHeight="1" x14ac:dyDescent="0.15">
      <c r="A184" s="1" t="s">
        <v>578</v>
      </c>
      <c r="B184" s="22"/>
      <c r="C184" s="22"/>
      <c r="D184" s="22"/>
      <c r="H184" s="7"/>
      <c r="I184" s="7"/>
      <c r="W184" s="44"/>
      <c r="X184" s="22"/>
      <c r="Y184" s="22"/>
      <c r="Z184" s="22"/>
      <c r="AD184" s="7"/>
      <c r="AE184" s="7"/>
    </row>
    <row r="185" spans="1:39" ht="13.65" customHeight="1" x14ac:dyDescent="0.15">
      <c r="B185" s="64"/>
      <c r="C185" s="33"/>
      <c r="D185" s="33"/>
      <c r="E185" s="386"/>
      <c r="F185" s="387"/>
      <c r="G185" s="86" t="s">
        <v>156</v>
      </c>
      <c r="H185" s="86"/>
      <c r="I185" s="387"/>
      <c r="J185" s="393"/>
      <c r="K185" s="388"/>
      <c r="L185" s="387"/>
      <c r="M185" s="86" t="s">
        <v>3</v>
      </c>
      <c r="N185" s="86"/>
      <c r="O185" s="387"/>
      <c r="P185" s="393"/>
      <c r="Q185" s="387"/>
      <c r="R185" s="387"/>
      <c r="S185" s="226" t="s">
        <v>305</v>
      </c>
      <c r="T185" s="86"/>
      <c r="U185" s="387"/>
      <c r="V185" s="389"/>
      <c r="W185" s="44"/>
      <c r="X185" s="64"/>
      <c r="Y185" s="33"/>
      <c r="Z185" s="33"/>
      <c r="AA185" s="79"/>
      <c r="AB185" s="83" t="s">
        <v>156</v>
      </c>
      <c r="AC185" s="86"/>
      <c r="AD185" s="102"/>
      <c r="AE185" s="83" t="s">
        <v>3</v>
      </c>
      <c r="AF185" s="97"/>
      <c r="AG185" s="86"/>
      <c r="AH185" s="124" t="s">
        <v>305</v>
      </c>
      <c r="AI185" s="84"/>
    </row>
    <row r="186" spans="1:39" ht="19.2" x14ac:dyDescent="0.15">
      <c r="B186" s="92"/>
      <c r="C186" s="45"/>
      <c r="D186" s="45"/>
      <c r="E186" s="94" t="s">
        <v>442</v>
      </c>
      <c r="F186" s="94" t="s">
        <v>194</v>
      </c>
      <c r="G186" s="94" t="s">
        <v>195</v>
      </c>
      <c r="H186" s="94" t="s">
        <v>444</v>
      </c>
      <c r="I186" s="100" t="s">
        <v>197</v>
      </c>
      <c r="J186" s="94" t="s">
        <v>1127</v>
      </c>
      <c r="K186" s="103" t="s">
        <v>442</v>
      </c>
      <c r="L186" s="94" t="s">
        <v>194</v>
      </c>
      <c r="M186" s="94" t="s">
        <v>195</v>
      </c>
      <c r="N186" s="94" t="s">
        <v>444</v>
      </c>
      <c r="O186" s="100" t="s">
        <v>197</v>
      </c>
      <c r="P186" s="392" t="s">
        <v>1127</v>
      </c>
      <c r="Q186" s="103" t="s">
        <v>442</v>
      </c>
      <c r="R186" s="94" t="s">
        <v>194</v>
      </c>
      <c r="S186" s="94" t="s">
        <v>195</v>
      </c>
      <c r="T186" s="94" t="s">
        <v>444</v>
      </c>
      <c r="U186" s="123" t="s">
        <v>197</v>
      </c>
      <c r="V186" s="123" t="s">
        <v>1127</v>
      </c>
      <c r="W186" s="44"/>
      <c r="X186" s="92"/>
      <c r="Y186" s="45"/>
      <c r="Z186" s="45"/>
      <c r="AA186" s="94" t="s">
        <v>936</v>
      </c>
      <c r="AB186" s="94" t="s">
        <v>195</v>
      </c>
      <c r="AC186" s="100" t="s">
        <v>197</v>
      </c>
      <c r="AD186" s="103" t="s">
        <v>936</v>
      </c>
      <c r="AE186" s="94" t="s">
        <v>195</v>
      </c>
      <c r="AF186" s="98" t="s">
        <v>197</v>
      </c>
      <c r="AG186" s="103" t="s">
        <v>936</v>
      </c>
      <c r="AH186" s="94" t="s">
        <v>195</v>
      </c>
      <c r="AI186" s="123" t="s">
        <v>197</v>
      </c>
    </row>
    <row r="187" spans="1:39" ht="12" customHeight="1" x14ac:dyDescent="0.15">
      <c r="B187" s="65"/>
      <c r="C187" s="36"/>
      <c r="D187" s="36"/>
      <c r="E187" s="37"/>
      <c r="F187" s="37"/>
      <c r="G187" s="37"/>
      <c r="H187" s="37"/>
      <c r="I187" s="66"/>
      <c r="J187" s="37"/>
      <c r="K187" s="192">
        <f t="shared" ref="K187:P187" si="136">E195</f>
        <v>64303</v>
      </c>
      <c r="L187" s="188">
        <f t="shared" si="136"/>
        <v>47022</v>
      </c>
      <c r="M187" s="188">
        <f t="shared" si="136"/>
        <v>17281</v>
      </c>
      <c r="N187" s="188">
        <f t="shared" si="136"/>
        <v>30232</v>
      </c>
      <c r="O187" s="391">
        <f t="shared" si="136"/>
        <v>26047</v>
      </c>
      <c r="P187" s="189">
        <f t="shared" si="136"/>
        <v>51207</v>
      </c>
      <c r="Q187" s="125"/>
      <c r="R187" s="37"/>
      <c r="S187" s="37"/>
      <c r="T187" s="37"/>
      <c r="U187" s="37"/>
      <c r="V187" s="37"/>
      <c r="W187" s="44"/>
      <c r="X187" s="65"/>
      <c r="Y187" s="36"/>
      <c r="Z187" s="36"/>
      <c r="AA187" s="37"/>
      <c r="AB187" s="37"/>
      <c r="AC187" s="66"/>
      <c r="AD187" s="192">
        <f>AA195</f>
        <v>51207</v>
      </c>
      <c r="AE187" s="188">
        <f>AB195</f>
        <v>17281</v>
      </c>
      <c r="AF187" s="189">
        <f>AC195</f>
        <v>26047</v>
      </c>
      <c r="AG187" s="125"/>
      <c r="AH187" s="37"/>
      <c r="AI187" s="37"/>
    </row>
    <row r="188" spans="1:39" ht="15" customHeight="1" x14ac:dyDescent="0.15">
      <c r="B188" s="32" t="s">
        <v>112</v>
      </c>
      <c r="C188" s="87"/>
      <c r="D188" s="209"/>
      <c r="E188" s="18">
        <v>7457</v>
      </c>
      <c r="F188" s="17">
        <v>5437</v>
      </c>
      <c r="G188" s="128">
        <v>2020</v>
      </c>
      <c r="H188" s="8">
        <v>5541</v>
      </c>
      <c r="I188" s="128">
        <v>5113</v>
      </c>
      <c r="J188" s="18">
        <v>5865</v>
      </c>
      <c r="K188" s="131">
        <f t="shared" ref="K188:P194" si="137">E188/K$187*100</f>
        <v>11.596659564872557</v>
      </c>
      <c r="L188" s="3">
        <f t="shared" si="137"/>
        <v>11.562672791459317</v>
      </c>
      <c r="M188" s="163">
        <f t="shared" si="137"/>
        <v>11.689138360048608</v>
      </c>
      <c r="N188" s="11">
        <f t="shared" si="137"/>
        <v>18.328261444826673</v>
      </c>
      <c r="O188" s="163">
        <f t="shared" si="137"/>
        <v>19.62989979652167</v>
      </c>
      <c r="P188" s="126">
        <f t="shared" si="137"/>
        <v>11.453512215126837</v>
      </c>
      <c r="Q188" s="80">
        <v>4.7106759317751106</v>
      </c>
      <c r="R188" s="3">
        <v>6.0210409745293463</v>
      </c>
      <c r="S188" s="163">
        <v>2.9705882352941178</v>
      </c>
      <c r="T188" s="11">
        <v>6.2118834080717491</v>
      </c>
      <c r="U188" s="15">
        <v>6.3358116480793063</v>
      </c>
      <c r="V188" s="15">
        <v>5.9362348178137649</v>
      </c>
      <c r="W188" s="44"/>
      <c r="X188" s="32" t="s">
        <v>112</v>
      </c>
      <c r="Y188" s="87"/>
      <c r="Z188" s="209"/>
      <c r="AA188" s="18">
        <f t="shared" ref="AA188:AA194" si="138">SUM(F188,H188-I188)</f>
        <v>5865</v>
      </c>
      <c r="AB188" s="128">
        <f t="shared" ref="AB188:AB194" si="139">G188</f>
        <v>2020</v>
      </c>
      <c r="AC188" s="128">
        <f t="shared" ref="AC188:AC194" si="140">I188</f>
        <v>5113</v>
      </c>
      <c r="AD188" s="131">
        <f t="shared" ref="AD188:AF194" si="141">AA188/AD$187*100</f>
        <v>11.453512215126837</v>
      </c>
      <c r="AE188" s="163">
        <f t="shared" si="141"/>
        <v>11.689138360048608</v>
      </c>
      <c r="AF188" s="126">
        <f t="shared" si="141"/>
        <v>19.62989979652167</v>
      </c>
      <c r="AG188" s="80">
        <v>5.9362348178137649</v>
      </c>
      <c r="AH188" s="163">
        <f t="shared" ref="AH188:AH194" si="142">S188</f>
        <v>2.9705882352941178</v>
      </c>
      <c r="AI188" s="15">
        <f t="shared" ref="AI188:AI194" si="143">U188</f>
        <v>6.3358116480793063</v>
      </c>
    </row>
    <row r="189" spans="1:39" ht="15" customHeight="1" x14ac:dyDescent="0.15">
      <c r="B189" s="34" t="s">
        <v>157</v>
      </c>
      <c r="C189" s="209"/>
      <c r="D189" s="209"/>
      <c r="E189" s="18">
        <v>7686</v>
      </c>
      <c r="F189" s="18">
        <v>5625</v>
      </c>
      <c r="G189" s="134">
        <v>2061</v>
      </c>
      <c r="H189" s="9">
        <v>4056</v>
      </c>
      <c r="I189" s="134">
        <v>3478</v>
      </c>
      <c r="J189" s="18">
        <v>6203</v>
      </c>
      <c r="K189" s="131">
        <f t="shared" si="137"/>
        <v>11.95278602864563</v>
      </c>
      <c r="L189" s="4">
        <f t="shared" si="137"/>
        <v>11.962485645017226</v>
      </c>
      <c r="M189" s="164">
        <f t="shared" si="137"/>
        <v>11.926393148544644</v>
      </c>
      <c r="N189" s="12">
        <f t="shared" si="137"/>
        <v>13.416247684572639</v>
      </c>
      <c r="O189" s="164">
        <f t="shared" si="137"/>
        <v>13.352785349560408</v>
      </c>
      <c r="P189" s="135">
        <f t="shared" si="137"/>
        <v>12.113578221727499</v>
      </c>
      <c r="Q189" s="80">
        <v>4.8553379658875553</v>
      </c>
      <c r="R189" s="4">
        <v>6.2292358803986714</v>
      </c>
      <c r="S189" s="164">
        <v>3.0308823529411764</v>
      </c>
      <c r="T189" s="12">
        <v>4.5470852017937222</v>
      </c>
      <c r="U189" s="16">
        <v>4.3097893432465924</v>
      </c>
      <c r="V189" s="16">
        <v>6.2783400809716596</v>
      </c>
      <c r="W189" s="44"/>
      <c r="X189" s="34" t="s">
        <v>157</v>
      </c>
      <c r="Y189" s="209"/>
      <c r="Z189" s="209"/>
      <c r="AA189" s="18">
        <f t="shared" si="138"/>
        <v>6203</v>
      </c>
      <c r="AB189" s="134">
        <f t="shared" si="139"/>
        <v>2061</v>
      </c>
      <c r="AC189" s="134">
        <f t="shared" si="140"/>
        <v>3478</v>
      </c>
      <c r="AD189" s="131">
        <f t="shared" si="141"/>
        <v>12.113578221727499</v>
      </c>
      <c r="AE189" s="164">
        <f t="shared" si="141"/>
        <v>11.926393148544644</v>
      </c>
      <c r="AF189" s="135">
        <f t="shared" si="141"/>
        <v>13.352785349560408</v>
      </c>
      <c r="AG189" s="80">
        <v>6.2783400809716596</v>
      </c>
      <c r="AH189" s="164">
        <f t="shared" si="142"/>
        <v>3.0308823529411764</v>
      </c>
      <c r="AI189" s="16">
        <f t="shared" si="143"/>
        <v>4.3097893432465924</v>
      </c>
    </row>
    <row r="190" spans="1:39" ht="15" customHeight="1" x14ac:dyDescent="0.15">
      <c r="B190" s="34" t="s">
        <v>158</v>
      </c>
      <c r="C190" s="209"/>
      <c r="D190" s="209"/>
      <c r="E190" s="18">
        <v>15778</v>
      </c>
      <c r="F190" s="18">
        <v>11808</v>
      </c>
      <c r="G190" s="134">
        <v>3970</v>
      </c>
      <c r="H190" s="9">
        <v>5492</v>
      </c>
      <c r="I190" s="134">
        <v>4402</v>
      </c>
      <c r="J190" s="18">
        <v>12898</v>
      </c>
      <c r="K190" s="131">
        <f t="shared" si="137"/>
        <v>24.536957840225185</v>
      </c>
      <c r="L190" s="4">
        <f t="shared" si="137"/>
        <v>25.111649866020159</v>
      </c>
      <c r="M190" s="164">
        <f t="shared" si="137"/>
        <v>22.973207569006423</v>
      </c>
      <c r="N190" s="12">
        <f t="shared" si="137"/>
        <v>18.16618152950516</v>
      </c>
      <c r="O190" s="164">
        <f t="shared" si="137"/>
        <v>16.900218835182553</v>
      </c>
      <c r="P190" s="135">
        <f t="shared" si="137"/>
        <v>25.187962583240576</v>
      </c>
      <c r="Q190" s="80">
        <v>9.9671509791535051</v>
      </c>
      <c r="R190" s="4">
        <v>13.076411960132891</v>
      </c>
      <c r="S190" s="164">
        <v>5.8382352941176467</v>
      </c>
      <c r="T190" s="12">
        <v>6.1569506726457401</v>
      </c>
      <c r="U190" s="16">
        <v>5.4547707558859972</v>
      </c>
      <c r="V190" s="16">
        <v>13.054655870445345</v>
      </c>
      <c r="W190" s="44"/>
      <c r="X190" s="34" t="s">
        <v>158</v>
      </c>
      <c r="Y190" s="209"/>
      <c r="Z190" s="209"/>
      <c r="AA190" s="18">
        <f t="shared" si="138"/>
        <v>12898</v>
      </c>
      <c r="AB190" s="134">
        <f t="shared" si="139"/>
        <v>3970</v>
      </c>
      <c r="AC190" s="134">
        <f t="shared" si="140"/>
        <v>4402</v>
      </c>
      <c r="AD190" s="131">
        <f t="shared" si="141"/>
        <v>25.187962583240576</v>
      </c>
      <c r="AE190" s="164">
        <f t="shared" si="141"/>
        <v>22.973207569006423</v>
      </c>
      <c r="AF190" s="135">
        <f t="shared" si="141"/>
        <v>16.900218835182553</v>
      </c>
      <c r="AG190" s="80">
        <v>13.054655870445345</v>
      </c>
      <c r="AH190" s="164">
        <f t="shared" si="142"/>
        <v>5.8382352941176467</v>
      </c>
      <c r="AI190" s="16">
        <f t="shared" si="143"/>
        <v>5.4547707558859972</v>
      </c>
    </row>
    <row r="191" spans="1:39" ht="15" customHeight="1" x14ac:dyDescent="0.15">
      <c r="B191" s="34" t="s">
        <v>159</v>
      </c>
      <c r="C191" s="209"/>
      <c r="D191" s="209"/>
      <c r="E191" s="18">
        <v>12349</v>
      </c>
      <c r="F191" s="18">
        <v>8743</v>
      </c>
      <c r="G191" s="134">
        <v>3606</v>
      </c>
      <c r="H191" s="9">
        <v>3700</v>
      </c>
      <c r="I191" s="134">
        <v>2836</v>
      </c>
      <c r="J191" s="18">
        <v>9607</v>
      </c>
      <c r="K191" s="131">
        <f t="shared" si="137"/>
        <v>19.2043917080074</v>
      </c>
      <c r="L191" s="4">
        <f t="shared" si="137"/>
        <v>18.593424354557442</v>
      </c>
      <c r="M191" s="164">
        <f t="shared" si="137"/>
        <v>20.866847983334296</v>
      </c>
      <c r="N191" s="12">
        <f t="shared" si="137"/>
        <v>12.238687483461232</v>
      </c>
      <c r="O191" s="164">
        <f t="shared" si="137"/>
        <v>10.888010135524244</v>
      </c>
      <c r="P191" s="135">
        <f t="shared" si="137"/>
        <v>18.761106879918763</v>
      </c>
      <c r="Q191" s="80">
        <v>7.8010107391029688</v>
      </c>
      <c r="R191" s="4">
        <v>9.6821705426356584</v>
      </c>
      <c r="S191" s="164">
        <v>5.302941176470588</v>
      </c>
      <c r="T191" s="12">
        <v>4.1479820627802688</v>
      </c>
      <c r="U191" s="16">
        <v>3.5142503097893432</v>
      </c>
      <c r="V191" s="16">
        <v>9.723684210526315</v>
      </c>
      <c r="W191" s="44"/>
      <c r="X191" s="34" t="s">
        <v>159</v>
      </c>
      <c r="Y191" s="209"/>
      <c r="Z191" s="209"/>
      <c r="AA191" s="18">
        <f t="shared" si="138"/>
        <v>9607</v>
      </c>
      <c r="AB191" s="134">
        <f t="shared" si="139"/>
        <v>3606</v>
      </c>
      <c r="AC191" s="134">
        <f t="shared" si="140"/>
        <v>2836</v>
      </c>
      <c r="AD191" s="131">
        <f t="shared" si="141"/>
        <v>18.761106879918763</v>
      </c>
      <c r="AE191" s="164">
        <f t="shared" si="141"/>
        <v>20.866847983334296</v>
      </c>
      <c r="AF191" s="135">
        <f t="shared" si="141"/>
        <v>10.888010135524244</v>
      </c>
      <c r="AG191" s="80">
        <v>9.723684210526315</v>
      </c>
      <c r="AH191" s="164">
        <f t="shared" si="142"/>
        <v>5.302941176470588</v>
      </c>
      <c r="AI191" s="16">
        <f t="shared" si="143"/>
        <v>3.5142503097893432</v>
      </c>
    </row>
    <row r="192" spans="1:39" ht="15" customHeight="1" x14ac:dyDescent="0.15">
      <c r="B192" s="34" t="s">
        <v>160</v>
      </c>
      <c r="C192" s="209"/>
      <c r="D192" s="209"/>
      <c r="E192" s="18">
        <v>5193</v>
      </c>
      <c r="F192" s="18">
        <v>3307</v>
      </c>
      <c r="G192" s="134">
        <v>1886</v>
      </c>
      <c r="H192" s="9">
        <v>1377</v>
      </c>
      <c r="I192" s="134">
        <v>1109</v>
      </c>
      <c r="J192" s="18">
        <v>3575</v>
      </c>
      <c r="K192" s="131">
        <f t="shared" si="137"/>
        <v>8.0758284994479261</v>
      </c>
      <c r="L192" s="4">
        <f t="shared" si="137"/>
        <v>7.0328782272127937</v>
      </c>
      <c r="M192" s="164">
        <f t="shared" si="137"/>
        <v>10.913720270817659</v>
      </c>
      <c r="N192" s="12">
        <f t="shared" si="137"/>
        <v>4.5547763958719241</v>
      </c>
      <c r="O192" s="164">
        <f t="shared" si="137"/>
        <v>4.2576880254923797</v>
      </c>
      <c r="P192" s="135">
        <f t="shared" si="137"/>
        <v>6.9814673775069824</v>
      </c>
      <c r="Q192" s="80">
        <v>3.2804801010739104</v>
      </c>
      <c r="R192" s="4">
        <v>3.6622369878183831</v>
      </c>
      <c r="S192" s="164">
        <v>2.7735294117647058</v>
      </c>
      <c r="T192" s="12">
        <v>1.5437219730941705</v>
      </c>
      <c r="U192" s="16">
        <v>1.3742255266418835</v>
      </c>
      <c r="V192" s="16">
        <v>3.6184210526315788</v>
      </c>
      <c r="W192" s="44"/>
      <c r="X192" s="34" t="s">
        <v>160</v>
      </c>
      <c r="Y192" s="209"/>
      <c r="Z192" s="209"/>
      <c r="AA192" s="18">
        <f t="shared" si="138"/>
        <v>3575</v>
      </c>
      <c r="AB192" s="134">
        <f t="shared" si="139"/>
        <v>1886</v>
      </c>
      <c r="AC192" s="134">
        <f t="shared" si="140"/>
        <v>1109</v>
      </c>
      <c r="AD192" s="131">
        <f t="shared" si="141"/>
        <v>6.9814673775069824</v>
      </c>
      <c r="AE192" s="164">
        <f t="shared" si="141"/>
        <v>10.913720270817659</v>
      </c>
      <c r="AF192" s="135">
        <f t="shared" si="141"/>
        <v>4.2576880254923797</v>
      </c>
      <c r="AG192" s="80">
        <v>3.6184210526315788</v>
      </c>
      <c r="AH192" s="164">
        <f t="shared" si="142"/>
        <v>2.7735294117647058</v>
      </c>
      <c r="AI192" s="16">
        <f t="shared" si="143"/>
        <v>1.3742255266418835</v>
      </c>
    </row>
    <row r="193" spans="1:37" ht="15" customHeight="1" x14ac:dyDescent="0.15">
      <c r="B193" s="34" t="s">
        <v>161</v>
      </c>
      <c r="C193" s="209"/>
      <c r="D193" s="209"/>
      <c r="E193" s="18">
        <v>1516</v>
      </c>
      <c r="F193" s="18">
        <v>996</v>
      </c>
      <c r="G193" s="134">
        <v>520</v>
      </c>
      <c r="H193" s="9">
        <v>319</v>
      </c>
      <c r="I193" s="134">
        <v>265</v>
      </c>
      <c r="J193" s="18">
        <v>1050</v>
      </c>
      <c r="K193" s="131">
        <f t="shared" si="137"/>
        <v>2.35758829292568</v>
      </c>
      <c r="L193" s="4">
        <f t="shared" si="137"/>
        <v>2.1181574582110501</v>
      </c>
      <c r="M193" s="164">
        <f t="shared" si="137"/>
        <v>3.0090851223887509</v>
      </c>
      <c r="N193" s="12">
        <f t="shared" si="137"/>
        <v>1.0551733262767928</v>
      </c>
      <c r="O193" s="164">
        <f t="shared" si="137"/>
        <v>1.0173916381924981</v>
      </c>
      <c r="P193" s="135">
        <f t="shared" si="137"/>
        <v>2.0505009080789738</v>
      </c>
      <c r="Q193" s="80">
        <v>0.95767530006317114</v>
      </c>
      <c r="R193" s="4">
        <v>1.1029900332225913</v>
      </c>
      <c r="S193" s="164">
        <v>0.76470588235294112</v>
      </c>
      <c r="T193" s="12">
        <v>0.3576233183856502</v>
      </c>
      <c r="U193" s="16">
        <v>0.32837670384138784</v>
      </c>
      <c r="V193" s="16">
        <v>1.0627530364372471</v>
      </c>
      <c r="W193" s="44"/>
      <c r="X193" s="34" t="s">
        <v>161</v>
      </c>
      <c r="Y193" s="209"/>
      <c r="Z193" s="209"/>
      <c r="AA193" s="18">
        <f t="shared" si="138"/>
        <v>1050</v>
      </c>
      <c r="AB193" s="134">
        <f t="shared" si="139"/>
        <v>520</v>
      </c>
      <c r="AC193" s="134">
        <f t="shared" si="140"/>
        <v>265</v>
      </c>
      <c r="AD193" s="131">
        <f t="shared" si="141"/>
        <v>2.0505009080789738</v>
      </c>
      <c r="AE193" s="164">
        <f t="shared" si="141"/>
        <v>3.0090851223887509</v>
      </c>
      <c r="AF193" s="135">
        <f t="shared" si="141"/>
        <v>1.0173916381924981</v>
      </c>
      <c r="AG193" s="80">
        <v>1.0627530364372471</v>
      </c>
      <c r="AH193" s="164">
        <f t="shared" si="142"/>
        <v>0.76470588235294112</v>
      </c>
      <c r="AI193" s="16">
        <f t="shared" si="143"/>
        <v>0.32837670384138784</v>
      </c>
    </row>
    <row r="194" spans="1:37" ht="15" customHeight="1" x14ac:dyDescent="0.15">
      <c r="B194" s="35" t="s">
        <v>57</v>
      </c>
      <c r="C194" s="88"/>
      <c r="D194" s="209"/>
      <c r="E194" s="18">
        <v>14324</v>
      </c>
      <c r="F194" s="18">
        <v>11106</v>
      </c>
      <c r="G194" s="67">
        <v>3218</v>
      </c>
      <c r="H194" s="18">
        <v>9747</v>
      </c>
      <c r="I194" s="67">
        <v>8844</v>
      </c>
      <c r="J194" s="18">
        <v>12009</v>
      </c>
      <c r="K194" s="131">
        <f t="shared" si="137"/>
        <v>22.27578806587562</v>
      </c>
      <c r="L194" s="4">
        <f t="shared" si="137"/>
        <v>23.618731657522009</v>
      </c>
      <c r="M194" s="165">
        <f t="shared" si="137"/>
        <v>18.621607545859614</v>
      </c>
      <c r="N194" s="4">
        <f t="shared" si="137"/>
        <v>32.240672135485575</v>
      </c>
      <c r="O194" s="165">
        <f t="shared" si="137"/>
        <v>33.954006219526242</v>
      </c>
      <c r="P194" s="127">
        <f t="shared" si="137"/>
        <v>23.451871814400373</v>
      </c>
      <c r="Q194" s="80">
        <v>9.0486418193303848</v>
      </c>
      <c r="R194" s="4">
        <v>12.299003322259136</v>
      </c>
      <c r="S194" s="165">
        <v>4.7323529411764707</v>
      </c>
      <c r="T194" s="4">
        <v>10.92713004484305</v>
      </c>
      <c r="U194" s="4">
        <v>10.959107806691449</v>
      </c>
      <c r="V194" s="4">
        <v>12.154858299595142</v>
      </c>
      <c r="W194" s="44"/>
      <c r="X194" s="35" t="s">
        <v>57</v>
      </c>
      <c r="Y194" s="88"/>
      <c r="Z194" s="209"/>
      <c r="AA194" s="18">
        <f t="shared" si="138"/>
        <v>12009</v>
      </c>
      <c r="AB194" s="67">
        <f t="shared" si="139"/>
        <v>3218</v>
      </c>
      <c r="AC194" s="67">
        <f t="shared" si="140"/>
        <v>8844</v>
      </c>
      <c r="AD194" s="131">
        <f t="shared" si="141"/>
        <v>23.451871814400373</v>
      </c>
      <c r="AE194" s="165">
        <f t="shared" si="141"/>
        <v>18.621607545859614</v>
      </c>
      <c r="AF194" s="127">
        <f t="shared" si="141"/>
        <v>33.954006219526242</v>
      </c>
      <c r="AG194" s="80">
        <v>12.154858299595142</v>
      </c>
      <c r="AH194" s="165">
        <f t="shared" si="142"/>
        <v>4.7323529411764707</v>
      </c>
      <c r="AI194" s="4">
        <f t="shared" si="143"/>
        <v>10.959107806691449</v>
      </c>
    </row>
    <row r="195" spans="1:37" ht="15" customHeight="1" x14ac:dyDescent="0.15">
      <c r="B195" s="151" t="s">
        <v>1</v>
      </c>
      <c r="C195" s="78"/>
      <c r="D195" s="78"/>
      <c r="E195" s="47">
        <f t="shared" ref="E195:I195" si="144">SUM(E188:E194)</f>
        <v>64303</v>
      </c>
      <c r="F195" s="47">
        <f t="shared" si="144"/>
        <v>47022</v>
      </c>
      <c r="G195" s="129">
        <f t="shared" si="144"/>
        <v>17281</v>
      </c>
      <c r="H195" s="47">
        <f t="shared" si="144"/>
        <v>30232</v>
      </c>
      <c r="I195" s="129">
        <f t="shared" si="144"/>
        <v>26047</v>
      </c>
      <c r="J195" s="47">
        <v>51207</v>
      </c>
      <c r="K195" s="132">
        <f t="shared" ref="K195:U195" si="145">SUM(K188:K194)</f>
        <v>100</v>
      </c>
      <c r="L195" s="71">
        <f t="shared" si="145"/>
        <v>99.999999999999986</v>
      </c>
      <c r="M195" s="179">
        <f t="shared" si="145"/>
        <v>100</v>
      </c>
      <c r="N195" s="71">
        <f t="shared" si="145"/>
        <v>100</v>
      </c>
      <c r="O195" s="179">
        <f t="shared" si="145"/>
        <v>100</v>
      </c>
      <c r="P195" s="130">
        <f t="shared" si="145"/>
        <v>100.00000000000001</v>
      </c>
      <c r="Q195" s="133">
        <f t="shared" si="145"/>
        <v>40.620972836386613</v>
      </c>
      <c r="R195" s="71">
        <f t="shared" si="145"/>
        <v>52.073089700996675</v>
      </c>
      <c r="S195" s="179">
        <f t="shared" si="145"/>
        <v>25.413235294117648</v>
      </c>
      <c r="T195" s="71">
        <f t="shared" si="145"/>
        <v>33.892376681614351</v>
      </c>
      <c r="U195" s="71">
        <f t="shared" si="145"/>
        <v>32.276332094175956</v>
      </c>
      <c r="V195" s="71">
        <v>51.828947368421055</v>
      </c>
      <c r="W195" s="44"/>
      <c r="X195" s="151" t="s">
        <v>1</v>
      </c>
      <c r="Y195" s="78"/>
      <c r="Z195" s="78"/>
      <c r="AA195" s="47">
        <f t="shared" ref="AA195:AI195" si="146">SUM(AA188:AA194)</f>
        <v>51207</v>
      </c>
      <c r="AB195" s="129">
        <f t="shared" si="146"/>
        <v>17281</v>
      </c>
      <c r="AC195" s="129">
        <f t="shared" si="146"/>
        <v>26047</v>
      </c>
      <c r="AD195" s="132">
        <f t="shared" si="146"/>
        <v>100.00000000000001</v>
      </c>
      <c r="AE195" s="179">
        <f t="shared" si="146"/>
        <v>100</v>
      </c>
      <c r="AF195" s="130">
        <f t="shared" si="146"/>
        <v>100</v>
      </c>
      <c r="AG195" s="133">
        <f t="shared" si="146"/>
        <v>51.828947368421055</v>
      </c>
      <c r="AH195" s="179">
        <f t="shared" si="146"/>
        <v>25.413235294117648</v>
      </c>
      <c r="AI195" s="71">
        <f t="shared" si="146"/>
        <v>32.276332094175956</v>
      </c>
    </row>
    <row r="196" spans="1:37" ht="15" customHeight="1" x14ac:dyDescent="0.15">
      <c r="B196" s="62"/>
      <c r="C196" s="62"/>
      <c r="D196" s="62"/>
      <c r="E196" s="62"/>
      <c r="F196" s="45"/>
      <c r="G196" s="90"/>
      <c r="H196" s="90"/>
      <c r="I196" s="90"/>
      <c r="J196" s="54"/>
      <c r="K196" s="23"/>
      <c r="W196" s="44"/>
      <c r="X196" s="62"/>
      <c r="Y196" s="62"/>
      <c r="Z196" s="62"/>
      <c r="AA196" s="62"/>
      <c r="AB196" s="45"/>
      <c r="AC196" s="90"/>
      <c r="AD196" s="90"/>
      <c r="AE196" s="90"/>
      <c r="AF196" s="54"/>
      <c r="AG196" s="23"/>
    </row>
    <row r="197" spans="1:37" ht="15" customHeight="1" x14ac:dyDescent="0.15">
      <c r="A197" s="1" t="s">
        <v>579</v>
      </c>
      <c r="B197" s="22"/>
      <c r="C197" s="22"/>
      <c r="D197" s="22"/>
      <c r="F197" s="1"/>
      <c r="G197" s="1"/>
      <c r="W197" s="44"/>
      <c r="X197" s="22"/>
      <c r="Y197" s="22"/>
      <c r="Z197" s="22"/>
      <c r="AB197" s="1"/>
      <c r="AC197" s="1"/>
    </row>
    <row r="198" spans="1:37" ht="13.65" customHeight="1" x14ac:dyDescent="0.15">
      <c r="B198" s="64"/>
      <c r="C198" s="33"/>
      <c r="D198" s="33"/>
      <c r="E198" s="33"/>
      <c r="F198" s="386"/>
      <c r="G198" s="387"/>
      <c r="H198" s="86" t="s">
        <v>2</v>
      </c>
      <c r="I198" s="86"/>
      <c r="J198" s="387"/>
      <c r="K198" s="387"/>
      <c r="L198" s="388"/>
      <c r="M198" s="387"/>
      <c r="N198" s="86" t="s">
        <v>3</v>
      </c>
      <c r="O198" s="86"/>
      <c r="P198" s="387"/>
      <c r="Q198" s="389"/>
      <c r="W198" s="44"/>
      <c r="X198" s="64"/>
      <c r="Y198" s="33"/>
      <c r="Z198" s="33"/>
      <c r="AA198" s="33"/>
      <c r="AB198" s="79"/>
      <c r="AC198" s="83" t="s">
        <v>2</v>
      </c>
      <c r="AD198" s="86"/>
      <c r="AE198" s="104"/>
      <c r="AF198" s="83" t="s">
        <v>3</v>
      </c>
      <c r="AG198" s="84"/>
    </row>
    <row r="199" spans="1:37" ht="19.2" x14ac:dyDescent="0.15">
      <c r="B199" s="77"/>
      <c r="F199" s="94" t="s">
        <v>442</v>
      </c>
      <c r="G199" s="94" t="s">
        <v>194</v>
      </c>
      <c r="H199" s="94" t="s">
        <v>195</v>
      </c>
      <c r="I199" s="94" t="s">
        <v>443</v>
      </c>
      <c r="J199" s="100" t="s">
        <v>197</v>
      </c>
      <c r="K199" s="94" t="s">
        <v>1127</v>
      </c>
      <c r="L199" s="103" t="s">
        <v>442</v>
      </c>
      <c r="M199" s="94" t="s">
        <v>194</v>
      </c>
      <c r="N199" s="94" t="s">
        <v>195</v>
      </c>
      <c r="O199" s="94" t="s">
        <v>443</v>
      </c>
      <c r="P199" s="94" t="s">
        <v>197</v>
      </c>
      <c r="Q199" s="94" t="s">
        <v>1127</v>
      </c>
      <c r="W199" s="44"/>
      <c r="X199" s="77"/>
      <c r="AB199" s="94" t="s">
        <v>936</v>
      </c>
      <c r="AC199" s="94" t="s">
        <v>195</v>
      </c>
      <c r="AD199" s="100" t="s">
        <v>197</v>
      </c>
      <c r="AE199" s="103" t="s">
        <v>936</v>
      </c>
      <c r="AF199" s="94" t="s">
        <v>195</v>
      </c>
      <c r="AG199" s="94" t="s">
        <v>197</v>
      </c>
    </row>
    <row r="200" spans="1:37" ht="12" customHeight="1" x14ac:dyDescent="0.15">
      <c r="B200" s="35"/>
      <c r="C200" s="88"/>
      <c r="D200" s="88"/>
      <c r="E200" s="36"/>
      <c r="F200" s="37"/>
      <c r="G200" s="37"/>
      <c r="H200" s="37"/>
      <c r="I200" s="37"/>
      <c r="J200" s="66"/>
      <c r="K200" s="37"/>
      <c r="L200" s="105">
        <f t="shared" ref="L200:Q200" si="147">F$16</f>
        <v>2146</v>
      </c>
      <c r="M200" s="2">
        <f t="shared" si="147"/>
        <v>1105</v>
      </c>
      <c r="N200" s="2">
        <f t="shared" si="147"/>
        <v>1041</v>
      </c>
      <c r="O200" s="2">
        <f t="shared" si="147"/>
        <v>1184</v>
      </c>
      <c r="P200" s="2">
        <f t="shared" si="147"/>
        <v>1077</v>
      </c>
      <c r="Q200" s="2">
        <f t="shared" si="147"/>
        <v>1212</v>
      </c>
      <c r="R200" s="89"/>
      <c r="S200" s="89"/>
      <c r="T200" s="89"/>
      <c r="U200" s="89"/>
      <c r="V200" s="89"/>
      <c r="W200" s="44"/>
      <c r="X200" s="35"/>
      <c r="Y200" s="88"/>
      <c r="Z200" s="88"/>
      <c r="AA200" s="36"/>
      <c r="AB200" s="37"/>
      <c r="AC200" s="37"/>
      <c r="AD200" s="66"/>
      <c r="AE200" s="105">
        <f>AB$16</f>
        <v>1212</v>
      </c>
      <c r="AF200" s="2">
        <f>AC$16</f>
        <v>1041</v>
      </c>
      <c r="AG200" s="2">
        <f>AD$16</f>
        <v>1077</v>
      </c>
      <c r="AH200" s="89"/>
      <c r="AI200" s="89"/>
      <c r="AJ200" s="89"/>
      <c r="AK200" s="89"/>
    </row>
    <row r="201" spans="1:37" ht="15" customHeight="1" x14ac:dyDescent="0.15">
      <c r="B201" s="34" t="s">
        <v>176</v>
      </c>
      <c r="C201" s="209"/>
      <c r="D201" s="209"/>
      <c r="F201" s="18">
        <v>280</v>
      </c>
      <c r="G201" s="18">
        <v>144</v>
      </c>
      <c r="H201" s="18">
        <v>136</v>
      </c>
      <c r="I201" s="18">
        <v>316</v>
      </c>
      <c r="J201" s="67">
        <v>301</v>
      </c>
      <c r="K201" s="18">
        <v>159</v>
      </c>
      <c r="L201" s="106">
        <f t="shared" ref="L201:Q208" si="148">F201/L$200*100</f>
        <v>13.047530288909599</v>
      </c>
      <c r="M201" s="4">
        <f t="shared" si="148"/>
        <v>13.031674208144798</v>
      </c>
      <c r="N201" s="4">
        <f t="shared" si="148"/>
        <v>13.064361191162345</v>
      </c>
      <c r="O201" s="4">
        <f t="shared" si="148"/>
        <v>26.689189189189189</v>
      </c>
      <c r="P201" s="4">
        <f t="shared" si="148"/>
        <v>27.948003714020427</v>
      </c>
      <c r="Q201" s="4">
        <f t="shared" si="148"/>
        <v>13.118811881188119</v>
      </c>
      <c r="R201" s="80"/>
      <c r="S201" s="80"/>
      <c r="T201" s="80"/>
      <c r="U201" s="80"/>
      <c r="V201" s="80"/>
      <c r="W201" s="44"/>
      <c r="X201" s="34" t="s">
        <v>176</v>
      </c>
      <c r="Y201" s="209"/>
      <c r="Z201" s="209"/>
      <c r="AB201" s="18">
        <f t="shared" ref="AB201:AB208" si="149">SUM(G201,I201-J201)</f>
        <v>159</v>
      </c>
      <c r="AC201" s="18">
        <f t="shared" ref="AC201:AC208" si="150">H201</f>
        <v>136</v>
      </c>
      <c r="AD201" s="67">
        <f t="shared" ref="AD201:AD208" si="151">J201</f>
        <v>301</v>
      </c>
      <c r="AE201" s="106">
        <f>AB201/AE$200*100</f>
        <v>13.118811881188119</v>
      </c>
      <c r="AF201" s="4">
        <f t="shared" ref="AF201:AG201" si="152">AC201/AF$200*100</f>
        <v>13.064361191162345</v>
      </c>
      <c r="AG201" s="4">
        <f t="shared" si="152"/>
        <v>27.948003714020427</v>
      </c>
      <c r="AH201" s="80"/>
      <c r="AI201" s="80"/>
      <c r="AJ201" s="80"/>
      <c r="AK201" s="80"/>
    </row>
    <row r="202" spans="1:37" ht="15" customHeight="1" x14ac:dyDescent="0.15">
      <c r="B202" s="34" t="s">
        <v>139</v>
      </c>
      <c r="C202" s="209"/>
      <c r="D202" s="209"/>
      <c r="F202" s="18">
        <v>263</v>
      </c>
      <c r="G202" s="18">
        <v>175</v>
      </c>
      <c r="H202" s="18">
        <v>88</v>
      </c>
      <c r="I202" s="18">
        <v>224</v>
      </c>
      <c r="J202" s="67">
        <v>209</v>
      </c>
      <c r="K202" s="18">
        <v>190</v>
      </c>
      <c r="L202" s="107">
        <f t="shared" si="148"/>
        <v>12.255358807082944</v>
      </c>
      <c r="M202" s="4">
        <f t="shared" si="148"/>
        <v>15.837104072398189</v>
      </c>
      <c r="N202" s="4">
        <f t="shared" si="148"/>
        <v>8.4534101825168104</v>
      </c>
      <c r="O202" s="4">
        <f t="shared" si="148"/>
        <v>18.918918918918919</v>
      </c>
      <c r="P202" s="4">
        <f t="shared" si="148"/>
        <v>19.405756731662024</v>
      </c>
      <c r="Q202" s="4">
        <f t="shared" si="148"/>
        <v>15.676567656765677</v>
      </c>
      <c r="R202" s="80"/>
      <c r="S202" s="80"/>
      <c r="T202" s="80"/>
      <c r="U202" s="80"/>
      <c r="V202" s="80"/>
      <c r="W202" s="44"/>
      <c r="X202" s="34" t="s">
        <v>139</v>
      </c>
      <c r="Y202" s="209"/>
      <c r="Z202" s="209"/>
      <c r="AB202" s="18">
        <f t="shared" si="149"/>
        <v>190</v>
      </c>
      <c r="AC202" s="18">
        <f t="shared" si="150"/>
        <v>88</v>
      </c>
      <c r="AD202" s="67">
        <f t="shared" si="151"/>
        <v>209</v>
      </c>
      <c r="AE202" s="107">
        <f t="shared" ref="AE202:AE208" si="153">AB202/AE$200*100</f>
        <v>15.676567656765677</v>
      </c>
      <c r="AF202" s="4">
        <f t="shared" ref="AF202:AF208" si="154">AC202/AF$200*100</f>
        <v>8.4534101825168104</v>
      </c>
      <c r="AG202" s="4">
        <f t="shared" ref="AG202:AG208" si="155">AD202/AG$200*100</f>
        <v>19.405756731662024</v>
      </c>
      <c r="AH202" s="80"/>
      <c r="AI202" s="80"/>
      <c r="AJ202" s="80"/>
      <c r="AK202" s="80"/>
    </row>
    <row r="203" spans="1:37" ht="15" customHeight="1" x14ac:dyDescent="0.15">
      <c r="B203" s="34" t="s">
        <v>140</v>
      </c>
      <c r="C203" s="209"/>
      <c r="D203" s="209"/>
      <c r="F203" s="18">
        <v>432</v>
      </c>
      <c r="G203" s="18">
        <v>278</v>
      </c>
      <c r="H203" s="18">
        <v>154</v>
      </c>
      <c r="I203" s="18">
        <v>177</v>
      </c>
      <c r="J203" s="67">
        <v>149</v>
      </c>
      <c r="K203" s="18">
        <v>306</v>
      </c>
      <c r="L203" s="107">
        <f t="shared" si="148"/>
        <v>20.130475302889096</v>
      </c>
      <c r="M203" s="4">
        <f t="shared" si="148"/>
        <v>25.158371040723981</v>
      </c>
      <c r="N203" s="4">
        <f t="shared" si="148"/>
        <v>14.793467819404418</v>
      </c>
      <c r="O203" s="4">
        <f t="shared" si="148"/>
        <v>14.949324324324326</v>
      </c>
      <c r="P203" s="4">
        <f t="shared" si="148"/>
        <v>13.834726090993502</v>
      </c>
      <c r="Q203" s="4">
        <f t="shared" si="148"/>
        <v>25.247524752475247</v>
      </c>
      <c r="R203" s="80"/>
      <c r="S203" s="80"/>
      <c r="T203" s="80"/>
      <c r="U203" s="80"/>
      <c r="V203" s="80"/>
      <c r="W203" s="44"/>
      <c r="X203" s="34" t="s">
        <v>140</v>
      </c>
      <c r="Y203" s="209"/>
      <c r="Z203" s="209"/>
      <c r="AB203" s="18">
        <f t="shared" si="149"/>
        <v>306</v>
      </c>
      <c r="AC203" s="18">
        <f t="shared" si="150"/>
        <v>154</v>
      </c>
      <c r="AD203" s="67">
        <f t="shared" si="151"/>
        <v>149</v>
      </c>
      <c r="AE203" s="107">
        <f t="shared" si="153"/>
        <v>25.247524752475247</v>
      </c>
      <c r="AF203" s="4">
        <f t="shared" si="154"/>
        <v>14.793467819404418</v>
      </c>
      <c r="AG203" s="4">
        <f t="shared" si="155"/>
        <v>13.834726090993502</v>
      </c>
      <c r="AH203" s="80"/>
      <c r="AI203" s="80"/>
      <c r="AJ203" s="80"/>
      <c r="AK203" s="80"/>
    </row>
    <row r="204" spans="1:37" ht="15" customHeight="1" x14ac:dyDescent="0.15">
      <c r="B204" s="34" t="s">
        <v>192</v>
      </c>
      <c r="C204" s="209"/>
      <c r="D204" s="209"/>
      <c r="F204" s="18">
        <v>340</v>
      </c>
      <c r="G204" s="18">
        <v>194</v>
      </c>
      <c r="H204" s="18">
        <v>146</v>
      </c>
      <c r="I204" s="18">
        <v>104</v>
      </c>
      <c r="J204" s="67">
        <v>83</v>
      </c>
      <c r="K204" s="18">
        <v>215</v>
      </c>
      <c r="L204" s="107">
        <f t="shared" si="148"/>
        <v>15.843429636533084</v>
      </c>
      <c r="M204" s="4">
        <f t="shared" si="148"/>
        <v>17.556561085972849</v>
      </c>
      <c r="N204" s="4">
        <f t="shared" si="148"/>
        <v>14.024975984630164</v>
      </c>
      <c r="O204" s="4">
        <f t="shared" si="148"/>
        <v>8.7837837837837842</v>
      </c>
      <c r="P204" s="4">
        <f t="shared" si="148"/>
        <v>7.7065923862581247</v>
      </c>
      <c r="Q204" s="4">
        <f t="shared" si="148"/>
        <v>17.739273927392741</v>
      </c>
      <c r="R204" s="80"/>
      <c r="S204" s="80"/>
      <c r="T204" s="80"/>
      <c r="U204" s="80"/>
      <c r="V204" s="80"/>
      <c r="W204" s="44"/>
      <c r="X204" s="34" t="s">
        <v>192</v>
      </c>
      <c r="Y204" s="209"/>
      <c r="Z204" s="209"/>
      <c r="AB204" s="18">
        <f t="shared" si="149"/>
        <v>215</v>
      </c>
      <c r="AC204" s="18">
        <f t="shared" si="150"/>
        <v>146</v>
      </c>
      <c r="AD204" s="67">
        <f t="shared" si="151"/>
        <v>83</v>
      </c>
      <c r="AE204" s="107">
        <f t="shared" si="153"/>
        <v>17.739273927392741</v>
      </c>
      <c r="AF204" s="4">
        <f t="shared" si="154"/>
        <v>14.024975984630164</v>
      </c>
      <c r="AG204" s="4">
        <f t="shared" si="155"/>
        <v>7.7065923862581247</v>
      </c>
      <c r="AH204" s="80"/>
      <c r="AI204" s="80"/>
      <c r="AJ204" s="80"/>
      <c r="AK204" s="80"/>
    </row>
    <row r="205" spans="1:37" ht="15" customHeight="1" x14ac:dyDescent="0.15">
      <c r="B205" s="34" t="s">
        <v>193</v>
      </c>
      <c r="C205" s="209"/>
      <c r="D205" s="209"/>
      <c r="F205" s="18">
        <v>184</v>
      </c>
      <c r="G205" s="18">
        <v>88</v>
      </c>
      <c r="H205" s="18">
        <v>96</v>
      </c>
      <c r="I205" s="18">
        <v>49</v>
      </c>
      <c r="J205" s="67">
        <v>45</v>
      </c>
      <c r="K205" s="18">
        <v>92</v>
      </c>
      <c r="L205" s="107">
        <f t="shared" si="148"/>
        <v>8.5740913327120225</v>
      </c>
      <c r="M205" s="4">
        <f t="shared" si="148"/>
        <v>7.9638009049773748</v>
      </c>
      <c r="N205" s="4">
        <f t="shared" si="148"/>
        <v>9.2219020172910664</v>
      </c>
      <c r="O205" s="4">
        <f t="shared" si="148"/>
        <v>4.1385135135135132</v>
      </c>
      <c r="P205" s="4">
        <f t="shared" si="148"/>
        <v>4.1782729805013927</v>
      </c>
      <c r="Q205" s="4">
        <f t="shared" si="148"/>
        <v>7.5907590759075907</v>
      </c>
      <c r="R205" s="80"/>
      <c r="S205" s="80"/>
      <c r="T205" s="80"/>
      <c r="U205" s="80"/>
      <c r="V205" s="80"/>
      <c r="W205" s="44"/>
      <c r="X205" s="34" t="s">
        <v>193</v>
      </c>
      <c r="Y205" s="209"/>
      <c r="Z205" s="209"/>
      <c r="AB205" s="18">
        <f t="shared" si="149"/>
        <v>92</v>
      </c>
      <c r="AC205" s="18">
        <f t="shared" si="150"/>
        <v>96</v>
      </c>
      <c r="AD205" s="67">
        <f t="shared" si="151"/>
        <v>45</v>
      </c>
      <c r="AE205" s="107">
        <f t="shared" si="153"/>
        <v>7.5907590759075907</v>
      </c>
      <c r="AF205" s="4">
        <f t="shared" si="154"/>
        <v>9.2219020172910664</v>
      </c>
      <c r="AG205" s="4">
        <f t="shared" si="155"/>
        <v>4.1782729805013927</v>
      </c>
      <c r="AH205" s="80"/>
      <c r="AI205" s="80"/>
      <c r="AJ205" s="80"/>
      <c r="AK205" s="80"/>
    </row>
    <row r="206" spans="1:37" ht="15" customHeight="1" x14ac:dyDescent="0.15">
      <c r="B206" s="34" t="s">
        <v>170</v>
      </c>
      <c r="C206" s="209"/>
      <c r="D206" s="209"/>
      <c r="F206" s="18">
        <v>68</v>
      </c>
      <c r="G206" s="18">
        <v>22</v>
      </c>
      <c r="H206" s="18">
        <v>46</v>
      </c>
      <c r="I206" s="18">
        <v>20</v>
      </c>
      <c r="J206" s="67">
        <v>18</v>
      </c>
      <c r="K206" s="18">
        <v>24</v>
      </c>
      <c r="L206" s="107">
        <f t="shared" si="148"/>
        <v>3.1686859273066172</v>
      </c>
      <c r="M206" s="4">
        <f t="shared" si="148"/>
        <v>1.9909502262443437</v>
      </c>
      <c r="N206" s="4">
        <f t="shared" si="148"/>
        <v>4.4188280499519692</v>
      </c>
      <c r="O206" s="4">
        <f t="shared" si="148"/>
        <v>1.6891891891891893</v>
      </c>
      <c r="P206" s="4">
        <f t="shared" si="148"/>
        <v>1.6713091922005572</v>
      </c>
      <c r="Q206" s="4">
        <f t="shared" si="148"/>
        <v>1.9801980198019802</v>
      </c>
      <c r="R206" s="80"/>
      <c r="S206" s="80"/>
      <c r="T206" s="80"/>
      <c r="U206" s="80"/>
      <c r="V206" s="80"/>
      <c r="W206" s="44"/>
      <c r="X206" s="34" t="s">
        <v>170</v>
      </c>
      <c r="Y206" s="209"/>
      <c r="Z206" s="209"/>
      <c r="AB206" s="18">
        <f t="shared" si="149"/>
        <v>24</v>
      </c>
      <c r="AC206" s="18">
        <f t="shared" si="150"/>
        <v>46</v>
      </c>
      <c r="AD206" s="67">
        <f t="shared" si="151"/>
        <v>18</v>
      </c>
      <c r="AE206" s="107">
        <f t="shared" si="153"/>
        <v>1.9801980198019802</v>
      </c>
      <c r="AF206" s="4">
        <f t="shared" si="154"/>
        <v>4.4188280499519692</v>
      </c>
      <c r="AG206" s="4">
        <f t="shared" si="155"/>
        <v>1.6713091922005572</v>
      </c>
      <c r="AH206" s="80"/>
      <c r="AI206" s="80"/>
      <c r="AJ206" s="80"/>
      <c r="AK206" s="80"/>
    </row>
    <row r="207" spans="1:37" ht="15" customHeight="1" x14ac:dyDescent="0.15">
      <c r="B207" s="34" t="s">
        <v>162</v>
      </c>
      <c r="C207" s="209"/>
      <c r="D207" s="209"/>
      <c r="F207" s="18">
        <v>16</v>
      </c>
      <c r="G207" s="18">
        <v>2</v>
      </c>
      <c r="H207" s="18">
        <v>14</v>
      </c>
      <c r="I207" s="18">
        <v>2</v>
      </c>
      <c r="J207" s="67">
        <v>2</v>
      </c>
      <c r="K207" s="18">
        <v>2</v>
      </c>
      <c r="L207" s="107">
        <f t="shared" si="148"/>
        <v>0.74557315936626278</v>
      </c>
      <c r="M207" s="4">
        <f t="shared" si="148"/>
        <v>0.18099547511312217</v>
      </c>
      <c r="N207" s="4">
        <f t="shared" si="148"/>
        <v>1.3448607108549471</v>
      </c>
      <c r="O207" s="4">
        <f t="shared" si="148"/>
        <v>0.16891891891891891</v>
      </c>
      <c r="P207" s="4">
        <f t="shared" si="148"/>
        <v>0.18570102135561745</v>
      </c>
      <c r="Q207" s="4">
        <f t="shared" si="148"/>
        <v>0.16501650165016502</v>
      </c>
      <c r="R207" s="80"/>
      <c r="S207" s="80"/>
      <c r="T207" s="80"/>
      <c r="U207" s="80"/>
      <c r="V207" s="80"/>
      <c r="W207" s="44"/>
      <c r="X207" s="34" t="s">
        <v>162</v>
      </c>
      <c r="Y207" s="209"/>
      <c r="Z207" s="209"/>
      <c r="AB207" s="18">
        <f t="shared" si="149"/>
        <v>2</v>
      </c>
      <c r="AC207" s="18">
        <f t="shared" si="150"/>
        <v>14</v>
      </c>
      <c r="AD207" s="67">
        <f t="shared" si="151"/>
        <v>2</v>
      </c>
      <c r="AE207" s="107">
        <f t="shared" si="153"/>
        <v>0.16501650165016502</v>
      </c>
      <c r="AF207" s="4">
        <f t="shared" si="154"/>
        <v>1.3448607108549471</v>
      </c>
      <c r="AG207" s="4">
        <f t="shared" si="155"/>
        <v>0.18570102135561745</v>
      </c>
      <c r="AH207" s="80"/>
      <c r="AI207" s="80"/>
      <c r="AJ207" s="80"/>
      <c r="AK207" s="80"/>
    </row>
    <row r="208" spans="1:37" ht="15" customHeight="1" x14ac:dyDescent="0.15">
      <c r="B208" s="35" t="s">
        <v>150</v>
      </c>
      <c r="C208" s="88"/>
      <c r="D208" s="88"/>
      <c r="E208" s="36"/>
      <c r="F208" s="19">
        <v>563</v>
      </c>
      <c r="G208" s="19">
        <v>202</v>
      </c>
      <c r="H208" s="19">
        <v>361</v>
      </c>
      <c r="I208" s="19">
        <v>292</v>
      </c>
      <c r="J208" s="72">
        <v>270</v>
      </c>
      <c r="K208" s="19">
        <v>224</v>
      </c>
      <c r="L208" s="111">
        <f t="shared" si="148"/>
        <v>26.234855545200375</v>
      </c>
      <c r="M208" s="5">
        <f t="shared" si="148"/>
        <v>18.280542986425338</v>
      </c>
      <c r="N208" s="5">
        <f t="shared" si="148"/>
        <v>34.678194044188281</v>
      </c>
      <c r="O208" s="5">
        <f t="shared" si="148"/>
        <v>24.662162162162161</v>
      </c>
      <c r="P208" s="5">
        <f t="shared" si="148"/>
        <v>25.069637883008355</v>
      </c>
      <c r="Q208" s="5">
        <f t="shared" si="148"/>
        <v>18.481848184818482</v>
      </c>
      <c r="R208" s="23"/>
      <c r="S208" s="23"/>
      <c r="T208" s="23"/>
      <c r="U208" s="23"/>
      <c r="V208" s="23"/>
      <c r="W208" s="44"/>
      <c r="X208" s="35" t="s">
        <v>150</v>
      </c>
      <c r="Y208" s="88"/>
      <c r="Z208" s="88"/>
      <c r="AA208" s="36"/>
      <c r="AB208" s="19">
        <f t="shared" si="149"/>
        <v>224</v>
      </c>
      <c r="AC208" s="19">
        <f t="shared" si="150"/>
        <v>361</v>
      </c>
      <c r="AD208" s="72">
        <f t="shared" si="151"/>
        <v>270</v>
      </c>
      <c r="AE208" s="111">
        <f t="shared" si="153"/>
        <v>18.481848184818482</v>
      </c>
      <c r="AF208" s="5">
        <f t="shared" si="154"/>
        <v>34.678194044188281</v>
      </c>
      <c r="AG208" s="5">
        <f t="shared" si="155"/>
        <v>25.069637883008355</v>
      </c>
      <c r="AH208" s="23"/>
      <c r="AI208" s="80"/>
      <c r="AJ208" s="23"/>
      <c r="AK208" s="23"/>
    </row>
    <row r="209" spans="1:39" ht="15" customHeight="1" x14ac:dyDescent="0.15">
      <c r="B209" s="38" t="s">
        <v>1</v>
      </c>
      <c r="C209" s="78"/>
      <c r="D209" s="78"/>
      <c r="E209" s="28"/>
      <c r="F209" s="39">
        <f>SUM(F201:F208)</f>
        <v>2146</v>
      </c>
      <c r="G209" s="39">
        <f>SUM(G201:G208)</f>
        <v>1105</v>
      </c>
      <c r="H209" s="39">
        <f>SUM(H201:H208)</f>
        <v>1041</v>
      </c>
      <c r="I209" s="39">
        <f>SUM(I201:I208)</f>
        <v>1184</v>
      </c>
      <c r="J209" s="68">
        <f>SUM(J201:J208)</f>
        <v>1077</v>
      </c>
      <c r="K209" s="39">
        <v>1212</v>
      </c>
      <c r="L209" s="108">
        <f t="shared" ref="L209:Q209" si="156">IF(SUM(L201:L208)&gt;100,"－",SUM(L201:L208))</f>
        <v>99.999999999999986</v>
      </c>
      <c r="M209" s="6">
        <f t="shared" si="156"/>
        <v>100</v>
      </c>
      <c r="N209" s="6">
        <f t="shared" si="156"/>
        <v>100</v>
      </c>
      <c r="O209" s="6">
        <f t="shared" si="156"/>
        <v>100.00000000000001</v>
      </c>
      <c r="P209" s="6">
        <f t="shared" si="156"/>
        <v>99.999999999999986</v>
      </c>
      <c r="Q209" s="6">
        <f t="shared" si="156"/>
        <v>100</v>
      </c>
      <c r="R209" s="23"/>
      <c r="S209" s="23"/>
      <c r="T209" s="23"/>
      <c r="U209" s="23"/>
      <c r="V209" s="23"/>
      <c r="W209" s="44"/>
      <c r="X209" s="38" t="s">
        <v>1</v>
      </c>
      <c r="Y209" s="78"/>
      <c r="Z209" s="78"/>
      <c r="AA209" s="28"/>
      <c r="AB209" s="39">
        <f>SUM(AB201:AB208)</f>
        <v>1212</v>
      </c>
      <c r="AC209" s="39">
        <f>SUM(AC201:AC208)</f>
        <v>1041</v>
      </c>
      <c r="AD209" s="68">
        <f>SUM(AD201:AD208)</f>
        <v>1077</v>
      </c>
      <c r="AE209" s="108">
        <f>IF(SUM(AE201:AE208)&gt;100,"－",SUM(AE201:AE208))</f>
        <v>100</v>
      </c>
      <c r="AF209" s="6">
        <f>IF(SUM(AF201:AF208)&gt;100,"－",SUM(AF201:AF208))</f>
        <v>100</v>
      </c>
      <c r="AG209" s="6">
        <f>IF(SUM(AG201:AG208)&gt;100,"－",SUM(AG201:AG208))</f>
        <v>99.999999999999986</v>
      </c>
      <c r="AH209" s="23"/>
      <c r="AI209" s="23"/>
      <c r="AJ209" s="23"/>
      <c r="AK209" s="23"/>
    </row>
    <row r="210" spans="1:39" ht="15" customHeight="1" x14ac:dyDescent="0.15">
      <c r="B210" s="38" t="s">
        <v>87</v>
      </c>
      <c r="C210" s="78"/>
      <c r="D210" s="78"/>
      <c r="E210" s="29"/>
      <c r="F210" s="41">
        <v>32.984556676704358</v>
      </c>
      <c r="G210" s="71">
        <v>30.387917165773501</v>
      </c>
      <c r="H210" s="71">
        <v>36.432741203719758</v>
      </c>
      <c r="I210" s="71">
        <v>19.829502938438793</v>
      </c>
      <c r="J210" s="71">
        <v>18.854839805291263</v>
      </c>
      <c r="K210" s="41">
        <v>30.27565799484902</v>
      </c>
      <c r="L210" s="14"/>
      <c r="M210" s="14"/>
      <c r="N210" s="14"/>
      <c r="O210" s="14"/>
      <c r="P210" s="14"/>
      <c r="Q210" s="14"/>
      <c r="R210" s="14"/>
      <c r="S210" s="14"/>
      <c r="T210" s="14"/>
      <c r="U210" s="14"/>
      <c r="V210" s="14"/>
      <c r="W210" s="44"/>
      <c r="X210" s="38" t="s">
        <v>87</v>
      </c>
      <c r="Y210" s="78"/>
      <c r="Z210" s="78"/>
      <c r="AA210" s="29"/>
      <c r="AB210" s="41">
        <v>30.27565799484902</v>
      </c>
      <c r="AC210" s="71">
        <f>H210</f>
        <v>36.432741203719758</v>
      </c>
      <c r="AD210" s="71">
        <f>J210</f>
        <v>18.854839805291263</v>
      </c>
      <c r="AE210" s="14"/>
      <c r="AF210" s="14"/>
      <c r="AG210" s="14"/>
      <c r="AH210" s="14"/>
      <c r="AI210" s="14"/>
      <c r="AJ210" s="14"/>
      <c r="AK210" s="14"/>
      <c r="AL210" s="14"/>
      <c r="AM210" s="14"/>
    </row>
    <row r="211" spans="1:39" ht="15" customHeight="1" x14ac:dyDescent="0.15">
      <c r="C211" s="1"/>
      <c r="D211" s="1"/>
      <c r="K211" s="7"/>
      <c r="O211" s="7"/>
      <c r="W211" s="44"/>
      <c r="Y211" s="1"/>
      <c r="Z211" s="1"/>
      <c r="AJ211" s="7"/>
    </row>
    <row r="212" spans="1:39" ht="15" customHeight="1" x14ac:dyDescent="0.15">
      <c r="A212" s="1" t="s">
        <v>579</v>
      </c>
      <c r="B212" s="22"/>
      <c r="C212" s="22"/>
      <c r="D212" s="22"/>
      <c r="E212" s="22"/>
      <c r="G212" s="1"/>
      <c r="K212" s="7"/>
      <c r="W212" s="44"/>
      <c r="X212" s="22"/>
      <c r="Y212" s="22"/>
      <c r="Z212" s="22"/>
      <c r="AA212" s="22"/>
      <c r="AC212" s="1"/>
    </row>
    <row r="213" spans="1:39" ht="13.65" customHeight="1" x14ac:dyDescent="0.15">
      <c r="B213" s="64"/>
      <c r="C213" s="33"/>
      <c r="D213" s="33"/>
      <c r="E213" s="33"/>
      <c r="F213" s="386"/>
      <c r="G213" s="387"/>
      <c r="H213" s="86" t="s">
        <v>156</v>
      </c>
      <c r="I213" s="86"/>
      <c r="J213" s="387"/>
      <c r="K213" s="387"/>
      <c r="L213" s="388"/>
      <c r="M213" s="387"/>
      <c r="N213" s="86" t="s">
        <v>3</v>
      </c>
      <c r="O213" s="86"/>
      <c r="P213" s="387"/>
      <c r="Q213" s="389"/>
      <c r="W213" s="44"/>
      <c r="X213" s="64"/>
      <c r="Y213" s="33"/>
      <c r="Z213" s="33"/>
      <c r="AA213" s="33"/>
      <c r="AB213" s="79"/>
      <c r="AC213" s="83" t="s">
        <v>156</v>
      </c>
      <c r="AD213" s="86"/>
      <c r="AE213" s="102"/>
      <c r="AF213" s="83" t="s">
        <v>3</v>
      </c>
      <c r="AG213" s="84"/>
    </row>
    <row r="214" spans="1:39" ht="19.2" x14ac:dyDescent="0.15">
      <c r="B214" s="92"/>
      <c r="C214" s="45"/>
      <c r="D214" s="45"/>
      <c r="E214" s="45"/>
      <c r="F214" s="94" t="s">
        <v>442</v>
      </c>
      <c r="G214" s="94" t="s">
        <v>194</v>
      </c>
      <c r="H214" s="94" t="s">
        <v>195</v>
      </c>
      <c r="I214" s="94" t="s">
        <v>443</v>
      </c>
      <c r="J214" s="100" t="s">
        <v>197</v>
      </c>
      <c r="K214" s="94" t="s">
        <v>1127</v>
      </c>
      <c r="L214" s="103" t="s">
        <v>442</v>
      </c>
      <c r="M214" s="94" t="s">
        <v>194</v>
      </c>
      <c r="N214" s="94" t="s">
        <v>195</v>
      </c>
      <c r="O214" s="94" t="s">
        <v>443</v>
      </c>
      <c r="P214" s="94" t="s">
        <v>197</v>
      </c>
      <c r="Q214" s="94" t="s">
        <v>1127</v>
      </c>
      <c r="W214" s="44"/>
      <c r="X214" s="92"/>
      <c r="Y214" s="45"/>
      <c r="Z214" s="45"/>
      <c r="AA214" s="45"/>
      <c r="AB214" s="94" t="s">
        <v>936</v>
      </c>
      <c r="AC214" s="94" t="s">
        <v>195</v>
      </c>
      <c r="AD214" s="100" t="s">
        <v>197</v>
      </c>
      <c r="AE214" s="103" t="s">
        <v>936</v>
      </c>
      <c r="AF214" s="94" t="s">
        <v>195</v>
      </c>
      <c r="AG214" s="94" t="s">
        <v>197</v>
      </c>
    </row>
    <row r="215" spans="1:39" ht="12" customHeight="1" x14ac:dyDescent="0.15">
      <c r="B215" s="65"/>
      <c r="C215" s="36"/>
      <c r="D215" s="36"/>
      <c r="E215" s="36"/>
      <c r="F215" s="37"/>
      <c r="G215" s="37"/>
      <c r="H215" s="37"/>
      <c r="I215" s="37"/>
      <c r="J215" s="66"/>
      <c r="K215" s="37"/>
      <c r="L215" s="105">
        <f t="shared" ref="L215:Q215" si="157">F$16</f>
        <v>2146</v>
      </c>
      <c r="M215" s="2">
        <f t="shared" si="157"/>
        <v>1105</v>
      </c>
      <c r="N215" s="2">
        <f t="shared" si="157"/>
        <v>1041</v>
      </c>
      <c r="O215" s="2">
        <f t="shared" si="157"/>
        <v>1184</v>
      </c>
      <c r="P215" s="2">
        <f t="shared" si="157"/>
        <v>1077</v>
      </c>
      <c r="Q215" s="2">
        <f t="shared" si="157"/>
        <v>1212</v>
      </c>
      <c r="W215" s="44"/>
      <c r="X215" s="65"/>
      <c r="Y215" s="36"/>
      <c r="Z215" s="36"/>
      <c r="AA215" s="36"/>
      <c r="AB215" s="37"/>
      <c r="AC215" s="37"/>
      <c r="AD215" s="66"/>
      <c r="AE215" s="105">
        <f>AB$16</f>
        <v>1212</v>
      </c>
      <c r="AF215" s="2">
        <f>AC$16</f>
        <v>1041</v>
      </c>
      <c r="AG215" s="2">
        <f>AD$16</f>
        <v>1077</v>
      </c>
    </row>
    <row r="216" spans="1:39" ht="21.75" customHeight="1" x14ac:dyDescent="0.15">
      <c r="B216" s="469" t="s">
        <v>310</v>
      </c>
      <c r="C216" s="470"/>
      <c r="D216" s="470"/>
      <c r="E216" s="470"/>
      <c r="F216" s="169">
        <v>459</v>
      </c>
      <c r="G216" s="17">
        <v>265</v>
      </c>
      <c r="H216" s="128">
        <v>194</v>
      </c>
      <c r="I216" s="8">
        <v>495</v>
      </c>
      <c r="J216" s="128">
        <v>469</v>
      </c>
      <c r="K216" s="169">
        <v>291</v>
      </c>
      <c r="L216" s="131">
        <f t="shared" ref="L216:Q219" si="158">F216/L$215*100</f>
        <v>21.388630009319666</v>
      </c>
      <c r="M216" s="3">
        <f t="shared" si="158"/>
        <v>23.981900452488688</v>
      </c>
      <c r="N216" s="163">
        <f t="shared" si="158"/>
        <v>18.635926993275696</v>
      </c>
      <c r="O216" s="11">
        <f t="shared" si="158"/>
        <v>41.807432432432435</v>
      </c>
      <c r="P216" s="15">
        <f t="shared" si="158"/>
        <v>43.546889507892296</v>
      </c>
      <c r="Q216" s="15">
        <f t="shared" si="158"/>
        <v>24.009900990099009</v>
      </c>
      <c r="W216" s="44"/>
      <c r="X216" s="469" t="s">
        <v>310</v>
      </c>
      <c r="Y216" s="470"/>
      <c r="Z216" s="470"/>
      <c r="AA216" s="470"/>
      <c r="AB216" s="169">
        <f>SUM(G216,I216-J216)</f>
        <v>291</v>
      </c>
      <c r="AC216" s="128">
        <f>H216</f>
        <v>194</v>
      </c>
      <c r="AD216" s="128">
        <f>J216</f>
        <v>469</v>
      </c>
      <c r="AE216" s="131">
        <f t="shared" ref="AE216:AG219" si="159">AB216/AE$215*100</f>
        <v>24.009900990099009</v>
      </c>
      <c r="AF216" s="163">
        <f t="shared" si="159"/>
        <v>18.635926993275696</v>
      </c>
      <c r="AG216" s="15">
        <f t="shared" si="159"/>
        <v>43.546889507892296</v>
      </c>
      <c r="AI216" s="173"/>
    </row>
    <row r="217" spans="1:39" ht="21.75" customHeight="1" x14ac:dyDescent="0.15">
      <c r="B217" s="471" t="s">
        <v>309</v>
      </c>
      <c r="C217" s="472"/>
      <c r="D217" s="472"/>
      <c r="E217" s="472"/>
      <c r="F217" s="170">
        <v>295</v>
      </c>
      <c r="G217" s="18">
        <v>197</v>
      </c>
      <c r="H217" s="134">
        <v>98</v>
      </c>
      <c r="I217" s="9">
        <v>144</v>
      </c>
      <c r="J217" s="134">
        <v>127</v>
      </c>
      <c r="K217" s="170">
        <v>214</v>
      </c>
      <c r="L217" s="131">
        <f t="shared" si="158"/>
        <v>13.746505125815469</v>
      </c>
      <c r="M217" s="4">
        <f t="shared" si="158"/>
        <v>17.828054298642535</v>
      </c>
      <c r="N217" s="164">
        <f t="shared" si="158"/>
        <v>9.4140249759846313</v>
      </c>
      <c r="O217" s="12">
        <f t="shared" si="158"/>
        <v>12.162162162162163</v>
      </c>
      <c r="P217" s="16">
        <f t="shared" si="158"/>
        <v>11.792014856081709</v>
      </c>
      <c r="Q217" s="16">
        <f t="shared" si="158"/>
        <v>17.656765676567655</v>
      </c>
      <c r="W217" s="44"/>
      <c r="X217" s="471" t="s">
        <v>309</v>
      </c>
      <c r="Y217" s="472"/>
      <c r="Z217" s="472"/>
      <c r="AA217" s="472"/>
      <c r="AB217" s="170">
        <f>SUM(G217,I217-J217)</f>
        <v>214</v>
      </c>
      <c r="AC217" s="134">
        <f>H217</f>
        <v>98</v>
      </c>
      <c r="AD217" s="134">
        <f>J217</f>
        <v>127</v>
      </c>
      <c r="AE217" s="131">
        <f t="shared" si="159"/>
        <v>17.656765676567655</v>
      </c>
      <c r="AF217" s="164">
        <f t="shared" si="159"/>
        <v>9.4140249759846313</v>
      </c>
      <c r="AG217" s="16">
        <f t="shared" si="159"/>
        <v>11.792014856081709</v>
      </c>
      <c r="AI217" s="173"/>
    </row>
    <row r="218" spans="1:39" ht="21.75" customHeight="1" x14ac:dyDescent="0.15">
      <c r="B218" s="471" t="s">
        <v>308</v>
      </c>
      <c r="C218" s="472"/>
      <c r="D218" s="472"/>
      <c r="E218" s="472"/>
      <c r="F218" s="170">
        <v>829</v>
      </c>
      <c r="G218" s="18">
        <v>441</v>
      </c>
      <c r="H218" s="134">
        <v>388</v>
      </c>
      <c r="I218" s="9">
        <v>253</v>
      </c>
      <c r="J218" s="134">
        <v>211</v>
      </c>
      <c r="K218" s="170">
        <v>483</v>
      </c>
      <c r="L218" s="131">
        <f t="shared" si="158"/>
        <v>38.630009319664495</v>
      </c>
      <c r="M218" s="4">
        <f t="shared" si="158"/>
        <v>39.909502262443439</v>
      </c>
      <c r="N218" s="164">
        <f t="shared" si="158"/>
        <v>37.271853986551392</v>
      </c>
      <c r="O218" s="12">
        <f t="shared" si="158"/>
        <v>21.368243243243242</v>
      </c>
      <c r="P218" s="16">
        <f t="shared" si="158"/>
        <v>19.591457753017639</v>
      </c>
      <c r="Q218" s="16">
        <f t="shared" si="158"/>
        <v>39.851485148514854</v>
      </c>
      <c r="W218" s="44"/>
      <c r="X218" s="471" t="s">
        <v>308</v>
      </c>
      <c r="Y218" s="472"/>
      <c r="Z218" s="472"/>
      <c r="AA218" s="472"/>
      <c r="AB218" s="170">
        <f>SUM(G218,I218-J218)</f>
        <v>483</v>
      </c>
      <c r="AC218" s="134">
        <f>H218</f>
        <v>388</v>
      </c>
      <c r="AD218" s="134">
        <f>J218</f>
        <v>211</v>
      </c>
      <c r="AE218" s="131">
        <f t="shared" si="159"/>
        <v>39.851485148514854</v>
      </c>
      <c r="AF218" s="164">
        <f t="shared" si="159"/>
        <v>37.271853986551392</v>
      </c>
      <c r="AG218" s="16">
        <f t="shared" si="159"/>
        <v>19.591457753017639</v>
      </c>
      <c r="AI218" s="173"/>
    </row>
    <row r="219" spans="1:39" ht="21.75" customHeight="1" x14ac:dyDescent="0.15">
      <c r="B219" s="136" t="s">
        <v>150</v>
      </c>
      <c r="C219" s="209"/>
      <c r="D219" s="209"/>
      <c r="E219" s="209"/>
      <c r="F219" s="18">
        <v>563</v>
      </c>
      <c r="G219" s="18">
        <v>202</v>
      </c>
      <c r="H219" s="67">
        <v>361</v>
      </c>
      <c r="I219" s="18">
        <v>292</v>
      </c>
      <c r="J219" s="67">
        <v>270</v>
      </c>
      <c r="K219" s="18">
        <v>224</v>
      </c>
      <c r="L219" s="131">
        <f t="shared" si="158"/>
        <v>26.234855545200375</v>
      </c>
      <c r="M219" s="4">
        <f t="shared" si="158"/>
        <v>18.280542986425338</v>
      </c>
      <c r="N219" s="165">
        <f t="shared" si="158"/>
        <v>34.678194044188281</v>
      </c>
      <c r="O219" s="4">
        <f t="shared" si="158"/>
        <v>24.662162162162161</v>
      </c>
      <c r="P219" s="4">
        <f t="shared" si="158"/>
        <v>25.069637883008355</v>
      </c>
      <c r="Q219" s="4">
        <f t="shared" si="158"/>
        <v>18.481848184818482</v>
      </c>
      <c r="W219" s="44"/>
      <c r="X219" s="136" t="s">
        <v>150</v>
      </c>
      <c r="Y219" s="209"/>
      <c r="Z219" s="209"/>
      <c r="AA219" s="209"/>
      <c r="AB219" s="18">
        <f>SUM(G219,I219-J219)</f>
        <v>224</v>
      </c>
      <c r="AC219" s="67">
        <f>H219</f>
        <v>361</v>
      </c>
      <c r="AD219" s="67">
        <f>J219</f>
        <v>270</v>
      </c>
      <c r="AE219" s="131">
        <f t="shared" si="159"/>
        <v>18.481848184818482</v>
      </c>
      <c r="AF219" s="165">
        <f t="shared" si="159"/>
        <v>34.678194044188281</v>
      </c>
      <c r="AG219" s="4">
        <f t="shared" si="159"/>
        <v>25.069637883008355</v>
      </c>
      <c r="AI219" s="173"/>
    </row>
    <row r="220" spans="1:39" ht="15" customHeight="1" x14ac:dyDescent="0.15">
      <c r="B220" s="38" t="s">
        <v>1</v>
      </c>
      <c r="C220" s="78"/>
      <c r="D220" s="78"/>
      <c r="E220" s="28"/>
      <c r="F220" s="47">
        <f t="shared" ref="F220:J220" si="160">SUM(F216:F219)</f>
        <v>2146</v>
      </c>
      <c r="G220" s="47">
        <f t="shared" si="160"/>
        <v>1105</v>
      </c>
      <c r="H220" s="129">
        <f t="shared" si="160"/>
        <v>1041</v>
      </c>
      <c r="I220" s="47">
        <f t="shared" si="160"/>
        <v>1184</v>
      </c>
      <c r="J220" s="129">
        <f t="shared" si="160"/>
        <v>1077</v>
      </c>
      <c r="K220" s="47">
        <v>1212</v>
      </c>
      <c r="L220" s="132">
        <f t="shared" ref="L220:Q220" si="161">SUM(L216:L219)</f>
        <v>100.00000000000001</v>
      </c>
      <c r="M220" s="71">
        <f t="shared" si="161"/>
        <v>100</v>
      </c>
      <c r="N220" s="179">
        <f t="shared" si="161"/>
        <v>100</v>
      </c>
      <c r="O220" s="71">
        <f t="shared" si="161"/>
        <v>100</v>
      </c>
      <c r="P220" s="71">
        <f t="shared" si="161"/>
        <v>100</v>
      </c>
      <c r="Q220" s="71">
        <f t="shared" si="161"/>
        <v>100</v>
      </c>
      <c r="W220" s="44"/>
      <c r="X220" s="38" t="s">
        <v>1</v>
      </c>
      <c r="Y220" s="78"/>
      <c r="Z220" s="78"/>
      <c r="AA220" s="28"/>
      <c r="AB220" s="47">
        <f t="shared" ref="AB220:AG220" si="162">SUM(AB216:AB219)</f>
        <v>1212</v>
      </c>
      <c r="AC220" s="129">
        <f t="shared" si="162"/>
        <v>1041</v>
      </c>
      <c r="AD220" s="129">
        <f t="shared" si="162"/>
        <v>1077</v>
      </c>
      <c r="AE220" s="132">
        <f t="shared" si="162"/>
        <v>100</v>
      </c>
      <c r="AF220" s="179">
        <f t="shared" si="162"/>
        <v>100</v>
      </c>
      <c r="AG220" s="71">
        <f t="shared" si="162"/>
        <v>100</v>
      </c>
    </row>
    <row r="221" spans="1:39" ht="15" customHeight="1" x14ac:dyDescent="0.15">
      <c r="B221" s="62"/>
      <c r="C221" s="62"/>
      <c r="D221" s="62"/>
      <c r="E221" s="45"/>
      <c r="F221" s="90"/>
      <c r="G221" s="90"/>
      <c r="H221" s="90"/>
      <c r="I221" s="54"/>
      <c r="J221" s="23"/>
      <c r="W221" s="44"/>
      <c r="X221" s="62"/>
      <c r="Y221" s="62"/>
      <c r="Z221" s="62"/>
      <c r="AA221" s="45"/>
      <c r="AB221" s="90"/>
      <c r="AC221" s="90"/>
      <c r="AD221" s="90"/>
      <c r="AE221" s="54"/>
      <c r="AF221" s="23"/>
    </row>
    <row r="222" spans="1:39" ht="15" customHeight="1" x14ac:dyDescent="0.15">
      <c r="A222" s="1" t="s">
        <v>1122</v>
      </c>
      <c r="C222" s="1"/>
      <c r="D222" s="1"/>
      <c r="N222" s="7"/>
      <c r="W222" s="44"/>
      <c r="Y222" s="44"/>
      <c r="Z222" s="44"/>
      <c r="AA222" s="1"/>
      <c r="AB222" s="1"/>
      <c r="AC222" s="1"/>
    </row>
    <row r="223" spans="1:39" ht="21.6" x14ac:dyDescent="0.15">
      <c r="B223" s="281"/>
      <c r="C223" s="28" t="s">
        <v>1113</v>
      </c>
      <c r="D223" s="28"/>
      <c r="E223" s="28"/>
      <c r="F223" s="147"/>
      <c r="G223" s="121" t="s">
        <v>122</v>
      </c>
      <c r="H223" s="121" t="s">
        <v>102</v>
      </c>
      <c r="I223" s="121" t="s">
        <v>101</v>
      </c>
      <c r="J223" s="121" t="s">
        <v>100</v>
      </c>
      <c r="K223" s="121" t="s">
        <v>99</v>
      </c>
      <c r="L223" s="121" t="s">
        <v>174</v>
      </c>
      <c r="M223" s="122" t="s">
        <v>1109</v>
      </c>
      <c r="N223" s="121" t="s">
        <v>4</v>
      </c>
      <c r="O223" s="119" t="s">
        <v>1110</v>
      </c>
      <c r="P223" s="119" t="s">
        <v>1111</v>
      </c>
      <c r="W223" s="44"/>
      <c r="X223" s="281"/>
      <c r="Y223" s="28" t="s">
        <v>936</v>
      </c>
      <c r="Z223" s="28"/>
      <c r="AA223" s="28"/>
      <c r="AB223" s="147"/>
      <c r="AC223" s="121" t="s">
        <v>122</v>
      </c>
      <c r="AD223" s="121" t="s">
        <v>102</v>
      </c>
      <c r="AE223" s="121" t="s">
        <v>101</v>
      </c>
      <c r="AF223" s="121" t="s">
        <v>100</v>
      </c>
      <c r="AG223" s="121" t="s">
        <v>99</v>
      </c>
      <c r="AH223" s="121" t="s">
        <v>174</v>
      </c>
      <c r="AI223" s="122" t="s">
        <v>1109</v>
      </c>
      <c r="AJ223" s="121" t="s">
        <v>4</v>
      </c>
      <c r="AK223" s="119" t="s">
        <v>1110</v>
      </c>
      <c r="AL223" s="119" t="s">
        <v>1111</v>
      </c>
    </row>
    <row r="224" spans="1:39" ht="15" customHeight="1" x14ac:dyDescent="0.15">
      <c r="B224" s="350" t="s">
        <v>2</v>
      </c>
      <c r="C224" s="34" t="s">
        <v>66</v>
      </c>
      <c r="F224" s="74"/>
      <c r="G224" s="17">
        <v>142</v>
      </c>
      <c r="H224" s="17">
        <v>42</v>
      </c>
      <c r="I224" s="17">
        <v>57</v>
      </c>
      <c r="J224" s="17">
        <v>95</v>
      </c>
      <c r="K224" s="17">
        <v>191</v>
      </c>
      <c r="L224" s="17">
        <v>1478</v>
      </c>
      <c r="M224" s="17">
        <v>141</v>
      </c>
      <c r="N224" s="17">
        <f t="shared" ref="N224:N243" si="163">SUM(G224:M224)</f>
        <v>2146</v>
      </c>
      <c r="O224" s="148">
        <v>1.0379052369077306</v>
      </c>
      <c r="P224" s="17">
        <v>42</v>
      </c>
      <c r="S224" s="219"/>
      <c r="T224" s="219"/>
      <c r="U224" s="219"/>
      <c r="V224" s="219"/>
      <c r="W224" s="44"/>
      <c r="X224" s="350" t="s">
        <v>2</v>
      </c>
      <c r="Y224" s="34" t="s">
        <v>66</v>
      </c>
      <c r="AB224" s="74"/>
      <c r="AC224" s="17">
        <f t="shared" ref="AC224:AC233" si="164">SUM(G246,G291-G313)</f>
        <v>100</v>
      </c>
      <c r="AD224" s="17">
        <f t="shared" ref="AD224:AD233" si="165">SUM(H246,H291-H313)</f>
        <v>26</v>
      </c>
      <c r="AE224" s="17">
        <f t="shared" ref="AE224:AE233" si="166">SUM(I246,I291-I313)</f>
        <v>36</v>
      </c>
      <c r="AF224" s="17">
        <f t="shared" ref="AF224:AF233" si="167">SUM(J246,J291-J313)</f>
        <v>70</v>
      </c>
      <c r="AG224" s="17">
        <f t="shared" ref="AG224:AG233" si="168">SUM(K246,K291-K313)</f>
        <v>140</v>
      </c>
      <c r="AH224" s="17">
        <f t="shared" ref="AH224:AH233" si="169">SUM(L246,L291-L313)</f>
        <v>804</v>
      </c>
      <c r="AI224" s="17">
        <f t="shared" ref="AI224:AI233" si="170">SUM(M246,M291-M313)</f>
        <v>36</v>
      </c>
      <c r="AJ224" s="17">
        <f t="shared" ref="AJ224:AJ243" si="171">SUM(AC224:AI224)</f>
        <v>1212</v>
      </c>
      <c r="AK224" s="148">
        <v>1.1564625850340136</v>
      </c>
      <c r="AL224" s="17">
        <v>30</v>
      </c>
    </row>
    <row r="225" spans="2:38" ht="15" customHeight="1" x14ac:dyDescent="0.15">
      <c r="B225" s="351"/>
      <c r="C225" s="34" t="s">
        <v>416</v>
      </c>
      <c r="F225" s="75"/>
      <c r="G225" s="18">
        <v>125</v>
      </c>
      <c r="H225" s="18">
        <v>52</v>
      </c>
      <c r="I225" s="18">
        <v>78</v>
      </c>
      <c r="J225" s="18">
        <v>141</v>
      </c>
      <c r="K225" s="18">
        <v>298</v>
      </c>
      <c r="L225" s="18">
        <v>1311</v>
      </c>
      <c r="M225" s="18">
        <v>141</v>
      </c>
      <c r="N225" s="18">
        <f t="shared" si="163"/>
        <v>2146</v>
      </c>
      <c r="O225" s="149">
        <v>1.0349127182044888</v>
      </c>
      <c r="P225" s="18">
        <v>32</v>
      </c>
      <c r="S225" s="219"/>
      <c r="T225" s="219"/>
      <c r="U225" s="219"/>
      <c r="V225" s="219"/>
      <c r="W225" s="44"/>
      <c r="X225" s="351"/>
      <c r="Y225" s="34" t="s">
        <v>416</v>
      </c>
      <c r="AB225" s="75"/>
      <c r="AC225" s="18">
        <f t="shared" si="164"/>
        <v>84</v>
      </c>
      <c r="AD225" s="18">
        <f t="shared" si="165"/>
        <v>38</v>
      </c>
      <c r="AE225" s="18">
        <f t="shared" si="166"/>
        <v>52</v>
      </c>
      <c r="AF225" s="18">
        <f t="shared" si="167"/>
        <v>113</v>
      </c>
      <c r="AG225" s="18">
        <f t="shared" si="168"/>
        <v>237</v>
      </c>
      <c r="AH225" s="18">
        <f t="shared" si="169"/>
        <v>652</v>
      </c>
      <c r="AI225" s="18">
        <f t="shared" si="170"/>
        <v>36</v>
      </c>
      <c r="AJ225" s="18">
        <f t="shared" si="171"/>
        <v>1212</v>
      </c>
      <c r="AK225" s="149">
        <v>1.2185374149659864</v>
      </c>
      <c r="AL225" s="18">
        <v>26</v>
      </c>
    </row>
    <row r="226" spans="2:38" ht="15" customHeight="1" x14ac:dyDescent="0.15">
      <c r="B226" s="351"/>
      <c r="C226" s="34" t="s">
        <v>68</v>
      </c>
      <c r="F226" s="75"/>
      <c r="G226" s="18">
        <v>29</v>
      </c>
      <c r="H226" s="18">
        <v>18</v>
      </c>
      <c r="I226" s="18">
        <v>19</v>
      </c>
      <c r="J226" s="18">
        <v>41</v>
      </c>
      <c r="K226" s="18">
        <v>109</v>
      </c>
      <c r="L226" s="18">
        <v>1789</v>
      </c>
      <c r="M226" s="18">
        <v>141</v>
      </c>
      <c r="N226" s="18">
        <f t="shared" si="163"/>
        <v>2146</v>
      </c>
      <c r="O226" s="149">
        <v>0.29127182044887778</v>
      </c>
      <c r="P226" s="18">
        <v>27</v>
      </c>
      <c r="S226" s="219"/>
      <c r="T226" s="219"/>
      <c r="U226" s="219"/>
      <c r="V226" s="219"/>
      <c r="W226" s="44"/>
      <c r="X226" s="351"/>
      <c r="Y226" s="34" t="s">
        <v>68</v>
      </c>
      <c r="AB226" s="75"/>
      <c r="AC226" s="18">
        <f t="shared" si="164"/>
        <v>10</v>
      </c>
      <c r="AD226" s="18">
        <f t="shared" si="165"/>
        <v>8</v>
      </c>
      <c r="AE226" s="18">
        <f t="shared" si="166"/>
        <v>13</v>
      </c>
      <c r="AF226" s="18">
        <f t="shared" si="167"/>
        <v>31</v>
      </c>
      <c r="AG226" s="18">
        <f t="shared" si="168"/>
        <v>66</v>
      </c>
      <c r="AH226" s="18">
        <f t="shared" si="169"/>
        <v>1048</v>
      </c>
      <c r="AI226" s="18">
        <f t="shared" si="170"/>
        <v>36</v>
      </c>
      <c r="AJ226" s="18">
        <f t="shared" si="171"/>
        <v>1212</v>
      </c>
      <c r="AK226" s="149">
        <v>0.23639455782312926</v>
      </c>
      <c r="AL226" s="18">
        <v>17</v>
      </c>
    </row>
    <row r="227" spans="2:38" ht="15" customHeight="1" x14ac:dyDescent="0.15">
      <c r="B227" s="351"/>
      <c r="C227" s="34" t="s">
        <v>365</v>
      </c>
      <c r="F227" s="75"/>
      <c r="G227" s="18">
        <v>103</v>
      </c>
      <c r="H227" s="18">
        <v>67</v>
      </c>
      <c r="I227" s="18">
        <v>145</v>
      </c>
      <c r="J227" s="18">
        <v>265</v>
      </c>
      <c r="K227" s="18">
        <v>367</v>
      </c>
      <c r="L227" s="18">
        <v>1058</v>
      </c>
      <c r="M227" s="18">
        <v>141</v>
      </c>
      <c r="N227" s="18">
        <f t="shared" si="163"/>
        <v>2146</v>
      </c>
      <c r="O227" s="149">
        <v>1.2199501246882793</v>
      </c>
      <c r="P227" s="18">
        <v>65</v>
      </c>
      <c r="S227" s="219"/>
      <c r="T227" s="219"/>
      <c r="U227" s="219"/>
      <c r="V227" s="219"/>
      <c r="W227" s="44"/>
      <c r="X227" s="351"/>
      <c r="Y227" s="34" t="s">
        <v>365</v>
      </c>
      <c r="AB227" s="75"/>
      <c r="AC227" s="18">
        <f t="shared" si="164"/>
        <v>72</v>
      </c>
      <c r="AD227" s="18">
        <f t="shared" si="165"/>
        <v>53</v>
      </c>
      <c r="AE227" s="18">
        <f t="shared" si="166"/>
        <v>114</v>
      </c>
      <c r="AF227" s="18">
        <f t="shared" si="167"/>
        <v>196</v>
      </c>
      <c r="AG227" s="18">
        <f t="shared" si="168"/>
        <v>256</v>
      </c>
      <c r="AH227" s="18">
        <f t="shared" si="169"/>
        <v>485</v>
      </c>
      <c r="AI227" s="18">
        <f t="shared" si="170"/>
        <v>36</v>
      </c>
      <c r="AJ227" s="18">
        <f t="shared" si="171"/>
        <v>1212</v>
      </c>
      <c r="AK227" s="149">
        <v>1.4489795918367347</v>
      </c>
      <c r="AL227" s="18">
        <v>23</v>
      </c>
    </row>
    <row r="228" spans="2:38" ht="15" customHeight="1" x14ac:dyDescent="0.15">
      <c r="B228" s="351"/>
      <c r="C228" s="34" t="s">
        <v>367</v>
      </c>
      <c r="F228" s="75"/>
      <c r="G228" s="18">
        <v>34</v>
      </c>
      <c r="H228" s="18">
        <v>28</v>
      </c>
      <c r="I228" s="18">
        <v>85</v>
      </c>
      <c r="J228" s="18">
        <v>239</v>
      </c>
      <c r="K228" s="18">
        <v>458</v>
      </c>
      <c r="L228" s="18">
        <v>1161</v>
      </c>
      <c r="M228" s="18">
        <v>141</v>
      </c>
      <c r="N228" s="18">
        <f t="shared" si="163"/>
        <v>2146</v>
      </c>
      <c r="O228" s="149">
        <v>0.78154613466334166</v>
      </c>
      <c r="P228" s="18">
        <v>25</v>
      </c>
      <c r="S228" s="219"/>
      <c r="T228" s="219"/>
      <c r="U228" s="219"/>
      <c r="V228" s="219"/>
      <c r="W228" s="44"/>
      <c r="X228" s="351"/>
      <c r="Y228" s="34" t="s">
        <v>367</v>
      </c>
      <c r="AB228" s="75"/>
      <c r="AC228" s="18">
        <f t="shared" si="164"/>
        <v>21</v>
      </c>
      <c r="AD228" s="18">
        <f t="shared" si="165"/>
        <v>23</v>
      </c>
      <c r="AE228" s="18">
        <f t="shared" si="166"/>
        <v>68</v>
      </c>
      <c r="AF228" s="18">
        <f t="shared" si="167"/>
        <v>179</v>
      </c>
      <c r="AG228" s="18">
        <f t="shared" si="168"/>
        <v>316</v>
      </c>
      <c r="AH228" s="18">
        <f t="shared" si="169"/>
        <v>569</v>
      </c>
      <c r="AI228" s="18">
        <f t="shared" si="170"/>
        <v>36</v>
      </c>
      <c r="AJ228" s="18">
        <f t="shared" si="171"/>
        <v>1212</v>
      </c>
      <c r="AK228" s="149">
        <v>0.9464285714285714</v>
      </c>
      <c r="AL228" s="18">
        <v>22</v>
      </c>
    </row>
    <row r="229" spans="2:38" ht="15" customHeight="1" x14ac:dyDescent="0.15">
      <c r="B229" s="351"/>
      <c r="C229" s="34" t="s">
        <v>67</v>
      </c>
      <c r="F229" s="75"/>
      <c r="G229" s="18">
        <v>33</v>
      </c>
      <c r="H229" s="18">
        <v>32</v>
      </c>
      <c r="I229" s="18">
        <v>85</v>
      </c>
      <c r="J229" s="18">
        <v>183</v>
      </c>
      <c r="K229" s="18">
        <v>333</v>
      </c>
      <c r="L229" s="18">
        <v>1339</v>
      </c>
      <c r="M229" s="18">
        <v>141</v>
      </c>
      <c r="N229" s="18">
        <f t="shared" si="163"/>
        <v>2146</v>
      </c>
      <c r="O229" s="149">
        <v>0.65137157107231924</v>
      </c>
      <c r="P229" s="18">
        <v>15</v>
      </c>
      <c r="S229" s="219"/>
      <c r="T229" s="219"/>
      <c r="U229" s="219"/>
      <c r="V229" s="219"/>
      <c r="W229" s="44"/>
      <c r="X229" s="351"/>
      <c r="Y229" s="34" t="s">
        <v>67</v>
      </c>
      <c r="AB229" s="75"/>
      <c r="AC229" s="18">
        <f t="shared" si="164"/>
        <v>22</v>
      </c>
      <c r="AD229" s="18">
        <f t="shared" si="165"/>
        <v>25</v>
      </c>
      <c r="AE229" s="18">
        <f t="shared" si="166"/>
        <v>73</v>
      </c>
      <c r="AF229" s="18">
        <f t="shared" si="167"/>
        <v>132</v>
      </c>
      <c r="AG229" s="18">
        <f t="shared" si="168"/>
        <v>211</v>
      </c>
      <c r="AH229" s="18">
        <f t="shared" si="169"/>
        <v>713</v>
      </c>
      <c r="AI229" s="18">
        <f t="shared" si="170"/>
        <v>36</v>
      </c>
      <c r="AJ229" s="18">
        <f t="shared" si="171"/>
        <v>1212</v>
      </c>
      <c r="AK229" s="149">
        <v>0.78996598639455784</v>
      </c>
      <c r="AL229" s="18">
        <v>11</v>
      </c>
    </row>
    <row r="230" spans="2:38" ht="15" customHeight="1" x14ac:dyDescent="0.15">
      <c r="B230" s="351"/>
      <c r="C230" s="34" t="s">
        <v>1112</v>
      </c>
      <c r="F230" s="75"/>
      <c r="G230" s="18">
        <v>1</v>
      </c>
      <c r="H230" s="18">
        <v>1</v>
      </c>
      <c r="I230" s="18">
        <v>0</v>
      </c>
      <c r="J230" s="18">
        <v>7</v>
      </c>
      <c r="K230" s="18">
        <v>27</v>
      </c>
      <c r="L230" s="18">
        <v>1969</v>
      </c>
      <c r="M230" s="18">
        <v>141</v>
      </c>
      <c r="N230" s="18">
        <f t="shared" si="163"/>
        <v>2146</v>
      </c>
      <c r="O230" s="149">
        <v>2.4937655860349128E-2</v>
      </c>
      <c r="P230" s="18">
        <v>5</v>
      </c>
      <c r="S230" s="219"/>
      <c r="T230" s="219"/>
      <c r="U230" s="219"/>
      <c r="V230" s="219"/>
      <c r="W230" s="44"/>
      <c r="X230" s="351"/>
      <c r="Y230" s="34" t="s">
        <v>1112</v>
      </c>
      <c r="AB230" s="75"/>
      <c r="AC230" s="18">
        <f t="shared" si="164"/>
        <v>0</v>
      </c>
      <c r="AD230" s="18">
        <f t="shared" si="165"/>
        <v>0</v>
      </c>
      <c r="AE230" s="18">
        <f t="shared" si="166"/>
        <v>0</v>
      </c>
      <c r="AF230" s="18">
        <f t="shared" si="167"/>
        <v>2</v>
      </c>
      <c r="AG230" s="18">
        <f t="shared" si="168"/>
        <v>17</v>
      </c>
      <c r="AH230" s="18">
        <f t="shared" si="169"/>
        <v>1157</v>
      </c>
      <c r="AI230" s="18">
        <f t="shared" si="170"/>
        <v>36</v>
      </c>
      <c r="AJ230" s="18">
        <f t="shared" si="171"/>
        <v>1212</v>
      </c>
      <c r="AK230" s="149">
        <v>1.7857142857142856E-2</v>
      </c>
      <c r="AL230" s="18">
        <v>2</v>
      </c>
    </row>
    <row r="231" spans="2:38" ht="15" customHeight="1" x14ac:dyDescent="0.15">
      <c r="B231" s="351"/>
      <c r="C231" s="34" t="s">
        <v>368</v>
      </c>
      <c r="F231" s="75"/>
      <c r="G231" s="18">
        <v>31</v>
      </c>
      <c r="H231" s="18">
        <v>33</v>
      </c>
      <c r="I231" s="18">
        <v>79</v>
      </c>
      <c r="J231" s="18">
        <v>206</v>
      </c>
      <c r="K231" s="18">
        <v>390</v>
      </c>
      <c r="L231" s="18">
        <v>1266</v>
      </c>
      <c r="M231" s="18">
        <v>141</v>
      </c>
      <c r="N231" s="18">
        <f t="shared" si="163"/>
        <v>2146</v>
      </c>
      <c r="O231" s="149">
        <v>0.67581047381546133</v>
      </c>
      <c r="P231" s="18">
        <v>12</v>
      </c>
      <c r="S231" s="219"/>
      <c r="T231" s="219"/>
      <c r="U231" s="219"/>
      <c r="V231" s="219"/>
      <c r="W231" s="44"/>
      <c r="X231" s="351"/>
      <c r="Y231" s="34" t="s">
        <v>368</v>
      </c>
      <c r="AB231" s="75"/>
      <c r="AC231" s="18">
        <f t="shared" si="164"/>
        <v>25</v>
      </c>
      <c r="AD231" s="18">
        <f t="shared" si="165"/>
        <v>29</v>
      </c>
      <c r="AE231" s="18">
        <f t="shared" si="166"/>
        <v>58</v>
      </c>
      <c r="AF231" s="18">
        <f t="shared" si="167"/>
        <v>165</v>
      </c>
      <c r="AG231" s="18">
        <f t="shared" si="168"/>
        <v>300</v>
      </c>
      <c r="AH231" s="18">
        <f t="shared" si="169"/>
        <v>599</v>
      </c>
      <c r="AI231" s="18">
        <f t="shared" si="170"/>
        <v>36</v>
      </c>
      <c r="AJ231" s="18">
        <f t="shared" si="171"/>
        <v>1212</v>
      </c>
      <c r="AK231" s="149">
        <v>0.89965986394557829</v>
      </c>
      <c r="AL231" s="18">
        <v>7</v>
      </c>
    </row>
    <row r="232" spans="2:38" ht="15" customHeight="1" x14ac:dyDescent="0.15">
      <c r="B232" s="351"/>
      <c r="C232" s="394" t="s">
        <v>326</v>
      </c>
      <c r="D232" s="211"/>
      <c r="E232" s="211"/>
      <c r="F232" s="352"/>
      <c r="G232" s="137">
        <v>419</v>
      </c>
      <c r="H232" s="137">
        <v>102</v>
      </c>
      <c r="I232" s="137">
        <v>131</v>
      </c>
      <c r="J232" s="137">
        <v>182</v>
      </c>
      <c r="K232" s="137">
        <v>232</v>
      </c>
      <c r="L232" s="137">
        <v>368</v>
      </c>
      <c r="M232" s="137">
        <v>712</v>
      </c>
      <c r="N232" s="137">
        <f t="shared" si="163"/>
        <v>2146</v>
      </c>
      <c r="O232" s="353">
        <v>3.9735006973500697</v>
      </c>
      <c r="P232" s="137">
        <v>63</v>
      </c>
      <c r="S232" s="219"/>
      <c r="T232" s="219"/>
      <c r="U232" s="219"/>
      <c r="V232" s="219"/>
      <c r="W232" s="44"/>
      <c r="X232" s="351"/>
      <c r="Y232" s="394" t="s">
        <v>326</v>
      </c>
      <c r="Z232" s="211"/>
      <c r="AA232" s="211"/>
      <c r="AB232" s="352"/>
      <c r="AC232" s="137">
        <f t="shared" si="164"/>
        <v>333</v>
      </c>
      <c r="AD232" s="137">
        <f t="shared" si="165"/>
        <v>82</v>
      </c>
      <c r="AE232" s="137">
        <f t="shared" si="166"/>
        <v>88</v>
      </c>
      <c r="AF232" s="137">
        <f t="shared" si="167"/>
        <v>108</v>
      </c>
      <c r="AG232" s="137">
        <f t="shared" si="168"/>
        <v>101</v>
      </c>
      <c r="AH232" s="137">
        <f t="shared" si="169"/>
        <v>93</v>
      </c>
      <c r="AI232" s="137">
        <f t="shared" si="170"/>
        <v>407</v>
      </c>
      <c r="AJ232" s="137">
        <f t="shared" si="171"/>
        <v>1212</v>
      </c>
      <c r="AK232" s="353">
        <v>5.2596273291925462</v>
      </c>
      <c r="AL232" s="137">
        <v>41</v>
      </c>
    </row>
    <row r="233" spans="2:38" ht="30.9" customHeight="1" x14ac:dyDescent="0.15">
      <c r="B233" s="37"/>
      <c r="C233" s="466" t="s">
        <v>366</v>
      </c>
      <c r="D233" s="467"/>
      <c r="E233" s="467"/>
      <c r="F233" s="76"/>
      <c r="G233" s="19">
        <v>196</v>
      </c>
      <c r="H233" s="19">
        <v>63</v>
      </c>
      <c r="I233" s="19">
        <v>88</v>
      </c>
      <c r="J233" s="19">
        <v>134</v>
      </c>
      <c r="K233" s="19">
        <v>292</v>
      </c>
      <c r="L233" s="19">
        <v>1170</v>
      </c>
      <c r="M233" s="19">
        <v>203</v>
      </c>
      <c r="N233" s="19">
        <f t="shared" si="163"/>
        <v>2146</v>
      </c>
      <c r="O233" s="146">
        <v>1.5908389089037571</v>
      </c>
      <c r="P233" s="19">
        <v>68</v>
      </c>
      <c r="S233" s="219"/>
      <c r="T233" s="219"/>
      <c r="U233" s="219"/>
      <c r="V233" s="219"/>
      <c r="W233" s="44"/>
      <c r="X233" s="37"/>
      <c r="Y233" s="464" t="s">
        <v>366</v>
      </c>
      <c r="Z233" s="465"/>
      <c r="AA233" s="465"/>
      <c r="AB233" s="76"/>
      <c r="AC233" s="19">
        <f t="shared" si="164"/>
        <v>139</v>
      </c>
      <c r="AD233" s="19">
        <f t="shared" si="165"/>
        <v>45</v>
      </c>
      <c r="AE233" s="19">
        <f t="shared" si="166"/>
        <v>68</v>
      </c>
      <c r="AF233" s="19">
        <f t="shared" si="167"/>
        <v>108</v>
      </c>
      <c r="AG233" s="19">
        <f t="shared" si="168"/>
        <v>216</v>
      </c>
      <c r="AH233" s="19">
        <f t="shared" si="169"/>
        <v>559</v>
      </c>
      <c r="AI233" s="19">
        <f t="shared" si="170"/>
        <v>77</v>
      </c>
      <c r="AJ233" s="19">
        <f t="shared" si="171"/>
        <v>1212</v>
      </c>
      <c r="AK233" s="146">
        <v>1.8766519823788546</v>
      </c>
      <c r="AL233" s="19">
        <v>31</v>
      </c>
    </row>
    <row r="234" spans="2:38" ht="15" customHeight="1" x14ac:dyDescent="0.15">
      <c r="B234" s="350" t="s">
        <v>3</v>
      </c>
      <c r="C234" s="34" t="s">
        <v>66</v>
      </c>
      <c r="F234" s="354">
        <f t="shared" ref="F234:F243" si="172">N224</f>
        <v>2146</v>
      </c>
      <c r="G234" s="3">
        <f t="shared" ref="G234:M243" si="173">G224/$F234*100</f>
        <v>6.6169617893755817</v>
      </c>
      <c r="H234" s="3">
        <f t="shared" si="173"/>
        <v>1.95712954333644</v>
      </c>
      <c r="I234" s="3">
        <f t="shared" si="173"/>
        <v>2.6561043802423114</v>
      </c>
      <c r="J234" s="3">
        <f t="shared" si="173"/>
        <v>4.4268406337371857</v>
      </c>
      <c r="K234" s="3">
        <f t="shared" si="173"/>
        <v>8.9002795899347618</v>
      </c>
      <c r="L234" s="3">
        <f t="shared" si="173"/>
        <v>68.872320596458522</v>
      </c>
      <c r="M234" s="3">
        <f t="shared" si="173"/>
        <v>6.5703634669151914</v>
      </c>
      <c r="N234" s="3">
        <f t="shared" si="163"/>
        <v>100</v>
      </c>
      <c r="O234" s="7"/>
      <c r="W234" s="44"/>
      <c r="X234" s="350" t="s">
        <v>3</v>
      </c>
      <c r="Y234" s="34" t="s">
        <v>66</v>
      </c>
      <c r="AB234" s="354">
        <f t="shared" ref="AB234:AB243" si="174">AJ224</f>
        <v>1212</v>
      </c>
      <c r="AC234" s="3">
        <f>AC224/$AB234*100</f>
        <v>8.2508250825082499</v>
      </c>
      <c r="AD234" s="3">
        <f t="shared" ref="AD234:AI234" si="175">AD224/$AB234*100</f>
        <v>2.1452145214521452</v>
      </c>
      <c r="AE234" s="3">
        <f t="shared" si="175"/>
        <v>2.9702970297029703</v>
      </c>
      <c r="AF234" s="3">
        <f t="shared" si="175"/>
        <v>5.7755775577557751</v>
      </c>
      <c r="AG234" s="3">
        <f t="shared" si="175"/>
        <v>11.55115511551155</v>
      </c>
      <c r="AH234" s="3">
        <f t="shared" si="175"/>
        <v>66.336633663366342</v>
      </c>
      <c r="AI234" s="3">
        <f t="shared" si="175"/>
        <v>2.9702970297029703</v>
      </c>
      <c r="AJ234" s="3">
        <f t="shared" si="171"/>
        <v>100</v>
      </c>
      <c r="AK234" s="7"/>
    </row>
    <row r="235" spans="2:38" ht="15" customHeight="1" x14ac:dyDescent="0.15">
      <c r="B235" s="355"/>
      <c r="C235" s="34" t="s">
        <v>416</v>
      </c>
      <c r="F235" s="356">
        <f t="shared" si="172"/>
        <v>2146</v>
      </c>
      <c r="G235" s="4">
        <f t="shared" si="173"/>
        <v>5.8247903075489287</v>
      </c>
      <c r="H235" s="4">
        <f t="shared" si="173"/>
        <v>2.4231127679403541</v>
      </c>
      <c r="I235" s="4">
        <f t="shared" si="173"/>
        <v>3.6346691519105314</v>
      </c>
      <c r="J235" s="4">
        <f t="shared" si="173"/>
        <v>6.5703634669151914</v>
      </c>
      <c r="K235" s="4">
        <f t="shared" si="173"/>
        <v>13.886300093196645</v>
      </c>
      <c r="L235" s="4">
        <f t="shared" si="173"/>
        <v>61.090400745573156</v>
      </c>
      <c r="M235" s="4">
        <f t="shared" si="173"/>
        <v>6.5703634669151914</v>
      </c>
      <c r="N235" s="4">
        <f t="shared" si="163"/>
        <v>100.00000000000001</v>
      </c>
      <c r="O235" s="7"/>
      <c r="W235" s="44"/>
      <c r="X235" s="355"/>
      <c r="Y235" s="34" t="s">
        <v>416</v>
      </c>
      <c r="AB235" s="356">
        <f t="shared" si="174"/>
        <v>1212</v>
      </c>
      <c r="AC235" s="4">
        <f t="shared" ref="AC235:AI243" si="176">AC225/$AB235*100</f>
        <v>6.9306930693069315</v>
      </c>
      <c r="AD235" s="4">
        <f t="shared" si="176"/>
        <v>3.1353135313531353</v>
      </c>
      <c r="AE235" s="4">
        <f t="shared" si="176"/>
        <v>4.2904290429042904</v>
      </c>
      <c r="AF235" s="4">
        <f t="shared" si="176"/>
        <v>9.3234323432343231</v>
      </c>
      <c r="AG235" s="4">
        <f t="shared" si="176"/>
        <v>19.554455445544555</v>
      </c>
      <c r="AH235" s="4">
        <f t="shared" si="176"/>
        <v>53.795379537953792</v>
      </c>
      <c r="AI235" s="4">
        <f t="shared" si="176"/>
        <v>2.9702970297029703</v>
      </c>
      <c r="AJ235" s="4">
        <f t="shared" si="171"/>
        <v>100</v>
      </c>
      <c r="AK235" s="7"/>
    </row>
    <row r="236" spans="2:38" ht="15" customHeight="1" x14ac:dyDescent="0.15">
      <c r="B236" s="355"/>
      <c r="C236" s="34" t="s">
        <v>68</v>
      </c>
      <c r="F236" s="356">
        <f t="shared" si="172"/>
        <v>2146</v>
      </c>
      <c r="G236" s="4">
        <f t="shared" si="173"/>
        <v>1.3513513513513513</v>
      </c>
      <c r="H236" s="4">
        <f t="shared" si="173"/>
        <v>0.83876980428704562</v>
      </c>
      <c r="I236" s="4">
        <f t="shared" si="173"/>
        <v>0.88536812674743715</v>
      </c>
      <c r="J236" s="4">
        <f t="shared" si="173"/>
        <v>1.9105312208760483</v>
      </c>
      <c r="K236" s="4">
        <f t="shared" si="173"/>
        <v>5.0792171481826651</v>
      </c>
      <c r="L236" s="4">
        <f t="shared" si="173"/>
        <v>83.364398881640255</v>
      </c>
      <c r="M236" s="4">
        <f t="shared" si="173"/>
        <v>6.5703634669151914</v>
      </c>
      <c r="N236" s="4">
        <f t="shared" si="163"/>
        <v>100</v>
      </c>
      <c r="O236" s="7"/>
      <c r="W236" s="44"/>
      <c r="X236" s="355"/>
      <c r="Y236" s="34" t="s">
        <v>68</v>
      </c>
      <c r="AB236" s="356">
        <f t="shared" si="174"/>
        <v>1212</v>
      </c>
      <c r="AC236" s="4">
        <f t="shared" si="176"/>
        <v>0.82508250825082496</v>
      </c>
      <c r="AD236" s="4">
        <f t="shared" si="176"/>
        <v>0.66006600660066006</v>
      </c>
      <c r="AE236" s="4">
        <f t="shared" si="176"/>
        <v>1.0726072607260726</v>
      </c>
      <c r="AF236" s="4">
        <f t="shared" si="176"/>
        <v>2.557755775577558</v>
      </c>
      <c r="AG236" s="4">
        <f t="shared" si="176"/>
        <v>5.4455445544554459</v>
      </c>
      <c r="AH236" s="4">
        <f t="shared" si="176"/>
        <v>86.468646864686477</v>
      </c>
      <c r="AI236" s="4">
        <f t="shared" si="176"/>
        <v>2.9702970297029703</v>
      </c>
      <c r="AJ236" s="4">
        <f t="shared" si="171"/>
        <v>100.00000000000001</v>
      </c>
      <c r="AK236" s="7"/>
    </row>
    <row r="237" spans="2:38" ht="15" customHeight="1" x14ac:dyDescent="0.15">
      <c r="B237" s="355"/>
      <c r="C237" s="34" t="s">
        <v>365</v>
      </c>
      <c r="F237" s="356">
        <f t="shared" si="172"/>
        <v>2146</v>
      </c>
      <c r="G237" s="4">
        <f t="shared" si="173"/>
        <v>4.7996272134203171</v>
      </c>
      <c r="H237" s="4">
        <f t="shared" si="173"/>
        <v>3.1220876048462256</v>
      </c>
      <c r="I237" s="4">
        <f t="shared" si="173"/>
        <v>6.756756756756757</v>
      </c>
      <c r="J237" s="4">
        <f t="shared" si="173"/>
        <v>12.348555452003728</v>
      </c>
      <c r="K237" s="4">
        <f t="shared" si="173"/>
        <v>17.101584342963651</v>
      </c>
      <c r="L237" s="4">
        <f t="shared" si="173"/>
        <v>49.301025163094131</v>
      </c>
      <c r="M237" s="4">
        <f t="shared" si="173"/>
        <v>6.5703634669151914</v>
      </c>
      <c r="N237" s="4">
        <f t="shared" si="163"/>
        <v>100.00000000000001</v>
      </c>
      <c r="O237" s="7"/>
      <c r="W237" s="44"/>
      <c r="X237" s="355"/>
      <c r="Y237" s="34" t="s">
        <v>365</v>
      </c>
      <c r="AB237" s="356">
        <f t="shared" si="174"/>
        <v>1212</v>
      </c>
      <c r="AC237" s="4">
        <f t="shared" si="176"/>
        <v>5.9405940594059405</v>
      </c>
      <c r="AD237" s="4">
        <f t="shared" si="176"/>
        <v>4.3729372937293736</v>
      </c>
      <c r="AE237" s="4">
        <f t="shared" si="176"/>
        <v>9.4059405940594054</v>
      </c>
      <c r="AF237" s="4">
        <f t="shared" si="176"/>
        <v>16.171617161716171</v>
      </c>
      <c r="AG237" s="4">
        <f t="shared" si="176"/>
        <v>21.122112211221122</v>
      </c>
      <c r="AH237" s="4">
        <f t="shared" si="176"/>
        <v>40.016501650165011</v>
      </c>
      <c r="AI237" s="4">
        <f t="shared" si="176"/>
        <v>2.9702970297029703</v>
      </c>
      <c r="AJ237" s="4">
        <f t="shared" si="171"/>
        <v>100</v>
      </c>
      <c r="AK237" s="7"/>
    </row>
    <row r="238" spans="2:38" ht="15" customHeight="1" x14ac:dyDescent="0.15">
      <c r="B238" s="355"/>
      <c r="C238" s="34" t="s">
        <v>367</v>
      </c>
      <c r="F238" s="356">
        <f t="shared" si="172"/>
        <v>2146</v>
      </c>
      <c r="G238" s="4">
        <f t="shared" si="173"/>
        <v>1.5843429636533086</v>
      </c>
      <c r="H238" s="4">
        <f t="shared" si="173"/>
        <v>1.3047530288909599</v>
      </c>
      <c r="I238" s="4">
        <f t="shared" si="173"/>
        <v>3.9608574091332711</v>
      </c>
      <c r="J238" s="4">
        <f t="shared" si="173"/>
        <v>11.136999068033552</v>
      </c>
      <c r="K238" s="4">
        <f t="shared" si="173"/>
        <v>21.342031686859272</v>
      </c>
      <c r="L238" s="4">
        <f t="shared" si="173"/>
        <v>54.100652376514446</v>
      </c>
      <c r="M238" s="4">
        <f t="shared" si="173"/>
        <v>6.5703634669151914</v>
      </c>
      <c r="N238" s="4">
        <f t="shared" si="163"/>
        <v>100.00000000000001</v>
      </c>
      <c r="O238" s="7"/>
      <c r="W238" s="44"/>
      <c r="X238" s="355"/>
      <c r="Y238" s="34" t="s">
        <v>367</v>
      </c>
      <c r="AB238" s="356">
        <f t="shared" si="174"/>
        <v>1212</v>
      </c>
      <c r="AC238" s="4">
        <f t="shared" si="176"/>
        <v>1.7326732673267329</v>
      </c>
      <c r="AD238" s="4">
        <f t="shared" si="176"/>
        <v>1.8976897689768977</v>
      </c>
      <c r="AE238" s="4">
        <f t="shared" si="176"/>
        <v>5.6105610561056105</v>
      </c>
      <c r="AF238" s="4">
        <f t="shared" si="176"/>
        <v>14.76897689768977</v>
      </c>
      <c r="AG238" s="4">
        <f t="shared" si="176"/>
        <v>26.072607260726073</v>
      </c>
      <c r="AH238" s="4">
        <f t="shared" si="176"/>
        <v>46.947194719471945</v>
      </c>
      <c r="AI238" s="4">
        <f t="shared" si="176"/>
        <v>2.9702970297029703</v>
      </c>
      <c r="AJ238" s="4">
        <f t="shared" si="171"/>
        <v>100</v>
      </c>
      <c r="AK238" s="7"/>
    </row>
    <row r="239" spans="2:38" ht="15" customHeight="1" x14ac:dyDescent="0.15">
      <c r="B239" s="355"/>
      <c r="C239" s="34" t="s">
        <v>67</v>
      </c>
      <c r="F239" s="356">
        <f t="shared" si="172"/>
        <v>2146</v>
      </c>
      <c r="G239" s="4">
        <f t="shared" si="173"/>
        <v>1.537744641192917</v>
      </c>
      <c r="H239" s="4">
        <f t="shared" si="173"/>
        <v>1.4911463187325256</v>
      </c>
      <c r="I239" s="4">
        <f t="shared" si="173"/>
        <v>3.9608574091332711</v>
      </c>
      <c r="J239" s="4">
        <f t="shared" si="173"/>
        <v>8.5274930102516322</v>
      </c>
      <c r="K239" s="4">
        <f t="shared" si="173"/>
        <v>15.517241379310345</v>
      </c>
      <c r="L239" s="4">
        <f t="shared" si="173"/>
        <v>62.39515377446412</v>
      </c>
      <c r="M239" s="4">
        <f t="shared" si="173"/>
        <v>6.5703634669151914</v>
      </c>
      <c r="N239" s="4">
        <f t="shared" si="163"/>
        <v>100.00000000000001</v>
      </c>
      <c r="O239" s="7"/>
      <c r="W239" s="44"/>
      <c r="X239" s="355"/>
      <c r="Y239" s="34" t="s">
        <v>67</v>
      </c>
      <c r="AB239" s="356">
        <f t="shared" si="174"/>
        <v>1212</v>
      </c>
      <c r="AC239" s="4">
        <f t="shared" si="176"/>
        <v>1.8151815181518154</v>
      </c>
      <c r="AD239" s="4">
        <f t="shared" si="176"/>
        <v>2.0627062706270625</v>
      </c>
      <c r="AE239" s="4">
        <f t="shared" si="176"/>
        <v>6.0231023102310228</v>
      </c>
      <c r="AF239" s="4">
        <f t="shared" si="176"/>
        <v>10.891089108910892</v>
      </c>
      <c r="AG239" s="4">
        <f t="shared" si="176"/>
        <v>17.409240924092408</v>
      </c>
      <c r="AH239" s="4">
        <f t="shared" si="176"/>
        <v>58.828382838283829</v>
      </c>
      <c r="AI239" s="4">
        <f t="shared" si="176"/>
        <v>2.9702970297029703</v>
      </c>
      <c r="AJ239" s="4">
        <f t="shared" si="171"/>
        <v>100</v>
      </c>
      <c r="AK239" s="7"/>
    </row>
    <row r="240" spans="2:38" ht="15" customHeight="1" x14ac:dyDescent="0.15">
      <c r="B240" s="355"/>
      <c r="C240" s="34" t="s">
        <v>1112</v>
      </c>
      <c r="F240" s="356">
        <f t="shared" si="172"/>
        <v>2146</v>
      </c>
      <c r="G240" s="4">
        <f t="shared" si="173"/>
        <v>4.6598322460391424E-2</v>
      </c>
      <c r="H240" s="4">
        <f t="shared" si="173"/>
        <v>4.6598322460391424E-2</v>
      </c>
      <c r="I240" s="4">
        <f t="shared" si="173"/>
        <v>0</v>
      </c>
      <c r="J240" s="4">
        <f t="shared" si="173"/>
        <v>0.32618825722273997</v>
      </c>
      <c r="K240" s="4">
        <f t="shared" si="173"/>
        <v>1.2581547064305685</v>
      </c>
      <c r="L240" s="4">
        <f t="shared" si="173"/>
        <v>91.752096924510724</v>
      </c>
      <c r="M240" s="4">
        <f t="shared" si="173"/>
        <v>6.5703634669151914</v>
      </c>
      <c r="N240" s="4">
        <f t="shared" si="163"/>
        <v>100.00000000000001</v>
      </c>
      <c r="O240" s="7"/>
      <c r="W240" s="44"/>
      <c r="X240" s="355"/>
      <c r="Y240" s="34" t="s">
        <v>1112</v>
      </c>
      <c r="AB240" s="356">
        <f t="shared" si="174"/>
        <v>1212</v>
      </c>
      <c r="AC240" s="4">
        <f t="shared" si="176"/>
        <v>0</v>
      </c>
      <c r="AD240" s="4">
        <f t="shared" si="176"/>
        <v>0</v>
      </c>
      <c r="AE240" s="4">
        <f t="shared" si="176"/>
        <v>0</v>
      </c>
      <c r="AF240" s="4">
        <f t="shared" si="176"/>
        <v>0.16501650165016502</v>
      </c>
      <c r="AG240" s="4">
        <f t="shared" si="176"/>
        <v>1.4026402640264026</v>
      </c>
      <c r="AH240" s="4">
        <f t="shared" si="176"/>
        <v>95.462046204620464</v>
      </c>
      <c r="AI240" s="4">
        <f t="shared" si="176"/>
        <v>2.9702970297029703</v>
      </c>
      <c r="AJ240" s="4">
        <f t="shared" si="171"/>
        <v>100.00000000000001</v>
      </c>
      <c r="AK240" s="7"/>
    </row>
    <row r="241" spans="2:37" ht="15" customHeight="1" x14ac:dyDescent="0.15">
      <c r="B241" s="355"/>
      <c r="C241" s="34" t="s">
        <v>368</v>
      </c>
      <c r="F241" s="356">
        <f t="shared" si="172"/>
        <v>2146</v>
      </c>
      <c r="G241" s="4">
        <f t="shared" si="173"/>
        <v>1.4445479962721341</v>
      </c>
      <c r="H241" s="4">
        <f t="shared" si="173"/>
        <v>1.537744641192917</v>
      </c>
      <c r="I241" s="4">
        <f t="shared" si="173"/>
        <v>3.6812674743709231</v>
      </c>
      <c r="J241" s="4">
        <f t="shared" si="173"/>
        <v>9.5992544268406341</v>
      </c>
      <c r="K241" s="4">
        <f t="shared" si="173"/>
        <v>18.173345759552657</v>
      </c>
      <c r="L241" s="4">
        <f t="shared" si="173"/>
        <v>58.993476234855549</v>
      </c>
      <c r="M241" s="4">
        <f t="shared" si="173"/>
        <v>6.5703634669151914</v>
      </c>
      <c r="N241" s="4">
        <f t="shared" si="163"/>
        <v>100.00000000000001</v>
      </c>
      <c r="O241" s="7"/>
      <c r="W241" s="44"/>
      <c r="X241" s="355"/>
      <c r="Y241" s="34" t="s">
        <v>368</v>
      </c>
      <c r="AB241" s="356">
        <f t="shared" si="174"/>
        <v>1212</v>
      </c>
      <c r="AC241" s="4">
        <f t="shared" si="176"/>
        <v>2.0627062706270625</v>
      </c>
      <c r="AD241" s="4">
        <f t="shared" si="176"/>
        <v>2.3927392739273929</v>
      </c>
      <c r="AE241" s="4">
        <f t="shared" si="176"/>
        <v>4.7854785478547859</v>
      </c>
      <c r="AF241" s="4">
        <f t="shared" si="176"/>
        <v>13.613861386138614</v>
      </c>
      <c r="AG241" s="4">
        <f t="shared" si="176"/>
        <v>24.752475247524753</v>
      </c>
      <c r="AH241" s="4">
        <f t="shared" si="176"/>
        <v>49.42244224422442</v>
      </c>
      <c r="AI241" s="4">
        <f t="shared" si="176"/>
        <v>2.9702970297029703</v>
      </c>
      <c r="AJ241" s="4">
        <f t="shared" si="171"/>
        <v>100</v>
      </c>
      <c r="AK241" s="7"/>
    </row>
    <row r="242" spans="2:37" ht="15" customHeight="1" x14ac:dyDescent="0.15">
      <c r="B242" s="355"/>
      <c r="C242" s="395" t="s">
        <v>326</v>
      </c>
      <c r="D242" s="211"/>
      <c r="E242" s="211"/>
      <c r="F242" s="357">
        <f t="shared" si="172"/>
        <v>2146</v>
      </c>
      <c r="G242" s="141">
        <f t="shared" si="173"/>
        <v>19.524697110904008</v>
      </c>
      <c r="H242" s="141">
        <f t="shared" si="173"/>
        <v>4.753028890959925</v>
      </c>
      <c r="I242" s="141">
        <f t="shared" si="173"/>
        <v>6.1043802423112767</v>
      </c>
      <c r="J242" s="141">
        <f t="shared" si="173"/>
        <v>8.4808946877912383</v>
      </c>
      <c r="K242" s="141">
        <f t="shared" si="173"/>
        <v>10.810810810810811</v>
      </c>
      <c r="L242" s="141">
        <f t="shared" si="173"/>
        <v>17.148182665424045</v>
      </c>
      <c r="M242" s="141">
        <f t="shared" si="173"/>
        <v>33.178005591798694</v>
      </c>
      <c r="N242" s="141">
        <f t="shared" si="163"/>
        <v>100</v>
      </c>
      <c r="O242" s="7"/>
      <c r="W242" s="44"/>
      <c r="X242" s="355"/>
      <c r="Y242" s="395" t="s">
        <v>326</v>
      </c>
      <c r="Z242" s="211"/>
      <c r="AA242" s="211"/>
      <c r="AB242" s="357">
        <f t="shared" si="174"/>
        <v>1212</v>
      </c>
      <c r="AC242" s="141">
        <f t="shared" si="176"/>
        <v>27.475247524752476</v>
      </c>
      <c r="AD242" s="141">
        <f t="shared" si="176"/>
        <v>6.7656765676567661</v>
      </c>
      <c r="AE242" s="141">
        <f t="shared" si="176"/>
        <v>7.2607260726072615</v>
      </c>
      <c r="AF242" s="141">
        <f t="shared" si="176"/>
        <v>8.9108910891089099</v>
      </c>
      <c r="AG242" s="141">
        <f t="shared" si="176"/>
        <v>8.3333333333333321</v>
      </c>
      <c r="AH242" s="141">
        <f t="shared" si="176"/>
        <v>7.673267326732673</v>
      </c>
      <c r="AI242" s="141">
        <f t="shared" si="176"/>
        <v>33.580858085808579</v>
      </c>
      <c r="AJ242" s="141">
        <f t="shared" si="171"/>
        <v>100</v>
      </c>
      <c r="AK242" s="7"/>
    </row>
    <row r="243" spans="2:37" ht="30.9" customHeight="1" x14ac:dyDescent="0.15">
      <c r="B243" s="358"/>
      <c r="C243" s="466" t="s">
        <v>366</v>
      </c>
      <c r="D243" s="467"/>
      <c r="E243" s="467"/>
      <c r="F243" s="359">
        <f t="shared" si="172"/>
        <v>2146</v>
      </c>
      <c r="G243" s="5">
        <f t="shared" si="173"/>
        <v>9.1332712022367186</v>
      </c>
      <c r="H243" s="5">
        <f t="shared" si="173"/>
        <v>2.9356943150046595</v>
      </c>
      <c r="I243" s="5">
        <f t="shared" si="173"/>
        <v>4.1006523765144456</v>
      </c>
      <c r="J243" s="5">
        <f t="shared" si="173"/>
        <v>6.2441752096924512</v>
      </c>
      <c r="K243" s="5">
        <f t="shared" si="173"/>
        <v>13.606710158434296</v>
      </c>
      <c r="L243" s="5">
        <f t="shared" si="173"/>
        <v>54.520037278657973</v>
      </c>
      <c r="M243" s="5">
        <f t="shared" si="173"/>
        <v>9.4594594594594597</v>
      </c>
      <c r="N243" s="5">
        <f t="shared" si="163"/>
        <v>100</v>
      </c>
      <c r="O243" s="7"/>
      <c r="W243" s="44"/>
      <c r="X243" s="358"/>
      <c r="Y243" s="464" t="s">
        <v>366</v>
      </c>
      <c r="Z243" s="465"/>
      <c r="AA243" s="465"/>
      <c r="AB243" s="359">
        <f t="shared" si="174"/>
        <v>1212</v>
      </c>
      <c r="AC243" s="5">
        <f t="shared" si="176"/>
        <v>11.468646864686468</v>
      </c>
      <c r="AD243" s="5">
        <f t="shared" si="176"/>
        <v>3.7128712871287126</v>
      </c>
      <c r="AE243" s="5">
        <f t="shared" si="176"/>
        <v>5.6105610561056105</v>
      </c>
      <c r="AF243" s="5">
        <f t="shared" si="176"/>
        <v>8.9108910891089099</v>
      </c>
      <c r="AG243" s="5">
        <f t="shared" si="176"/>
        <v>17.82178217821782</v>
      </c>
      <c r="AH243" s="5">
        <f t="shared" si="176"/>
        <v>46.122112211221122</v>
      </c>
      <c r="AI243" s="5">
        <f t="shared" si="176"/>
        <v>6.3531353135313537</v>
      </c>
      <c r="AJ243" s="5">
        <f t="shared" si="171"/>
        <v>100</v>
      </c>
      <c r="AK243" s="7"/>
    </row>
    <row r="244" spans="2:37" ht="15" customHeight="1" x14ac:dyDescent="0.15">
      <c r="C244" s="1"/>
      <c r="D244" s="1"/>
      <c r="E244" s="1"/>
      <c r="H244" s="7"/>
      <c r="O244" s="7"/>
      <c r="W244" s="44"/>
      <c r="Y244" s="44"/>
      <c r="Z244" s="44"/>
      <c r="AA244" s="1"/>
      <c r="AB244" s="1"/>
      <c r="AC244" s="1"/>
    </row>
    <row r="245" spans="2:37" ht="21.6" x14ac:dyDescent="0.15">
      <c r="B245" s="281"/>
      <c r="C245" s="28" t="s">
        <v>194</v>
      </c>
      <c r="D245" s="28"/>
      <c r="E245" s="28"/>
      <c r="F245" s="147"/>
      <c r="G245" s="121" t="s">
        <v>122</v>
      </c>
      <c r="H245" s="121" t="s">
        <v>102</v>
      </c>
      <c r="I245" s="121" t="s">
        <v>101</v>
      </c>
      <c r="J245" s="121" t="s">
        <v>100</v>
      </c>
      <c r="K245" s="121" t="s">
        <v>99</v>
      </c>
      <c r="L245" s="121" t="s">
        <v>174</v>
      </c>
      <c r="M245" s="122" t="s">
        <v>1109</v>
      </c>
      <c r="N245" s="121" t="s">
        <v>4</v>
      </c>
      <c r="O245" s="119" t="s">
        <v>1110</v>
      </c>
      <c r="P245" s="119" t="s">
        <v>1111</v>
      </c>
      <c r="W245" s="44"/>
      <c r="Y245" s="44"/>
      <c r="Z245" s="44"/>
      <c r="AA245" s="1"/>
      <c r="AB245" s="1"/>
      <c r="AC245" s="1"/>
    </row>
    <row r="246" spans="2:37" ht="15" customHeight="1" x14ac:dyDescent="0.15">
      <c r="B246" s="350" t="s">
        <v>2</v>
      </c>
      <c r="C246" s="34" t="s">
        <v>66</v>
      </c>
      <c r="F246" s="74"/>
      <c r="G246" s="17">
        <v>96</v>
      </c>
      <c r="H246" s="17">
        <v>26</v>
      </c>
      <c r="I246" s="17">
        <v>35</v>
      </c>
      <c r="J246" s="17">
        <v>68</v>
      </c>
      <c r="K246" s="17">
        <v>130</v>
      </c>
      <c r="L246" s="17">
        <v>719</v>
      </c>
      <c r="M246" s="17">
        <v>31</v>
      </c>
      <c r="N246" s="17">
        <f t="shared" ref="N246:N265" si="177">SUM(G246:M246)</f>
        <v>1105</v>
      </c>
      <c r="O246" s="148">
        <v>1.2243947858472999</v>
      </c>
      <c r="P246" s="17">
        <v>30</v>
      </c>
      <c r="W246" s="44"/>
      <c r="Y246" s="44"/>
      <c r="Z246" s="44"/>
      <c r="AA246" s="1"/>
      <c r="AB246" s="1"/>
      <c r="AC246" s="1"/>
    </row>
    <row r="247" spans="2:37" ht="15" customHeight="1" x14ac:dyDescent="0.15">
      <c r="B247" s="351"/>
      <c r="C247" s="34" t="s">
        <v>416</v>
      </c>
      <c r="F247" s="75"/>
      <c r="G247" s="18">
        <v>81</v>
      </c>
      <c r="H247" s="18">
        <v>36</v>
      </c>
      <c r="I247" s="18">
        <v>50</v>
      </c>
      <c r="J247" s="18">
        <v>109</v>
      </c>
      <c r="K247" s="18">
        <v>226</v>
      </c>
      <c r="L247" s="18">
        <v>572</v>
      </c>
      <c r="M247" s="18">
        <v>31</v>
      </c>
      <c r="N247" s="18">
        <f t="shared" si="177"/>
        <v>1105</v>
      </c>
      <c r="O247" s="149">
        <v>1.2839851024208566</v>
      </c>
      <c r="P247" s="18">
        <v>26</v>
      </c>
      <c r="W247" s="44"/>
      <c r="Y247" s="44"/>
      <c r="Z247" s="44"/>
      <c r="AA247" s="1"/>
      <c r="AB247" s="1"/>
      <c r="AC247" s="1"/>
    </row>
    <row r="248" spans="2:37" ht="15" customHeight="1" x14ac:dyDescent="0.15">
      <c r="B248" s="351"/>
      <c r="C248" s="34" t="s">
        <v>68</v>
      </c>
      <c r="F248" s="75"/>
      <c r="G248" s="18">
        <v>9</v>
      </c>
      <c r="H248" s="18">
        <v>8</v>
      </c>
      <c r="I248" s="18">
        <v>12</v>
      </c>
      <c r="J248" s="18">
        <v>30</v>
      </c>
      <c r="K248" s="18">
        <v>63</v>
      </c>
      <c r="L248" s="18">
        <v>952</v>
      </c>
      <c r="M248" s="18">
        <v>31</v>
      </c>
      <c r="N248" s="18">
        <f t="shared" si="177"/>
        <v>1105</v>
      </c>
      <c r="O248" s="149">
        <v>0.24394785847299813</v>
      </c>
      <c r="P248" s="18">
        <v>17</v>
      </c>
      <c r="W248" s="44"/>
      <c r="Y248" s="44"/>
      <c r="Z248" s="44"/>
      <c r="AA248" s="1"/>
      <c r="AB248" s="1"/>
      <c r="AC248" s="1"/>
    </row>
    <row r="249" spans="2:37" ht="15" customHeight="1" x14ac:dyDescent="0.15">
      <c r="B249" s="351"/>
      <c r="C249" s="34" t="s">
        <v>365</v>
      </c>
      <c r="F249" s="75"/>
      <c r="G249" s="18">
        <v>70</v>
      </c>
      <c r="H249" s="18">
        <v>48</v>
      </c>
      <c r="I249" s="18">
        <v>104</v>
      </c>
      <c r="J249" s="18">
        <v>182</v>
      </c>
      <c r="K249" s="18">
        <v>240</v>
      </c>
      <c r="L249" s="18">
        <v>430</v>
      </c>
      <c r="M249" s="18">
        <v>31</v>
      </c>
      <c r="N249" s="18">
        <f t="shared" si="177"/>
        <v>1105</v>
      </c>
      <c r="O249" s="149">
        <v>1.4767225325884543</v>
      </c>
      <c r="P249" s="18">
        <v>23</v>
      </c>
      <c r="W249" s="44"/>
      <c r="Y249" s="44"/>
      <c r="Z249" s="44"/>
      <c r="AA249" s="1"/>
      <c r="AB249" s="1"/>
      <c r="AC249" s="1"/>
    </row>
    <row r="250" spans="2:37" ht="15" customHeight="1" x14ac:dyDescent="0.15">
      <c r="B250" s="351"/>
      <c r="C250" s="34" t="s">
        <v>367</v>
      </c>
      <c r="F250" s="75"/>
      <c r="G250" s="18">
        <v>17</v>
      </c>
      <c r="H250" s="18">
        <v>21</v>
      </c>
      <c r="I250" s="18">
        <v>61</v>
      </c>
      <c r="J250" s="18">
        <v>168</v>
      </c>
      <c r="K250" s="18">
        <v>291</v>
      </c>
      <c r="L250" s="18">
        <v>516</v>
      </c>
      <c r="M250" s="18">
        <v>31</v>
      </c>
      <c r="N250" s="18">
        <f t="shared" si="177"/>
        <v>1105</v>
      </c>
      <c r="O250" s="149">
        <v>0.94320297951582865</v>
      </c>
      <c r="P250" s="18">
        <v>22</v>
      </c>
      <c r="W250" s="44"/>
      <c r="Y250" s="44"/>
      <c r="Z250" s="44"/>
      <c r="AA250" s="1"/>
      <c r="AB250" s="1"/>
      <c r="AC250" s="1"/>
    </row>
    <row r="251" spans="2:37" ht="15" customHeight="1" x14ac:dyDescent="0.15">
      <c r="B251" s="351"/>
      <c r="C251" s="34" t="s">
        <v>67</v>
      </c>
      <c r="F251" s="75"/>
      <c r="G251" s="18">
        <v>22</v>
      </c>
      <c r="H251" s="18">
        <v>22</v>
      </c>
      <c r="I251" s="18">
        <v>70</v>
      </c>
      <c r="J251" s="18">
        <v>125</v>
      </c>
      <c r="K251" s="18">
        <v>197</v>
      </c>
      <c r="L251" s="18">
        <v>638</v>
      </c>
      <c r="M251" s="18">
        <v>31</v>
      </c>
      <c r="N251" s="18">
        <f t="shared" si="177"/>
        <v>1105</v>
      </c>
      <c r="O251" s="149">
        <v>0.81936685288640598</v>
      </c>
      <c r="P251" s="18">
        <v>11</v>
      </c>
      <c r="W251" s="44"/>
      <c r="Y251" s="44"/>
      <c r="Z251" s="44"/>
      <c r="AA251" s="1"/>
      <c r="AB251" s="1"/>
      <c r="AC251" s="1"/>
    </row>
    <row r="252" spans="2:37" ht="15" customHeight="1" x14ac:dyDescent="0.15">
      <c r="B252" s="351"/>
      <c r="C252" s="34" t="s">
        <v>1112</v>
      </c>
      <c r="F252" s="75"/>
      <c r="G252" s="18">
        <v>0</v>
      </c>
      <c r="H252" s="18">
        <v>0</v>
      </c>
      <c r="I252" s="18">
        <v>0</v>
      </c>
      <c r="J252" s="18">
        <v>2</v>
      </c>
      <c r="K252" s="18">
        <v>16</v>
      </c>
      <c r="L252" s="18">
        <v>1056</v>
      </c>
      <c r="M252" s="18">
        <v>31</v>
      </c>
      <c r="N252" s="18">
        <f t="shared" si="177"/>
        <v>1105</v>
      </c>
      <c r="O252" s="149">
        <v>1.86219739292365E-2</v>
      </c>
      <c r="P252" s="18">
        <v>2</v>
      </c>
      <c r="W252" s="44"/>
      <c r="Y252" s="44"/>
      <c r="Z252" s="44"/>
      <c r="AA252" s="1"/>
      <c r="AB252" s="1"/>
      <c r="AC252" s="1"/>
    </row>
    <row r="253" spans="2:37" ht="15" customHeight="1" x14ac:dyDescent="0.15">
      <c r="B253" s="351"/>
      <c r="C253" s="34" t="s">
        <v>368</v>
      </c>
      <c r="F253" s="75"/>
      <c r="G253" s="18">
        <v>24</v>
      </c>
      <c r="H253" s="18">
        <v>25</v>
      </c>
      <c r="I253" s="18">
        <v>54</v>
      </c>
      <c r="J253" s="18">
        <v>157</v>
      </c>
      <c r="K253" s="18">
        <v>279</v>
      </c>
      <c r="L253" s="18">
        <v>535</v>
      </c>
      <c r="M253" s="18">
        <v>31</v>
      </c>
      <c r="N253" s="18">
        <f t="shared" si="177"/>
        <v>1105</v>
      </c>
      <c r="O253" s="149">
        <v>0.91899441340782118</v>
      </c>
      <c r="P253" s="18">
        <v>7</v>
      </c>
      <c r="W253" s="44"/>
      <c r="Y253" s="44"/>
      <c r="Z253" s="44"/>
      <c r="AA253" s="1"/>
      <c r="AB253" s="1"/>
      <c r="AC253" s="1"/>
    </row>
    <row r="254" spans="2:37" ht="15" customHeight="1" x14ac:dyDescent="0.15">
      <c r="B254" s="351"/>
      <c r="C254" s="394" t="s">
        <v>326</v>
      </c>
      <c r="D254" s="211"/>
      <c r="E254" s="211"/>
      <c r="F254" s="352"/>
      <c r="G254" s="137">
        <v>318</v>
      </c>
      <c r="H254" s="137">
        <v>73</v>
      </c>
      <c r="I254" s="137">
        <v>85</v>
      </c>
      <c r="J254" s="137">
        <v>97</v>
      </c>
      <c r="K254" s="137">
        <v>89</v>
      </c>
      <c r="L254" s="137">
        <v>73</v>
      </c>
      <c r="M254" s="137">
        <v>370</v>
      </c>
      <c r="N254" s="137">
        <f t="shared" si="177"/>
        <v>1105</v>
      </c>
      <c r="O254" s="353">
        <v>5.3795918367346935</v>
      </c>
      <c r="P254" s="137">
        <v>41</v>
      </c>
      <c r="W254" s="44"/>
      <c r="Y254" s="44"/>
      <c r="Z254" s="44"/>
      <c r="AA254" s="1"/>
      <c r="AB254" s="1"/>
      <c r="AC254" s="1"/>
    </row>
    <row r="255" spans="2:37" ht="30.9" customHeight="1" x14ac:dyDescent="0.15">
      <c r="B255" s="37"/>
      <c r="C255" s="466" t="s">
        <v>366</v>
      </c>
      <c r="D255" s="467"/>
      <c r="E255" s="467"/>
      <c r="F255" s="76"/>
      <c r="G255" s="19">
        <v>134</v>
      </c>
      <c r="H255" s="19">
        <v>44</v>
      </c>
      <c r="I255" s="19">
        <v>66</v>
      </c>
      <c r="J255" s="19">
        <v>100</v>
      </c>
      <c r="K255" s="19">
        <v>203</v>
      </c>
      <c r="L255" s="19">
        <v>486</v>
      </c>
      <c r="M255" s="19">
        <v>72</v>
      </c>
      <c r="N255" s="19">
        <f t="shared" si="177"/>
        <v>1105</v>
      </c>
      <c r="O255" s="146">
        <v>1.9806389157792836</v>
      </c>
      <c r="P255" s="19">
        <v>31</v>
      </c>
      <c r="W255" s="44"/>
      <c r="Y255" s="44"/>
      <c r="Z255" s="44"/>
      <c r="AA255" s="1"/>
      <c r="AB255" s="1"/>
      <c r="AC255" s="1"/>
    </row>
    <row r="256" spans="2:37" ht="15" customHeight="1" x14ac:dyDescent="0.15">
      <c r="B256" s="350" t="s">
        <v>3</v>
      </c>
      <c r="C256" s="34" t="s">
        <v>66</v>
      </c>
      <c r="F256" s="354">
        <f t="shared" ref="F256:F265" si="178">N246</f>
        <v>1105</v>
      </c>
      <c r="G256" s="3">
        <f t="shared" ref="G256:M265" si="179">G246/$F256*100</f>
        <v>8.6877828054298636</v>
      </c>
      <c r="H256" s="3">
        <f t="shared" si="179"/>
        <v>2.3529411764705883</v>
      </c>
      <c r="I256" s="3">
        <f t="shared" si="179"/>
        <v>3.1674208144796379</v>
      </c>
      <c r="J256" s="3">
        <f t="shared" si="179"/>
        <v>6.1538461538461542</v>
      </c>
      <c r="K256" s="3">
        <f t="shared" si="179"/>
        <v>11.76470588235294</v>
      </c>
      <c r="L256" s="3">
        <f t="shared" si="179"/>
        <v>65.067873303167417</v>
      </c>
      <c r="M256" s="3">
        <f t="shared" si="179"/>
        <v>2.8054298642533939</v>
      </c>
      <c r="N256" s="3">
        <f t="shared" si="177"/>
        <v>100</v>
      </c>
      <c r="O256" s="7"/>
      <c r="W256" s="44"/>
      <c r="Y256" s="44"/>
      <c r="Z256" s="44"/>
      <c r="AA256" s="1"/>
      <c r="AB256" s="1"/>
      <c r="AC256" s="1"/>
    </row>
    <row r="257" spans="2:29" ht="15" customHeight="1" x14ac:dyDescent="0.15">
      <c r="B257" s="355"/>
      <c r="C257" s="34" t="s">
        <v>416</v>
      </c>
      <c r="F257" s="356">
        <f t="shared" si="178"/>
        <v>1105</v>
      </c>
      <c r="G257" s="4">
        <f t="shared" si="179"/>
        <v>7.3303167420814486</v>
      </c>
      <c r="H257" s="4">
        <f t="shared" si="179"/>
        <v>3.2579185520361995</v>
      </c>
      <c r="I257" s="4">
        <f t="shared" si="179"/>
        <v>4.5248868778280542</v>
      </c>
      <c r="J257" s="4">
        <f t="shared" si="179"/>
        <v>9.8642533936651589</v>
      </c>
      <c r="K257" s="4">
        <f t="shared" si="179"/>
        <v>20.452488687782804</v>
      </c>
      <c r="L257" s="4">
        <f t="shared" si="179"/>
        <v>51.764705882352949</v>
      </c>
      <c r="M257" s="4">
        <f t="shared" si="179"/>
        <v>2.8054298642533939</v>
      </c>
      <c r="N257" s="4">
        <f t="shared" si="177"/>
        <v>100.00000000000001</v>
      </c>
      <c r="O257" s="7"/>
      <c r="W257" s="44"/>
      <c r="Y257" s="44"/>
      <c r="Z257" s="44"/>
      <c r="AA257" s="1"/>
      <c r="AB257" s="1"/>
      <c r="AC257" s="1"/>
    </row>
    <row r="258" spans="2:29" ht="15" customHeight="1" x14ac:dyDescent="0.15">
      <c r="B258" s="355"/>
      <c r="C258" s="34" t="s">
        <v>68</v>
      </c>
      <c r="F258" s="356">
        <f t="shared" si="178"/>
        <v>1105</v>
      </c>
      <c r="G258" s="4">
        <f t="shared" si="179"/>
        <v>0.81447963800904988</v>
      </c>
      <c r="H258" s="4">
        <f t="shared" si="179"/>
        <v>0.72398190045248867</v>
      </c>
      <c r="I258" s="4">
        <f t="shared" si="179"/>
        <v>1.0859728506787329</v>
      </c>
      <c r="J258" s="4">
        <f t="shared" si="179"/>
        <v>2.7149321266968327</v>
      </c>
      <c r="K258" s="4">
        <f t="shared" si="179"/>
        <v>5.7013574660633486</v>
      </c>
      <c r="L258" s="4">
        <f t="shared" si="179"/>
        <v>86.15384615384616</v>
      </c>
      <c r="M258" s="4">
        <f t="shared" si="179"/>
        <v>2.8054298642533939</v>
      </c>
      <c r="N258" s="4">
        <f t="shared" si="177"/>
        <v>100.00000000000001</v>
      </c>
      <c r="O258" s="7"/>
      <c r="W258" s="44"/>
      <c r="Y258" s="44"/>
      <c r="Z258" s="44"/>
      <c r="AA258" s="1"/>
      <c r="AB258" s="1"/>
      <c r="AC258" s="1"/>
    </row>
    <row r="259" spans="2:29" ht="15" customHeight="1" x14ac:dyDescent="0.15">
      <c r="B259" s="355"/>
      <c r="C259" s="34" t="s">
        <v>365</v>
      </c>
      <c r="F259" s="356">
        <f t="shared" si="178"/>
        <v>1105</v>
      </c>
      <c r="G259" s="4">
        <f t="shared" si="179"/>
        <v>6.3348416289592757</v>
      </c>
      <c r="H259" s="4">
        <f t="shared" si="179"/>
        <v>4.3438914027149318</v>
      </c>
      <c r="I259" s="4">
        <f t="shared" si="179"/>
        <v>9.4117647058823533</v>
      </c>
      <c r="J259" s="4">
        <f t="shared" si="179"/>
        <v>16.470588235294116</v>
      </c>
      <c r="K259" s="4">
        <f t="shared" si="179"/>
        <v>21.719457013574662</v>
      </c>
      <c r="L259" s="4">
        <f t="shared" si="179"/>
        <v>38.914027149321271</v>
      </c>
      <c r="M259" s="4">
        <f t="shared" si="179"/>
        <v>2.8054298642533939</v>
      </c>
      <c r="N259" s="4">
        <f t="shared" si="177"/>
        <v>100</v>
      </c>
      <c r="O259" s="7"/>
      <c r="W259" s="44"/>
      <c r="Y259" s="44"/>
      <c r="Z259" s="44"/>
      <c r="AA259" s="1"/>
      <c r="AB259" s="1"/>
      <c r="AC259" s="1"/>
    </row>
    <row r="260" spans="2:29" ht="15" customHeight="1" x14ac:dyDescent="0.15">
      <c r="B260" s="355"/>
      <c r="C260" s="34" t="s">
        <v>367</v>
      </c>
      <c r="F260" s="356">
        <f t="shared" si="178"/>
        <v>1105</v>
      </c>
      <c r="G260" s="4">
        <f t="shared" si="179"/>
        <v>1.5384615384615385</v>
      </c>
      <c r="H260" s="4">
        <f t="shared" si="179"/>
        <v>1.9004524886877827</v>
      </c>
      <c r="I260" s="4">
        <f t="shared" si="179"/>
        <v>5.5203619909502262</v>
      </c>
      <c r="J260" s="4">
        <f t="shared" si="179"/>
        <v>15.203619909502262</v>
      </c>
      <c r="K260" s="4">
        <f t="shared" si="179"/>
        <v>26.334841628959278</v>
      </c>
      <c r="L260" s="4">
        <f t="shared" si="179"/>
        <v>46.696832579185518</v>
      </c>
      <c r="M260" s="4">
        <f t="shared" si="179"/>
        <v>2.8054298642533939</v>
      </c>
      <c r="N260" s="4">
        <f t="shared" si="177"/>
        <v>100</v>
      </c>
      <c r="O260" s="7"/>
      <c r="W260" s="44"/>
      <c r="Y260" s="44"/>
      <c r="Z260" s="44"/>
      <c r="AA260" s="1"/>
      <c r="AB260" s="1"/>
      <c r="AC260" s="1"/>
    </row>
    <row r="261" spans="2:29" ht="15" customHeight="1" x14ac:dyDescent="0.15">
      <c r="B261" s="355"/>
      <c r="C261" s="34" t="s">
        <v>67</v>
      </c>
      <c r="F261" s="356">
        <f t="shared" si="178"/>
        <v>1105</v>
      </c>
      <c r="G261" s="4">
        <f t="shared" si="179"/>
        <v>1.9909502262443437</v>
      </c>
      <c r="H261" s="4">
        <f t="shared" si="179"/>
        <v>1.9909502262443437</v>
      </c>
      <c r="I261" s="4">
        <f t="shared" si="179"/>
        <v>6.3348416289592757</v>
      </c>
      <c r="J261" s="4">
        <f t="shared" si="179"/>
        <v>11.312217194570136</v>
      </c>
      <c r="K261" s="4">
        <f t="shared" si="179"/>
        <v>17.828054298642535</v>
      </c>
      <c r="L261" s="4">
        <f t="shared" si="179"/>
        <v>57.737556561085967</v>
      </c>
      <c r="M261" s="4">
        <f t="shared" si="179"/>
        <v>2.8054298642533939</v>
      </c>
      <c r="N261" s="4">
        <f t="shared" si="177"/>
        <v>100</v>
      </c>
      <c r="O261" s="7"/>
      <c r="W261" s="44"/>
      <c r="Y261" s="44"/>
      <c r="Z261" s="44"/>
      <c r="AA261" s="1"/>
      <c r="AB261" s="1"/>
      <c r="AC261" s="1"/>
    </row>
    <row r="262" spans="2:29" ht="15" customHeight="1" x14ac:dyDescent="0.15">
      <c r="B262" s="355"/>
      <c r="C262" s="34" t="s">
        <v>1112</v>
      </c>
      <c r="F262" s="356">
        <f t="shared" si="178"/>
        <v>1105</v>
      </c>
      <c r="G262" s="4">
        <f t="shared" si="179"/>
        <v>0</v>
      </c>
      <c r="H262" s="4">
        <f t="shared" si="179"/>
        <v>0</v>
      </c>
      <c r="I262" s="4">
        <f t="shared" si="179"/>
        <v>0</v>
      </c>
      <c r="J262" s="4">
        <f t="shared" si="179"/>
        <v>0.18099547511312217</v>
      </c>
      <c r="K262" s="4">
        <f t="shared" si="179"/>
        <v>1.4479638009049773</v>
      </c>
      <c r="L262" s="4">
        <f t="shared" si="179"/>
        <v>95.565610859728508</v>
      </c>
      <c r="M262" s="4">
        <f t="shared" si="179"/>
        <v>2.8054298642533939</v>
      </c>
      <c r="N262" s="4">
        <f t="shared" si="177"/>
        <v>100</v>
      </c>
      <c r="O262" s="7"/>
      <c r="W262" s="44"/>
      <c r="Y262" s="44"/>
      <c r="Z262" s="44"/>
      <c r="AA262" s="1"/>
      <c r="AB262" s="1"/>
      <c r="AC262" s="1"/>
    </row>
    <row r="263" spans="2:29" ht="15" customHeight="1" x14ac:dyDescent="0.15">
      <c r="B263" s="355"/>
      <c r="C263" s="34" t="s">
        <v>368</v>
      </c>
      <c r="F263" s="356">
        <f t="shared" si="178"/>
        <v>1105</v>
      </c>
      <c r="G263" s="4">
        <f t="shared" si="179"/>
        <v>2.1719457013574659</v>
      </c>
      <c r="H263" s="4">
        <f t="shared" si="179"/>
        <v>2.2624434389140271</v>
      </c>
      <c r="I263" s="4">
        <f t="shared" si="179"/>
        <v>4.886877828054299</v>
      </c>
      <c r="J263" s="4">
        <f t="shared" si="179"/>
        <v>14.20814479638009</v>
      </c>
      <c r="K263" s="4">
        <f t="shared" si="179"/>
        <v>25.248868778280542</v>
      </c>
      <c r="L263" s="4">
        <f t="shared" si="179"/>
        <v>48.41628959276018</v>
      </c>
      <c r="M263" s="4">
        <f t="shared" si="179"/>
        <v>2.8054298642533939</v>
      </c>
      <c r="N263" s="4">
        <f t="shared" si="177"/>
        <v>100</v>
      </c>
      <c r="O263" s="7"/>
      <c r="W263" s="44"/>
      <c r="Y263" s="44"/>
      <c r="Z263" s="44"/>
      <c r="AA263" s="1"/>
      <c r="AB263" s="1"/>
      <c r="AC263" s="1"/>
    </row>
    <row r="264" spans="2:29" ht="15" customHeight="1" x14ac:dyDescent="0.15">
      <c r="B264" s="355"/>
      <c r="C264" s="395" t="s">
        <v>326</v>
      </c>
      <c r="D264" s="211"/>
      <c r="E264" s="211"/>
      <c r="F264" s="357">
        <f t="shared" si="178"/>
        <v>1105</v>
      </c>
      <c r="G264" s="141">
        <f t="shared" si="179"/>
        <v>28.778280542986423</v>
      </c>
      <c r="H264" s="141">
        <f t="shared" si="179"/>
        <v>6.6063348416289598</v>
      </c>
      <c r="I264" s="141">
        <f t="shared" si="179"/>
        <v>7.6923076923076925</v>
      </c>
      <c r="J264" s="141">
        <f t="shared" si="179"/>
        <v>8.7782805429864244</v>
      </c>
      <c r="K264" s="141">
        <f t="shared" si="179"/>
        <v>8.0542986425339365</v>
      </c>
      <c r="L264" s="141">
        <f t="shared" si="179"/>
        <v>6.6063348416289598</v>
      </c>
      <c r="M264" s="141">
        <f t="shared" si="179"/>
        <v>33.484162895927597</v>
      </c>
      <c r="N264" s="141">
        <f t="shared" si="177"/>
        <v>99.999999999999986</v>
      </c>
      <c r="O264" s="7"/>
      <c r="W264" s="44"/>
      <c r="Y264" s="44"/>
      <c r="Z264" s="44"/>
      <c r="AA264" s="1"/>
      <c r="AB264" s="1"/>
      <c r="AC264" s="1"/>
    </row>
    <row r="265" spans="2:29" ht="30.9" customHeight="1" x14ac:dyDescent="0.15">
      <c r="B265" s="358"/>
      <c r="C265" s="466" t="s">
        <v>366</v>
      </c>
      <c r="D265" s="467"/>
      <c r="E265" s="467"/>
      <c r="F265" s="359">
        <f t="shared" si="178"/>
        <v>1105</v>
      </c>
      <c r="G265" s="5">
        <f t="shared" si="179"/>
        <v>12.126696832579185</v>
      </c>
      <c r="H265" s="5">
        <f t="shared" si="179"/>
        <v>3.9819004524886874</v>
      </c>
      <c r="I265" s="5">
        <f t="shared" si="179"/>
        <v>5.9728506787330318</v>
      </c>
      <c r="J265" s="5">
        <f t="shared" si="179"/>
        <v>9.0497737556561084</v>
      </c>
      <c r="K265" s="5">
        <f t="shared" si="179"/>
        <v>18.371040723981903</v>
      </c>
      <c r="L265" s="5">
        <f t="shared" si="179"/>
        <v>43.981900452488688</v>
      </c>
      <c r="M265" s="5">
        <f t="shared" si="179"/>
        <v>6.515837104072399</v>
      </c>
      <c r="N265" s="5">
        <f t="shared" si="177"/>
        <v>100</v>
      </c>
      <c r="O265" s="7"/>
      <c r="W265" s="44"/>
      <c r="Y265" s="44"/>
      <c r="Z265" s="44"/>
      <c r="AA265" s="1"/>
      <c r="AB265" s="1"/>
      <c r="AC265" s="1"/>
    </row>
    <row r="266" spans="2:29" ht="15" customHeight="1" x14ac:dyDescent="0.15">
      <c r="C266" s="1"/>
      <c r="D266" s="1"/>
      <c r="E266" s="1"/>
      <c r="H266" s="7"/>
      <c r="O266" s="7"/>
      <c r="W266" s="44"/>
      <c r="Y266" s="44"/>
      <c r="Z266" s="44"/>
      <c r="AA266" s="1"/>
      <c r="AB266" s="1"/>
      <c r="AC266" s="1"/>
    </row>
    <row r="267" spans="2:29" ht="21.6" x14ac:dyDescent="0.15">
      <c r="B267" s="281"/>
      <c r="C267" s="28" t="s">
        <v>195</v>
      </c>
      <c r="D267" s="28"/>
      <c r="E267" s="28"/>
      <c r="F267" s="147"/>
      <c r="G267" s="121" t="s">
        <v>122</v>
      </c>
      <c r="H267" s="121" t="s">
        <v>102</v>
      </c>
      <c r="I267" s="121" t="s">
        <v>101</v>
      </c>
      <c r="J267" s="121" t="s">
        <v>100</v>
      </c>
      <c r="K267" s="121" t="s">
        <v>99</v>
      </c>
      <c r="L267" s="121" t="s">
        <v>174</v>
      </c>
      <c r="M267" s="122" t="s">
        <v>1109</v>
      </c>
      <c r="N267" s="121" t="s">
        <v>4</v>
      </c>
      <c r="O267" s="119" t="s">
        <v>1110</v>
      </c>
      <c r="P267" s="119" t="s">
        <v>1111</v>
      </c>
      <c r="W267" s="44"/>
      <c r="Y267" s="44"/>
      <c r="Z267" s="44"/>
      <c r="AA267" s="1"/>
      <c r="AB267" s="1"/>
      <c r="AC267" s="1"/>
    </row>
    <row r="268" spans="2:29" ht="15" customHeight="1" x14ac:dyDescent="0.15">
      <c r="B268" s="350" t="s">
        <v>2</v>
      </c>
      <c r="C268" s="34" t="s">
        <v>66</v>
      </c>
      <c r="F268" s="74"/>
      <c r="G268" s="17">
        <v>46</v>
      </c>
      <c r="H268" s="17">
        <v>16</v>
      </c>
      <c r="I268" s="17">
        <v>22</v>
      </c>
      <c r="J268" s="17">
        <v>27</v>
      </c>
      <c r="K268" s="17">
        <v>61</v>
      </c>
      <c r="L268" s="17">
        <v>759</v>
      </c>
      <c r="M268" s="17">
        <v>110</v>
      </c>
      <c r="N268" s="17">
        <f t="shared" ref="N268:N287" si="180">SUM(G268:M268)</f>
        <v>1041</v>
      </c>
      <c r="O268" s="148">
        <v>0.82277121374865736</v>
      </c>
      <c r="P268" s="17">
        <v>42</v>
      </c>
      <c r="W268" s="44"/>
      <c r="Y268" s="44"/>
      <c r="Z268" s="44"/>
      <c r="AA268" s="1"/>
      <c r="AB268" s="1"/>
      <c r="AC268" s="1"/>
    </row>
    <row r="269" spans="2:29" ht="15" customHeight="1" x14ac:dyDescent="0.15">
      <c r="B269" s="351"/>
      <c r="C269" s="34" t="s">
        <v>416</v>
      </c>
      <c r="F269" s="75"/>
      <c r="G269" s="18">
        <v>44</v>
      </c>
      <c r="H269" s="18">
        <v>16</v>
      </c>
      <c r="I269" s="18">
        <v>28</v>
      </c>
      <c r="J269" s="18">
        <v>32</v>
      </c>
      <c r="K269" s="18">
        <v>72</v>
      </c>
      <c r="L269" s="18">
        <v>739</v>
      </c>
      <c r="M269" s="18">
        <v>110</v>
      </c>
      <c r="N269" s="18">
        <f t="shared" si="180"/>
        <v>1041</v>
      </c>
      <c r="O269" s="149">
        <v>0.74758324382384533</v>
      </c>
      <c r="P269" s="18">
        <v>32</v>
      </c>
      <c r="W269" s="44"/>
      <c r="Y269" s="44"/>
      <c r="Z269" s="44"/>
      <c r="AA269" s="1"/>
      <c r="AB269" s="1"/>
      <c r="AC269" s="1"/>
    </row>
    <row r="270" spans="2:29" ht="15" customHeight="1" x14ac:dyDescent="0.15">
      <c r="B270" s="351"/>
      <c r="C270" s="34" t="s">
        <v>68</v>
      </c>
      <c r="F270" s="75"/>
      <c r="G270" s="18">
        <v>20</v>
      </c>
      <c r="H270" s="18">
        <v>10</v>
      </c>
      <c r="I270" s="18">
        <v>7</v>
      </c>
      <c r="J270" s="18">
        <v>11</v>
      </c>
      <c r="K270" s="18">
        <v>46</v>
      </c>
      <c r="L270" s="18">
        <v>837</v>
      </c>
      <c r="M270" s="18">
        <v>110</v>
      </c>
      <c r="N270" s="18">
        <f t="shared" si="180"/>
        <v>1041</v>
      </c>
      <c r="O270" s="149">
        <v>0.34586466165413532</v>
      </c>
      <c r="P270" s="18">
        <v>27</v>
      </c>
      <c r="W270" s="44"/>
      <c r="Y270" s="44"/>
      <c r="Z270" s="44"/>
      <c r="AA270" s="1"/>
      <c r="AB270" s="1"/>
      <c r="AC270" s="1"/>
    </row>
    <row r="271" spans="2:29" ht="15" customHeight="1" x14ac:dyDescent="0.15">
      <c r="B271" s="351"/>
      <c r="C271" s="34" t="s">
        <v>365</v>
      </c>
      <c r="F271" s="75"/>
      <c r="G271" s="18">
        <v>33</v>
      </c>
      <c r="H271" s="18">
        <v>19</v>
      </c>
      <c r="I271" s="18">
        <v>41</v>
      </c>
      <c r="J271" s="18">
        <v>83</v>
      </c>
      <c r="K271" s="18">
        <v>127</v>
      </c>
      <c r="L271" s="18">
        <v>628</v>
      </c>
      <c r="M271" s="18">
        <v>110</v>
      </c>
      <c r="N271" s="18">
        <f t="shared" si="180"/>
        <v>1041</v>
      </c>
      <c r="O271" s="149">
        <v>0.92373791621911927</v>
      </c>
      <c r="P271" s="18">
        <v>65</v>
      </c>
      <c r="W271" s="44"/>
      <c r="Y271" s="44"/>
      <c r="Z271" s="44"/>
      <c r="AA271" s="1"/>
      <c r="AB271" s="1"/>
      <c r="AC271" s="1"/>
    </row>
    <row r="272" spans="2:29" ht="15" customHeight="1" x14ac:dyDescent="0.15">
      <c r="B272" s="351"/>
      <c r="C272" s="34" t="s">
        <v>367</v>
      </c>
      <c r="F272" s="75"/>
      <c r="G272" s="18">
        <v>17</v>
      </c>
      <c r="H272" s="18">
        <v>7</v>
      </c>
      <c r="I272" s="18">
        <v>24</v>
      </c>
      <c r="J272" s="18">
        <v>71</v>
      </c>
      <c r="K272" s="18">
        <v>167</v>
      </c>
      <c r="L272" s="18">
        <v>645</v>
      </c>
      <c r="M272" s="18">
        <v>110</v>
      </c>
      <c r="N272" s="18">
        <f t="shared" si="180"/>
        <v>1041</v>
      </c>
      <c r="O272" s="149">
        <v>0.59505907626208376</v>
      </c>
      <c r="P272" s="18">
        <v>25</v>
      </c>
      <c r="W272" s="44"/>
      <c r="Y272" s="44"/>
      <c r="Z272" s="44"/>
      <c r="AA272" s="1"/>
      <c r="AB272" s="1"/>
      <c r="AC272" s="1"/>
    </row>
    <row r="273" spans="2:29" ht="15" customHeight="1" x14ac:dyDescent="0.15">
      <c r="B273" s="351"/>
      <c r="C273" s="34" t="s">
        <v>67</v>
      </c>
      <c r="F273" s="75"/>
      <c r="G273" s="18">
        <v>11</v>
      </c>
      <c r="H273" s="18">
        <v>10</v>
      </c>
      <c r="I273" s="18">
        <v>15</v>
      </c>
      <c r="J273" s="18">
        <v>58</v>
      </c>
      <c r="K273" s="18">
        <v>136</v>
      </c>
      <c r="L273" s="18">
        <v>701</v>
      </c>
      <c r="M273" s="18">
        <v>110</v>
      </c>
      <c r="N273" s="18">
        <f t="shared" si="180"/>
        <v>1041</v>
      </c>
      <c r="O273" s="149">
        <v>0.45757250268528465</v>
      </c>
      <c r="P273" s="18">
        <v>15</v>
      </c>
      <c r="W273" s="44"/>
      <c r="Y273" s="44"/>
      <c r="Z273" s="44"/>
      <c r="AA273" s="1"/>
      <c r="AB273" s="1"/>
      <c r="AC273" s="1"/>
    </row>
    <row r="274" spans="2:29" ht="15" customHeight="1" x14ac:dyDescent="0.15">
      <c r="B274" s="351"/>
      <c r="C274" s="34" t="s">
        <v>1112</v>
      </c>
      <c r="F274" s="75"/>
      <c r="G274" s="18">
        <v>1</v>
      </c>
      <c r="H274" s="18">
        <v>1</v>
      </c>
      <c r="I274" s="18">
        <v>0</v>
      </c>
      <c r="J274" s="18">
        <v>5</v>
      </c>
      <c r="K274" s="18">
        <v>11</v>
      </c>
      <c r="L274" s="18">
        <v>913</v>
      </c>
      <c r="M274" s="18">
        <v>110</v>
      </c>
      <c r="N274" s="18">
        <f t="shared" si="180"/>
        <v>1041</v>
      </c>
      <c r="O274" s="149">
        <v>3.2223415682062301E-2</v>
      </c>
      <c r="P274" s="18">
        <v>5</v>
      </c>
      <c r="W274" s="44"/>
      <c r="Y274" s="44"/>
      <c r="Z274" s="44"/>
      <c r="AA274" s="1"/>
      <c r="AB274" s="1"/>
      <c r="AC274" s="1"/>
    </row>
    <row r="275" spans="2:29" ht="15" customHeight="1" x14ac:dyDescent="0.15">
      <c r="B275" s="351"/>
      <c r="C275" s="34" t="s">
        <v>368</v>
      </c>
      <c r="F275" s="75"/>
      <c r="G275" s="18">
        <v>7</v>
      </c>
      <c r="H275" s="18">
        <v>8</v>
      </c>
      <c r="I275" s="18">
        <v>25</v>
      </c>
      <c r="J275" s="18">
        <v>49</v>
      </c>
      <c r="K275" s="18">
        <v>111</v>
      </c>
      <c r="L275" s="18">
        <v>731</v>
      </c>
      <c r="M275" s="18">
        <v>110</v>
      </c>
      <c r="N275" s="18">
        <f t="shared" si="180"/>
        <v>1041</v>
      </c>
      <c r="O275" s="149">
        <v>0.39527389903329752</v>
      </c>
      <c r="P275" s="18">
        <v>12</v>
      </c>
      <c r="W275" s="44"/>
      <c r="Y275" s="44"/>
      <c r="Z275" s="44"/>
      <c r="AA275" s="1"/>
      <c r="AB275" s="1"/>
      <c r="AC275" s="1"/>
    </row>
    <row r="276" spans="2:29" ht="15" customHeight="1" x14ac:dyDescent="0.15">
      <c r="B276" s="351"/>
      <c r="C276" s="394" t="s">
        <v>326</v>
      </c>
      <c r="D276" s="211"/>
      <c r="E276" s="211"/>
      <c r="F276" s="352"/>
      <c r="G276" s="137">
        <v>101</v>
      </c>
      <c r="H276" s="137">
        <v>29</v>
      </c>
      <c r="I276" s="137">
        <v>46</v>
      </c>
      <c r="J276" s="137">
        <v>85</v>
      </c>
      <c r="K276" s="137">
        <v>143</v>
      </c>
      <c r="L276" s="137">
        <v>295</v>
      </c>
      <c r="M276" s="137">
        <v>342</v>
      </c>
      <c r="N276" s="137">
        <f t="shared" si="180"/>
        <v>1041</v>
      </c>
      <c r="O276" s="353">
        <v>2.4949928469241773</v>
      </c>
      <c r="P276" s="137">
        <v>63</v>
      </c>
      <c r="W276" s="44"/>
      <c r="Y276" s="44"/>
      <c r="Z276" s="44"/>
      <c r="AA276" s="1"/>
      <c r="AB276" s="1"/>
      <c r="AC276" s="1"/>
    </row>
    <row r="277" spans="2:29" ht="30.9" customHeight="1" x14ac:dyDescent="0.15">
      <c r="B277" s="37"/>
      <c r="C277" s="466" t="s">
        <v>366</v>
      </c>
      <c r="D277" s="467"/>
      <c r="E277" s="467"/>
      <c r="F277" s="76"/>
      <c r="G277" s="19">
        <v>62</v>
      </c>
      <c r="H277" s="19">
        <v>19</v>
      </c>
      <c r="I277" s="19">
        <v>22</v>
      </c>
      <c r="J277" s="19">
        <v>34</v>
      </c>
      <c r="K277" s="19">
        <v>89</v>
      </c>
      <c r="L277" s="19">
        <v>684</v>
      </c>
      <c r="M277" s="19">
        <v>131</v>
      </c>
      <c r="N277" s="19">
        <f t="shared" si="180"/>
        <v>1041</v>
      </c>
      <c r="O277" s="146">
        <v>1.1483516483516483</v>
      </c>
      <c r="P277" s="19">
        <v>68</v>
      </c>
      <c r="W277" s="44"/>
      <c r="Y277" s="44"/>
      <c r="Z277" s="44"/>
      <c r="AA277" s="1"/>
      <c r="AB277" s="1"/>
      <c r="AC277" s="1"/>
    </row>
    <row r="278" spans="2:29" ht="15" customHeight="1" x14ac:dyDescent="0.15">
      <c r="B278" s="350" t="s">
        <v>3</v>
      </c>
      <c r="C278" s="34" t="s">
        <v>66</v>
      </c>
      <c r="F278" s="354">
        <f t="shared" ref="F278:F287" si="181">N268</f>
        <v>1041</v>
      </c>
      <c r="G278" s="3">
        <f t="shared" ref="G278:M287" si="182">G268/$F278*100</f>
        <v>4.4188280499519692</v>
      </c>
      <c r="H278" s="3">
        <f t="shared" si="182"/>
        <v>1.5369836695485111</v>
      </c>
      <c r="I278" s="3">
        <f t="shared" si="182"/>
        <v>2.1133525456292026</v>
      </c>
      <c r="J278" s="3">
        <f t="shared" si="182"/>
        <v>2.5936599423631126</v>
      </c>
      <c r="K278" s="3">
        <f t="shared" si="182"/>
        <v>5.8597502401536987</v>
      </c>
      <c r="L278" s="3">
        <f t="shared" si="182"/>
        <v>72.910662824207492</v>
      </c>
      <c r="M278" s="3">
        <f t="shared" si="182"/>
        <v>10.566762728146013</v>
      </c>
      <c r="N278" s="3">
        <f t="shared" si="180"/>
        <v>100</v>
      </c>
      <c r="O278" s="7"/>
      <c r="W278" s="44"/>
      <c r="Y278" s="44"/>
      <c r="Z278" s="44"/>
      <c r="AA278" s="1"/>
      <c r="AB278" s="1"/>
      <c r="AC278" s="1"/>
    </row>
    <row r="279" spans="2:29" ht="15" customHeight="1" x14ac:dyDescent="0.15">
      <c r="B279" s="355"/>
      <c r="C279" s="34" t="s">
        <v>416</v>
      </c>
      <c r="F279" s="356">
        <f t="shared" si="181"/>
        <v>1041</v>
      </c>
      <c r="G279" s="4">
        <f t="shared" si="182"/>
        <v>4.2267050912584052</v>
      </c>
      <c r="H279" s="4">
        <f t="shared" si="182"/>
        <v>1.5369836695485111</v>
      </c>
      <c r="I279" s="4">
        <f t="shared" si="182"/>
        <v>2.6897214217098941</v>
      </c>
      <c r="J279" s="4">
        <f t="shared" si="182"/>
        <v>3.0739673390970221</v>
      </c>
      <c r="K279" s="4">
        <f t="shared" si="182"/>
        <v>6.9164265129683002</v>
      </c>
      <c r="L279" s="4">
        <f t="shared" si="182"/>
        <v>70.989433237271854</v>
      </c>
      <c r="M279" s="4">
        <f t="shared" si="182"/>
        <v>10.566762728146013</v>
      </c>
      <c r="N279" s="4">
        <f t="shared" si="180"/>
        <v>100</v>
      </c>
      <c r="O279" s="7"/>
      <c r="W279" s="44"/>
      <c r="Y279" s="44"/>
      <c r="Z279" s="44"/>
      <c r="AA279" s="1"/>
      <c r="AB279" s="1"/>
      <c r="AC279" s="1"/>
    </row>
    <row r="280" spans="2:29" ht="15" customHeight="1" x14ac:dyDescent="0.15">
      <c r="B280" s="355"/>
      <c r="C280" s="34" t="s">
        <v>68</v>
      </c>
      <c r="F280" s="356">
        <f t="shared" si="181"/>
        <v>1041</v>
      </c>
      <c r="G280" s="4">
        <f t="shared" si="182"/>
        <v>1.9212295869356391</v>
      </c>
      <c r="H280" s="4">
        <f t="shared" si="182"/>
        <v>0.96061479346781953</v>
      </c>
      <c r="I280" s="4">
        <f t="shared" si="182"/>
        <v>0.67243035542747354</v>
      </c>
      <c r="J280" s="4">
        <f t="shared" si="182"/>
        <v>1.0566762728146013</v>
      </c>
      <c r="K280" s="4">
        <f t="shared" si="182"/>
        <v>4.4188280499519692</v>
      </c>
      <c r="L280" s="4">
        <f t="shared" si="182"/>
        <v>80.403458213256485</v>
      </c>
      <c r="M280" s="4">
        <f t="shared" si="182"/>
        <v>10.566762728146013</v>
      </c>
      <c r="N280" s="4">
        <f t="shared" si="180"/>
        <v>100</v>
      </c>
      <c r="O280" s="7"/>
      <c r="W280" s="44"/>
      <c r="Y280" s="44"/>
      <c r="Z280" s="44"/>
      <c r="AA280" s="1"/>
      <c r="AB280" s="1"/>
      <c r="AC280" s="1"/>
    </row>
    <row r="281" spans="2:29" ht="15" customHeight="1" x14ac:dyDescent="0.15">
      <c r="B281" s="355"/>
      <c r="C281" s="34" t="s">
        <v>365</v>
      </c>
      <c r="F281" s="356">
        <f t="shared" si="181"/>
        <v>1041</v>
      </c>
      <c r="G281" s="4">
        <f t="shared" si="182"/>
        <v>3.1700288184438041</v>
      </c>
      <c r="H281" s="4">
        <f t="shared" si="182"/>
        <v>1.8251681075888568</v>
      </c>
      <c r="I281" s="4">
        <f t="shared" si="182"/>
        <v>3.9385206532180597</v>
      </c>
      <c r="J281" s="4">
        <f t="shared" si="182"/>
        <v>7.9731027857829009</v>
      </c>
      <c r="K281" s="4">
        <f t="shared" si="182"/>
        <v>12.199807877041307</v>
      </c>
      <c r="L281" s="4">
        <f t="shared" si="182"/>
        <v>60.326609029779057</v>
      </c>
      <c r="M281" s="4">
        <f t="shared" si="182"/>
        <v>10.566762728146013</v>
      </c>
      <c r="N281" s="4">
        <f t="shared" si="180"/>
        <v>100</v>
      </c>
      <c r="O281" s="7"/>
      <c r="W281" s="44"/>
      <c r="Y281" s="44"/>
      <c r="Z281" s="44"/>
      <c r="AA281" s="1"/>
      <c r="AB281" s="1"/>
      <c r="AC281" s="1"/>
    </row>
    <row r="282" spans="2:29" ht="15" customHeight="1" x14ac:dyDescent="0.15">
      <c r="B282" s="355"/>
      <c r="C282" s="34" t="s">
        <v>367</v>
      </c>
      <c r="F282" s="356">
        <f t="shared" si="181"/>
        <v>1041</v>
      </c>
      <c r="G282" s="4">
        <f t="shared" si="182"/>
        <v>1.6330451488952931</v>
      </c>
      <c r="H282" s="4">
        <f t="shared" si="182"/>
        <v>0.67243035542747354</v>
      </c>
      <c r="I282" s="4">
        <f t="shared" si="182"/>
        <v>2.3054755043227666</v>
      </c>
      <c r="J282" s="4">
        <f t="shared" si="182"/>
        <v>6.8203650336215169</v>
      </c>
      <c r="K282" s="4">
        <f t="shared" si="182"/>
        <v>16.042267050912585</v>
      </c>
      <c r="L282" s="4">
        <f t="shared" si="182"/>
        <v>61.959654178674349</v>
      </c>
      <c r="M282" s="4">
        <f t="shared" si="182"/>
        <v>10.566762728146013</v>
      </c>
      <c r="N282" s="4">
        <f t="shared" si="180"/>
        <v>100</v>
      </c>
      <c r="O282" s="7"/>
      <c r="W282" s="44"/>
      <c r="Y282" s="44"/>
      <c r="Z282" s="44"/>
      <c r="AA282" s="1"/>
      <c r="AB282" s="1"/>
      <c r="AC282" s="1"/>
    </row>
    <row r="283" spans="2:29" ht="15" customHeight="1" x14ac:dyDescent="0.15">
      <c r="B283" s="355"/>
      <c r="C283" s="34" t="s">
        <v>67</v>
      </c>
      <c r="F283" s="356">
        <f t="shared" si="181"/>
        <v>1041</v>
      </c>
      <c r="G283" s="4">
        <f t="shared" si="182"/>
        <v>1.0566762728146013</v>
      </c>
      <c r="H283" s="4">
        <f t="shared" si="182"/>
        <v>0.96061479346781953</v>
      </c>
      <c r="I283" s="4">
        <f t="shared" si="182"/>
        <v>1.4409221902017291</v>
      </c>
      <c r="J283" s="4">
        <f t="shared" si="182"/>
        <v>5.5715658021133523</v>
      </c>
      <c r="K283" s="4">
        <f t="shared" si="182"/>
        <v>13.064361191162345</v>
      </c>
      <c r="L283" s="4">
        <f t="shared" si="182"/>
        <v>67.339097022094137</v>
      </c>
      <c r="M283" s="4">
        <f t="shared" si="182"/>
        <v>10.566762728146013</v>
      </c>
      <c r="N283" s="4">
        <f t="shared" si="180"/>
        <v>100</v>
      </c>
      <c r="O283" s="7"/>
      <c r="W283" s="44"/>
      <c r="Y283" s="44"/>
      <c r="Z283" s="44"/>
      <c r="AA283" s="1"/>
      <c r="AB283" s="1"/>
      <c r="AC283" s="1"/>
    </row>
    <row r="284" spans="2:29" ht="15" customHeight="1" x14ac:dyDescent="0.15">
      <c r="B284" s="355"/>
      <c r="C284" s="34" t="s">
        <v>1112</v>
      </c>
      <c r="F284" s="356">
        <f t="shared" si="181"/>
        <v>1041</v>
      </c>
      <c r="G284" s="4">
        <f t="shared" si="182"/>
        <v>9.6061479346781942E-2</v>
      </c>
      <c r="H284" s="4">
        <f t="shared" si="182"/>
        <v>9.6061479346781942E-2</v>
      </c>
      <c r="I284" s="4">
        <f t="shared" si="182"/>
        <v>0</v>
      </c>
      <c r="J284" s="4">
        <f t="shared" si="182"/>
        <v>0.48030739673390976</v>
      </c>
      <c r="K284" s="4">
        <f t="shared" si="182"/>
        <v>1.0566762728146013</v>
      </c>
      <c r="L284" s="4">
        <f t="shared" si="182"/>
        <v>87.704130643611904</v>
      </c>
      <c r="M284" s="4">
        <f t="shared" si="182"/>
        <v>10.566762728146013</v>
      </c>
      <c r="N284" s="4">
        <f t="shared" si="180"/>
        <v>100</v>
      </c>
      <c r="O284" s="7"/>
      <c r="W284" s="44"/>
      <c r="Y284" s="44"/>
      <c r="Z284" s="44"/>
      <c r="AA284" s="1"/>
      <c r="AB284" s="1"/>
      <c r="AC284" s="1"/>
    </row>
    <row r="285" spans="2:29" ht="15" customHeight="1" x14ac:dyDescent="0.15">
      <c r="B285" s="355"/>
      <c r="C285" s="34" t="s">
        <v>368</v>
      </c>
      <c r="F285" s="356">
        <f t="shared" si="181"/>
        <v>1041</v>
      </c>
      <c r="G285" s="4">
        <f t="shared" si="182"/>
        <v>0.67243035542747354</v>
      </c>
      <c r="H285" s="4">
        <f t="shared" si="182"/>
        <v>0.76849183477425553</v>
      </c>
      <c r="I285" s="4">
        <f t="shared" si="182"/>
        <v>2.4015369836695486</v>
      </c>
      <c r="J285" s="4">
        <f t="shared" si="182"/>
        <v>4.7070124879923156</v>
      </c>
      <c r="K285" s="4">
        <f t="shared" si="182"/>
        <v>10.662824207492795</v>
      </c>
      <c r="L285" s="4">
        <f t="shared" si="182"/>
        <v>70.220941402497601</v>
      </c>
      <c r="M285" s="4">
        <f t="shared" si="182"/>
        <v>10.566762728146013</v>
      </c>
      <c r="N285" s="4">
        <f t="shared" si="180"/>
        <v>100</v>
      </c>
      <c r="O285" s="7"/>
      <c r="W285" s="44"/>
      <c r="Y285" s="44"/>
      <c r="Z285" s="44"/>
      <c r="AA285" s="1"/>
      <c r="AB285" s="1"/>
      <c r="AC285" s="1"/>
    </row>
    <row r="286" spans="2:29" ht="15" customHeight="1" x14ac:dyDescent="0.15">
      <c r="B286" s="355"/>
      <c r="C286" s="395" t="s">
        <v>326</v>
      </c>
      <c r="D286" s="211"/>
      <c r="E286" s="211"/>
      <c r="F286" s="357">
        <f t="shared" si="181"/>
        <v>1041</v>
      </c>
      <c r="G286" s="141">
        <f t="shared" si="182"/>
        <v>9.7022094140249759</v>
      </c>
      <c r="H286" s="141">
        <f t="shared" si="182"/>
        <v>2.7857829010566761</v>
      </c>
      <c r="I286" s="141">
        <f t="shared" si="182"/>
        <v>4.4188280499519692</v>
      </c>
      <c r="J286" s="141">
        <f t="shared" si="182"/>
        <v>8.165225744476464</v>
      </c>
      <c r="K286" s="141">
        <f t="shared" si="182"/>
        <v>13.736791546589819</v>
      </c>
      <c r="L286" s="141">
        <f t="shared" si="182"/>
        <v>28.338136407300674</v>
      </c>
      <c r="M286" s="141">
        <f t="shared" si="182"/>
        <v>32.853025936599423</v>
      </c>
      <c r="N286" s="141">
        <f t="shared" si="180"/>
        <v>100</v>
      </c>
      <c r="O286" s="7"/>
      <c r="W286" s="44"/>
      <c r="Y286" s="44"/>
      <c r="Z286" s="44"/>
      <c r="AA286" s="1"/>
      <c r="AB286" s="1"/>
      <c r="AC286" s="1"/>
    </row>
    <row r="287" spans="2:29" ht="30.9" customHeight="1" x14ac:dyDescent="0.15">
      <c r="B287" s="358"/>
      <c r="C287" s="466" t="s">
        <v>366</v>
      </c>
      <c r="D287" s="467"/>
      <c r="E287" s="467"/>
      <c r="F287" s="359">
        <f t="shared" si="181"/>
        <v>1041</v>
      </c>
      <c r="G287" s="5">
        <f t="shared" si="182"/>
        <v>5.9558117195004803</v>
      </c>
      <c r="H287" s="5">
        <f t="shared" si="182"/>
        <v>1.8251681075888568</v>
      </c>
      <c r="I287" s="5">
        <f t="shared" si="182"/>
        <v>2.1133525456292026</v>
      </c>
      <c r="J287" s="5">
        <f t="shared" si="182"/>
        <v>3.2660902977905861</v>
      </c>
      <c r="K287" s="5">
        <f t="shared" si="182"/>
        <v>8.5494716618635938</v>
      </c>
      <c r="L287" s="5">
        <f t="shared" si="182"/>
        <v>65.706051873198845</v>
      </c>
      <c r="M287" s="5">
        <f t="shared" si="182"/>
        <v>12.584053794428435</v>
      </c>
      <c r="N287" s="5">
        <f t="shared" si="180"/>
        <v>100</v>
      </c>
      <c r="O287" s="7"/>
      <c r="W287" s="44"/>
      <c r="Y287" s="44"/>
      <c r="Z287" s="44"/>
      <c r="AA287" s="1"/>
      <c r="AB287" s="1"/>
      <c r="AC287" s="1"/>
    </row>
    <row r="288" spans="2:29" ht="15" customHeight="1" x14ac:dyDescent="0.15">
      <c r="C288" s="1"/>
      <c r="D288" s="1"/>
      <c r="E288" s="1"/>
      <c r="H288" s="7"/>
      <c r="O288" s="7"/>
      <c r="W288" s="44"/>
      <c r="Y288" s="44"/>
      <c r="Z288" s="44"/>
      <c r="AA288" s="1"/>
      <c r="AB288" s="1"/>
      <c r="AC288" s="1"/>
    </row>
    <row r="289" spans="1:29" ht="15" customHeight="1" x14ac:dyDescent="0.15">
      <c r="A289" s="1" t="s">
        <v>1122</v>
      </c>
      <c r="C289" s="1"/>
      <c r="D289" s="1"/>
      <c r="E289" s="1"/>
      <c r="H289" s="7"/>
      <c r="O289" s="7"/>
      <c r="W289" s="44"/>
      <c r="Y289" s="44"/>
      <c r="Z289" s="44"/>
      <c r="AA289" s="1"/>
      <c r="AB289" s="1"/>
      <c r="AC289" s="1"/>
    </row>
    <row r="290" spans="1:29" ht="21.6" x14ac:dyDescent="0.15">
      <c r="B290" s="281"/>
      <c r="C290" s="28" t="s">
        <v>443</v>
      </c>
      <c r="D290" s="28"/>
      <c r="E290" s="28"/>
      <c r="F290" s="147"/>
      <c r="G290" s="121" t="s">
        <v>122</v>
      </c>
      <c r="H290" s="121" t="s">
        <v>102</v>
      </c>
      <c r="I290" s="121" t="s">
        <v>101</v>
      </c>
      <c r="J290" s="121" t="s">
        <v>100</v>
      </c>
      <c r="K290" s="121" t="s">
        <v>99</v>
      </c>
      <c r="L290" s="121" t="s">
        <v>174</v>
      </c>
      <c r="M290" s="122" t="s">
        <v>1109</v>
      </c>
      <c r="N290" s="121" t="s">
        <v>4</v>
      </c>
      <c r="O290" s="119" t="s">
        <v>1110</v>
      </c>
      <c r="P290" s="119" t="s">
        <v>1111</v>
      </c>
      <c r="W290" s="44"/>
      <c r="Y290" s="44"/>
      <c r="Z290" s="44"/>
      <c r="AA290" s="1"/>
      <c r="AB290" s="1"/>
      <c r="AC290" s="1"/>
    </row>
    <row r="291" spans="1:29" ht="15" customHeight="1" x14ac:dyDescent="0.15">
      <c r="B291" s="350" t="s">
        <v>2</v>
      </c>
      <c r="C291" s="34" t="s">
        <v>66</v>
      </c>
      <c r="F291" s="74"/>
      <c r="G291" s="17">
        <v>17</v>
      </c>
      <c r="H291" s="17">
        <v>7</v>
      </c>
      <c r="I291" s="17">
        <v>13</v>
      </c>
      <c r="J291" s="17">
        <v>23</v>
      </c>
      <c r="K291" s="17">
        <v>53</v>
      </c>
      <c r="L291" s="17">
        <v>917</v>
      </c>
      <c r="M291" s="17">
        <v>154</v>
      </c>
      <c r="N291" s="17">
        <f t="shared" ref="N291:N310" si="183">SUM(G291:M291)</f>
        <v>1184</v>
      </c>
      <c r="O291" s="148">
        <v>0.30097087378640774</v>
      </c>
      <c r="P291" s="17">
        <v>14</v>
      </c>
      <c r="W291" s="44"/>
      <c r="Y291" s="44"/>
      <c r="Z291" s="44"/>
      <c r="AA291" s="1"/>
      <c r="AB291" s="1"/>
      <c r="AC291" s="1"/>
    </row>
    <row r="292" spans="1:29" ht="15" customHeight="1" x14ac:dyDescent="0.15">
      <c r="B292" s="351"/>
      <c r="C292" s="34" t="s">
        <v>416</v>
      </c>
      <c r="F292" s="75"/>
      <c r="G292" s="18">
        <v>13</v>
      </c>
      <c r="H292" s="18">
        <v>10</v>
      </c>
      <c r="I292" s="18">
        <v>13</v>
      </c>
      <c r="J292" s="18">
        <v>22</v>
      </c>
      <c r="K292" s="18">
        <v>74</v>
      </c>
      <c r="L292" s="18">
        <v>898</v>
      </c>
      <c r="M292" s="18">
        <v>154</v>
      </c>
      <c r="N292" s="18">
        <f t="shared" si="183"/>
        <v>1184</v>
      </c>
      <c r="O292" s="149">
        <v>0.28252427184466017</v>
      </c>
      <c r="P292" s="18">
        <v>14</v>
      </c>
      <c r="W292" s="44"/>
      <c r="Y292" s="44"/>
      <c r="Z292" s="44"/>
      <c r="AA292" s="1"/>
      <c r="AB292" s="1"/>
      <c r="AC292" s="1"/>
    </row>
    <row r="293" spans="1:29" ht="15" customHeight="1" x14ac:dyDescent="0.15">
      <c r="B293" s="351"/>
      <c r="C293" s="34" t="s">
        <v>68</v>
      </c>
      <c r="F293" s="75"/>
      <c r="G293" s="18">
        <v>4</v>
      </c>
      <c r="H293" s="18">
        <v>0</v>
      </c>
      <c r="I293" s="18">
        <v>5</v>
      </c>
      <c r="J293" s="18">
        <v>9</v>
      </c>
      <c r="K293" s="18">
        <v>28</v>
      </c>
      <c r="L293" s="18">
        <v>984</v>
      </c>
      <c r="M293" s="18">
        <v>154</v>
      </c>
      <c r="N293" s="18">
        <f t="shared" si="183"/>
        <v>1184</v>
      </c>
      <c r="O293" s="149">
        <v>8.2524271844660199E-2</v>
      </c>
      <c r="P293" s="18">
        <v>8</v>
      </c>
      <c r="W293" s="44"/>
      <c r="Y293" s="44"/>
      <c r="Z293" s="44"/>
      <c r="AA293" s="1"/>
      <c r="AB293" s="1"/>
      <c r="AC293" s="1"/>
    </row>
    <row r="294" spans="1:29" ht="15" customHeight="1" x14ac:dyDescent="0.15">
      <c r="B294" s="351"/>
      <c r="C294" s="34" t="s">
        <v>365</v>
      </c>
      <c r="F294" s="75"/>
      <c r="G294" s="18">
        <v>18</v>
      </c>
      <c r="H294" s="18">
        <v>14</v>
      </c>
      <c r="I294" s="18">
        <v>36</v>
      </c>
      <c r="J294" s="18">
        <v>77</v>
      </c>
      <c r="K294" s="18">
        <v>126</v>
      </c>
      <c r="L294" s="18">
        <v>759</v>
      </c>
      <c r="M294" s="18">
        <v>154</v>
      </c>
      <c r="N294" s="18">
        <f t="shared" si="183"/>
        <v>1184</v>
      </c>
      <c r="O294" s="149">
        <v>0.53786407766990296</v>
      </c>
      <c r="P294" s="18">
        <v>18</v>
      </c>
      <c r="W294" s="44"/>
      <c r="Y294" s="44"/>
      <c r="Z294" s="44"/>
      <c r="AA294" s="1"/>
      <c r="AB294" s="1"/>
      <c r="AC294" s="1"/>
    </row>
    <row r="295" spans="1:29" ht="15" customHeight="1" x14ac:dyDescent="0.15">
      <c r="B295" s="351"/>
      <c r="C295" s="34" t="s">
        <v>367</v>
      </c>
      <c r="F295" s="75"/>
      <c r="G295" s="18">
        <v>6</v>
      </c>
      <c r="H295" s="18">
        <v>7</v>
      </c>
      <c r="I295" s="18">
        <v>28</v>
      </c>
      <c r="J295" s="18">
        <v>83</v>
      </c>
      <c r="K295" s="18">
        <v>193</v>
      </c>
      <c r="L295" s="18">
        <v>713</v>
      </c>
      <c r="M295" s="18">
        <v>154</v>
      </c>
      <c r="N295" s="18">
        <f t="shared" si="183"/>
        <v>1184</v>
      </c>
      <c r="O295" s="149">
        <v>0.49029126213592233</v>
      </c>
      <c r="P295" s="18">
        <v>8</v>
      </c>
      <c r="W295" s="44"/>
      <c r="Y295" s="44"/>
      <c r="Z295" s="44"/>
      <c r="AA295" s="1"/>
      <c r="AB295" s="1"/>
      <c r="AC295" s="1"/>
    </row>
    <row r="296" spans="1:29" ht="15" customHeight="1" x14ac:dyDescent="0.15">
      <c r="B296" s="351"/>
      <c r="C296" s="34" t="s">
        <v>67</v>
      </c>
      <c r="F296" s="75"/>
      <c r="G296" s="18">
        <v>5</v>
      </c>
      <c r="H296" s="18">
        <v>8</v>
      </c>
      <c r="I296" s="18">
        <v>17</v>
      </c>
      <c r="J296" s="18">
        <v>47</v>
      </c>
      <c r="K296" s="18">
        <v>112</v>
      </c>
      <c r="L296" s="18">
        <v>841</v>
      </c>
      <c r="M296" s="18">
        <v>154</v>
      </c>
      <c r="N296" s="18">
        <f t="shared" si="183"/>
        <v>1184</v>
      </c>
      <c r="O296" s="149">
        <v>0.30679611650485439</v>
      </c>
      <c r="P296" s="18">
        <v>7</v>
      </c>
      <c r="W296" s="44"/>
      <c r="Y296" s="44"/>
      <c r="Z296" s="44"/>
      <c r="AA296" s="1"/>
      <c r="AB296" s="1"/>
      <c r="AC296" s="1"/>
    </row>
    <row r="297" spans="1:29" ht="15" customHeight="1" x14ac:dyDescent="0.15">
      <c r="B297" s="351"/>
      <c r="C297" s="34" t="s">
        <v>1112</v>
      </c>
      <c r="F297" s="75"/>
      <c r="G297" s="18">
        <v>0</v>
      </c>
      <c r="H297" s="18">
        <v>0</v>
      </c>
      <c r="I297" s="18">
        <v>1</v>
      </c>
      <c r="J297" s="18">
        <v>1</v>
      </c>
      <c r="K297" s="18">
        <v>8</v>
      </c>
      <c r="L297" s="18">
        <v>1020</v>
      </c>
      <c r="M297" s="18">
        <v>154</v>
      </c>
      <c r="N297" s="18">
        <f t="shared" si="183"/>
        <v>1184</v>
      </c>
      <c r="O297" s="149">
        <v>1.262135922330097E-2</v>
      </c>
      <c r="P297" s="18">
        <v>3</v>
      </c>
      <c r="W297" s="44"/>
      <c r="Y297" s="44"/>
      <c r="Z297" s="44"/>
      <c r="AA297" s="1"/>
      <c r="AB297" s="1"/>
      <c r="AC297" s="1"/>
    </row>
    <row r="298" spans="1:29" ht="15" customHeight="1" x14ac:dyDescent="0.15">
      <c r="B298" s="351"/>
      <c r="C298" s="34" t="s">
        <v>368</v>
      </c>
      <c r="F298" s="75"/>
      <c r="G298" s="18">
        <v>4</v>
      </c>
      <c r="H298" s="18">
        <v>7</v>
      </c>
      <c r="I298" s="18">
        <v>11</v>
      </c>
      <c r="J298" s="18">
        <v>38</v>
      </c>
      <c r="K298" s="18">
        <v>146</v>
      </c>
      <c r="L298" s="18">
        <v>824</v>
      </c>
      <c r="M298" s="18">
        <v>154</v>
      </c>
      <c r="N298" s="18">
        <f t="shared" si="183"/>
        <v>1184</v>
      </c>
      <c r="O298" s="149">
        <v>0.29902912621359223</v>
      </c>
      <c r="P298" s="18">
        <v>8</v>
      </c>
      <c r="W298" s="44"/>
      <c r="Y298" s="44"/>
      <c r="Z298" s="44"/>
      <c r="AA298" s="1"/>
      <c r="AB298" s="1"/>
      <c r="AC298" s="1"/>
    </row>
    <row r="299" spans="1:29" ht="15" customHeight="1" x14ac:dyDescent="0.15">
      <c r="B299" s="351"/>
      <c r="C299" s="394" t="s">
        <v>326</v>
      </c>
      <c r="D299" s="211"/>
      <c r="E299" s="211"/>
      <c r="F299" s="352"/>
      <c r="G299" s="137">
        <v>74</v>
      </c>
      <c r="H299" s="137">
        <v>35</v>
      </c>
      <c r="I299" s="137">
        <v>40</v>
      </c>
      <c r="J299" s="137">
        <v>90</v>
      </c>
      <c r="K299" s="137">
        <v>160</v>
      </c>
      <c r="L299" s="137">
        <v>403</v>
      </c>
      <c r="M299" s="137">
        <v>382</v>
      </c>
      <c r="N299" s="137">
        <f t="shared" si="183"/>
        <v>1184</v>
      </c>
      <c r="O299" s="353">
        <v>1.685785536159601</v>
      </c>
      <c r="P299" s="137">
        <v>30</v>
      </c>
      <c r="W299" s="44"/>
      <c r="Y299" s="44"/>
      <c r="Z299" s="44"/>
      <c r="AA299" s="1"/>
      <c r="AB299" s="1"/>
      <c r="AC299" s="1"/>
    </row>
    <row r="300" spans="1:29" ht="30.9" customHeight="1" x14ac:dyDescent="0.15">
      <c r="B300" s="37"/>
      <c r="C300" s="466" t="s">
        <v>366</v>
      </c>
      <c r="D300" s="467"/>
      <c r="E300" s="467"/>
      <c r="F300" s="76"/>
      <c r="G300" s="19">
        <v>25</v>
      </c>
      <c r="H300" s="19">
        <v>9</v>
      </c>
      <c r="I300" s="19">
        <v>14</v>
      </c>
      <c r="J300" s="19">
        <v>31</v>
      </c>
      <c r="K300" s="19">
        <v>81</v>
      </c>
      <c r="L300" s="19">
        <v>859</v>
      </c>
      <c r="M300" s="19">
        <v>165</v>
      </c>
      <c r="N300" s="19">
        <f t="shared" si="183"/>
        <v>1184</v>
      </c>
      <c r="O300" s="146">
        <v>0.43277723258096173</v>
      </c>
      <c r="P300" s="19">
        <v>20</v>
      </c>
      <c r="W300" s="44"/>
      <c r="Y300" s="44"/>
      <c r="Z300" s="44"/>
      <c r="AA300" s="1"/>
      <c r="AB300" s="1"/>
      <c r="AC300" s="1"/>
    </row>
    <row r="301" spans="1:29" ht="15" customHeight="1" x14ac:dyDescent="0.15">
      <c r="B301" s="350" t="s">
        <v>3</v>
      </c>
      <c r="C301" s="34" t="s">
        <v>66</v>
      </c>
      <c r="F301" s="354">
        <f t="shared" ref="F301:F310" si="184">N291</f>
        <v>1184</v>
      </c>
      <c r="G301" s="3">
        <f t="shared" ref="G301:M310" si="185">G291/$F301*100</f>
        <v>1.435810810810811</v>
      </c>
      <c r="H301" s="3">
        <f t="shared" si="185"/>
        <v>0.59121621621621623</v>
      </c>
      <c r="I301" s="3">
        <f t="shared" si="185"/>
        <v>1.097972972972973</v>
      </c>
      <c r="J301" s="3">
        <f t="shared" si="185"/>
        <v>1.9425675675675675</v>
      </c>
      <c r="K301" s="3">
        <f t="shared" si="185"/>
        <v>4.4763513513513518</v>
      </c>
      <c r="L301" s="3">
        <f t="shared" si="185"/>
        <v>77.449324324324323</v>
      </c>
      <c r="M301" s="3">
        <f t="shared" si="185"/>
        <v>13.006756756756758</v>
      </c>
      <c r="N301" s="3">
        <f t="shared" si="183"/>
        <v>100</v>
      </c>
      <c r="O301" s="7"/>
      <c r="W301" s="44"/>
      <c r="Y301" s="44"/>
      <c r="Z301" s="44"/>
      <c r="AA301" s="1"/>
      <c r="AB301" s="1"/>
      <c r="AC301" s="1"/>
    </row>
    <row r="302" spans="1:29" ht="15" customHeight="1" x14ac:dyDescent="0.15">
      <c r="B302" s="355"/>
      <c r="C302" s="34" t="s">
        <v>416</v>
      </c>
      <c r="F302" s="356">
        <f t="shared" si="184"/>
        <v>1184</v>
      </c>
      <c r="G302" s="4">
        <f t="shared" si="185"/>
        <v>1.097972972972973</v>
      </c>
      <c r="H302" s="4">
        <f t="shared" si="185"/>
        <v>0.84459459459459463</v>
      </c>
      <c r="I302" s="4">
        <f t="shared" si="185"/>
        <v>1.097972972972973</v>
      </c>
      <c r="J302" s="4">
        <f t="shared" si="185"/>
        <v>1.8581081081081081</v>
      </c>
      <c r="K302" s="4">
        <f t="shared" si="185"/>
        <v>6.25</v>
      </c>
      <c r="L302" s="4">
        <f t="shared" si="185"/>
        <v>75.844594594594597</v>
      </c>
      <c r="M302" s="4">
        <f t="shared" si="185"/>
        <v>13.006756756756758</v>
      </c>
      <c r="N302" s="4">
        <f t="shared" si="183"/>
        <v>100</v>
      </c>
      <c r="O302" s="7"/>
      <c r="W302" s="44"/>
      <c r="Y302" s="44"/>
      <c r="Z302" s="44"/>
      <c r="AA302" s="1"/>
      <c r="AB302" s="1"/>
      <c r="AC302" s="1"/>
    </row>
    <row r="303" spans="1:29" ht="15" customHeight="1" x14ac:dyDescent="0.15">
      <c r="B303" s="355"/>
      <c r="C303" s="34" t="s">
        <v>68</v>
      </c>
      <c r="F303" s="356">
        <f t="shared" si="184"/>
        <v>1184</v>
      </c>
      <c r="G303" s="4">
        <f t="shared" si="185"/>
        <v>0.33783783783783783</v>
      </c>
      <c r="H303" s="4">
        <f t="shared" si="185"/>
        <v>0</v>
      </c>
      <c r="I303" s="4">
        <f t="shared" si="185"/>
        <v>0.42229729729729731</v>
      </c>
      <c r="J303" s="4">
        <f t="shared" si="185"/>
        <v>0.7601351351351352</v>
      </c>
      <c r="K303" s="4">
        <f t="shared" si="185"/>
        <v>2.3648648648648649</v>
      </c>
      <c r="L303" s="4">
        <f t="shared" si="185"/>
        <v>83.108108108108098</v>
      </c>
      <c r="M303" s="4">
        <f t="shared" si="185"/>
        <v>13.006756756756758</v>
      </c>
      <c r="N303" s="4">
        <f t="shared" si="183"/>
        <v>99.999999999999986</v>
      </c>
      <c r="O303" s="7"/>
      <c r="W303" s="44"/>
      <c r="Y303" s="44"/>
      <c r="Z303" s="44"/>
      <c r="AA303" s="1"/>
      <c r="AB303" s="1"/>
      <c r="AC303" s="1"/>
    </row>
    <row r="304" spans="1:29" ht="15" customHeight="1" x14ac:dyDescent="0.15">
      <c r="B304" s="355"/>
      <c r="C304" s="34" t="s">
        <v>365</v>
      </c>
      <c r="F304" s="356">
        <f t="shared" si="184"/>
        <v>1184</v>
      </c>
      <c r="G304" s="4">
        <f t="shared" si="185"/>
        <v>1.5202702702702704</v>
      </c>
      <c r="H304" s="4">
        <f t="shared" si="185"/>
        <v>1.1824324324324325</v>
      </c>
      <c r="I304" s="4">
        <f t="shared" si="185"/>
        <v>3.0405405405405408</v>
      </c>
      <c r="J304" s="4">
        <f t="shared" si="185"/>
        <v>6.503378378378379</v>
      </c>
      <c r="K304" s="4">
        <f t="shared" si="185"/>
        <v>10.641891891891891</v>
      </c>
      <c r="L304" s="4">
        <f t="shared" si="185"/>
        <v>64.104729729729726</v>
      </c>
      <c r="M304" s="4">
        <f t="shared" si="185"/>
        <v>13.006756756756758</v>
      </c>
      <c r="N304" s="4">
        <f t="shared" si="183"/>
        <v>100</v>
      </c>
      <c r="O304" s="7"/>
      <c r="W304" s="44"/>
      <c r="Y304" s="44"/>
      <c r="Z304" s="44"/>
      <c r="AA304" s="1"/>
      <c r="AB304" s="1"/>
      <c r="AC304" s="1"/>
    </row>
    <row r="305" spans="2:29" ht="15" customHeight="1" x14ac:dyDescent="0.15">
      <c r="B305" s="355"/>
      <c r="C305" s="34" t="s">
        <v>367</v>
      </c>
      <c r="F305" s="356">
        <f t="shared" si="184"/>
        <v>1184</v>
      </c>
      <c r="G305" s="4">
        <f t="shared" si="185"/>
        <v>0.5067567567567568</v>
      </c>
      <c r="H305" s="4">
        <f t="shared" si="185"/>
        <v>0.59121621621621623</v>
      </c>
      <c r="I305" s="4">
        <f t="shared" si="185"/>
        <v>2.3648648648648649</v>
      </c>
      <c r="J305" s="4">
        <f t="shared" si="185"/>
        <v>7.010135135135136</v>
      </c>
      <c r="K305" s="4">
        <f t="shared" si="185"/>
        <v>16.300675675675674</v>
      </c>
      <c r="L305" s="4">
        <f t="shared" si="185"/>
        <v>60.219594594594597</v>
      </c>
      <c r="M305" s="4">
        <f t="shared" si="185"/>
        <v>13.006756756756758</v>
      </c>
      <c r="N305" s="4">
        <f t="shared" si="183"/>
        <v>100</v>
      </c>
      <c r="O305" s="7"/>
      <c r="W305" s="44"/>
      <c r="Y305" s="44"/>
      <c r="Z305" s="44"/>
      <c r="AA305" s="1"/>
      <c r="AB305" s="1"/>
      <c r="AC305" s="1"/>
    </row>
    <row r="306" spans="2:29" ht="15" customHeight="1" x14ac:dyDescent="0.15">
      <c r="B306" s="355"/>
      <c r="C306" s="34" t="s">
        <v>67</v>
      </c>
      <c r="F306" s="356">
        <f t="shared" si="184"/>
        <v>1184</v>
      </c>
      <c r="G306" s="4">
        <f t="shared" si="185"/>
        <v>0.42229729729729731</v>
      </c>
      <c r="H306" s="4">
        <f t="shared" si="185"/>
        <v>0.67567567567567566</v>
      </c>
      <c r="I306" s="4">
        <f t="shared" si="185"/>
        <v>1.435810810810811</v>
      </c>
      <c r="J306" s="4">
        <f t="shared" si="185"/>
        <v>3.9695945945945943</v>
      </c>
      <c r="K306" s="4">
        <f t="shared" si="185"/>
        <v>9.4594594594594597</v>
      </c>
      <c r="L306" s="4">
        <f t="shared" si="185"/>
        <v>71.030405405405403</v>
      </c>
      <c r="M306" s="4">
        <f t="shared" si="185"/>
        <v>13.006756756756758</v>
      </c>
      <c r="N306" s="4">
        <f t="shared" si="183"/>
        <v>100</v>
      </c>
      <c r="O306" s="7"/>
      <c r="W306" s="44"/>
      <c r="Y306" s="44"/>
      <c r="Z306" s="44"/>
      <c r="AA306" s="1"/>
      <c r="AB306" s="1"/>
      <c r="AC306" s="1"/>
    </row>
    <row r="307" spans="2:29" ht="15" customHeight="1" x14ac:dyDescent="0.15">
      <c r="B307" s="355"/>
      <c r="C307" s="34" t="s">
        <v>1112</v>
      </c>
      <c r="F307" s="356">
        <f t="shared" si="184"/>
        <v>1184</v>
      </c>
      <c r="G307" s="4">
        <f t="shared" si="185"/>
        <v>0</v>
      </c>
      <c r="H307" s="4">
        <f t="shared" si="185"/>
        <v>0</v>
      </c>
      <c r="I307" s="4">
        <f t="shared" si="185"/>
        <v>8.4459459459459457E-2</v>
      </c>
      <c r="J307" s="4">
        <f t="shared" si="185"/>
        <v>8.4459459459459457E-2</v>
      </c>
      <c r="K307" s="4">
        <f t="shared" si="185"/>
        <v>0.67567567567567566</v>
      </c>
      <c r="L307" s="4">
        <f t="shared" si="185"/>
        <v>86.148648648648646</v>
      </c>
      <c r="M307" s="4">
        <f t="shared" si="185"/>
        <v>13.006756756756758</v>
      </c>
      <c r="N307" s="4">
        <f t="shared" si="183"/>
        <v>100</v>
      </c>
      <c r="O307" s="7"/>
      <c r="W307" s="44"/>
      <c r="Y307" s="44"/>
      <c r="Z307" s="44"/>
      <c r="AA307" s="1"/>
      <c r="AB307" s="1"/>
      <c r="AC307" s="1"/>
    </row>
    <row r="308" spans="2:29" ht="15" customHeight="1" x14ac:dyDescent="0.15">
      <c r="B308" s="355"/>
      <c r="C308" s="34" t="s">
        <v>368</v>
      </c>
      <c r="F308" s="356">
        <f t="shared" si="184"/>
        <v>1184</v>
      </c>
      <c r="G308" s="4">
        <f t="shared" si="185"/>
        <v>0.33783783783783783</v>
      </c>
      <c r="H308" s="4">
        <f t="shared" si="185"/>
        <v>0.59121621621621623</v>
      </c>
      <c r="I308" s="4">
        <f t="shared" si="185"/>
        <v>0.92905405405405406</v>
      </c>
      <c r="J308" s="4">
        <f t="shared" si="185"/>
        <v>3.2094594594594592</v>
      </c>
      <c r="K308" s="4">
        <f t="shared" si="185"/>
        <v>12.331081081081081</v>
      </c>
      <c r="L308" s="4">
        <f t="shared" si="185"/>
        <v>69.594594594594597</v>
      </c>
      <c r="M308" s="4">
        <f t="shared" si="185"/>
        <v>13.006756756756758</v>
      </c>
      <c r="N308" s="4">
        <f t="shared" si="183"/>
        <v>100</v>
      </c>
      <c r="O308" s="7"/>
      <c r="W308" s="44"/>
      <c r="Y308" s="44"/>
      <c r="Z308" s="44"/>
      <c r="AA308" s="1"/>
      <c r="AB308" s="1"/>
      <c r="AC308" s="1"/>
    </row>
    <row r="309" spans="2:29" ht="15" customHeight="1" x14ac:dyDescent="0.15">
      <c r="B309" s="355"/>
      <c r="C309" s="395" t="s">
        <v>326</v>
      </c>
      <c r="D309" s="211"/>
      <c r="E309" s="211"/>
      <c r="F309" s="357">
        <f t="shared" si="184"/>
        <v>1184</v>
      </c>
      <c r="G309" s="141">
        <f t="shared" si="185"/>
        <v>6.25</v>
      </c>
      <c r="H309" s="141">
        <f t="shared" si="185"/>
        <v>2.9560810810810811</v>
      </c>
      <c r="I309" s="141">
        <f t="shared" si="185"/>
        <v>3.3783783783783785</v>
      </c>
      <c r="J309" s="141">
        <f t="shared" si="185"/>
        <v>7.6013513513513518</v>
      </c>
      <c r="K309" s="141">
        <f t="shared" si="185"/>
        <v>13.513513513513514</v>
      </c>
      <c r="L309" s="141">
        <f t="shared" si="185"/>
        <v>34.037162162162161</v>
      </c>
      <c r="M309" s="141">
        <f t="shared" si="185"/>
        <v>32.263513513513516</v>
      </c>
      <c r="N309" s="141">
        <f t="shared" si="183"/>
        <v>100</v>
      </c>
      <c r="O309" s="7"/>
      <c r="W309" s="44"/>
      <c r="Y309" s="44"/>
      <c r="Z309" s="44"/>
      <c r="AA309" s="1"/>
      <c r="AB309" s="1"/>
      <c r="AC309" s="1"/>
    </row>
    <row r="310" spans="2:29" ht="30.9" customHeight="1" x14ac:dyDescent="0.15">
      <c r="B310" s="358"/>
      <c r="C310" s="466" t="s">
        <v>366</v>
      </c>
      <c r="D310" s="467"/>
      <c r="E310" s="467"/>
      <c r="F310" s="359">
        <f t="shared" si="184"/>
        <v>1184</v>
      </c>
      <c r="G310" s="5">
        <f t="shared" si="185"/>
        <v>2.1114864864864864</v>
      </c>
      <c r="H310" s="5">
        <f t="shared" si="185"/>
        <v>0.7601351351351352</v>
      </c>
      <c r="I310" s="5">
        <f t="shared" si="185"/>
        <v>1.1824324324324325</v>
      </c>
      <c r="J310" s="5">
        <f t="shared" si="185"/>
        <v>2.6182432432432434</v>
      </c>
      <c r="K310" s="5">
        <f t="shared" si="185"/>
        <v>6.8412162162162158</v>
      </c>
      <c r="L310" s="5">
        <f t="shared" si="185"/>
        <v>72.550675675675677</v>
      </c>
      <c r="M310" s="5">
        <f t="shared" si="185"/>
        <v>13.935810810810811</v>
      </c>
      <c r="N310" s="5">
        <f t="shared" si="183"/>
        <v>100</v>
      </c>
      <c r="O310" s="7"/>
      <c r="W310" s="44"/>
      <c r="Y310" s="44"/>
      <c r="Z310" s="44"/>
      <c r="AA310" s="1"/>
      <c r="AB310" s="1"/>
      <c r="AC310" s="1"/>
    </row>
    <row r="311" spans="2:29" ht="15" customHeight="1" x14ac:dyDescent="0.15">
      <c r="C311" s="1"/>
      <c r="D311" s="1"/>
      <c r="E311" s="1"/>
      <c r="H311" s="7"/>
      <c r="O311" s="7"/>
      <c r="W311" s="44"/>
      <c r="Y311" s="44"/>
      <c r="Z311" s="44"/>
      <c r="AA311" s="1"/>
      <c r="AB311" s="1"/>
      <c r="AC311" s="1"/>
    </row>
    <row r="312" spans="2:29" ht="21.6" x14ac:dyDescent="0.15">
      <c r="B312" s="281"/>
      <c r="C312" s="28" t="s">
        <v>197</v>
      </c>
      <c r="D312" s="28"/>
      <c r="E312" s="28"/>
      <c r="F312" s="147"/>
      <c r="G312" s="121" t="s">
        <v>122</v>
      </c>
      <c r="H312" s="121" t="s">
        <v>102</v>
      </c>
      <c r="I312" s="121" t="s">
        <v>101</v>
      </c>
      <c r="J312" s="121" t="s">
        <v>100</v>
      </c>
      <c r="K312" s="121" t="s">
        <v>99</v>
      </c>
      <c r="L312" s="121" t="s">
        <v>174</v>
      </c>
      <c r="M312" s="122" t="s">
        <v>1109</v>
      </c>
      <c r="N312" s="121" t="s">
        <v>4</v>
      </c>
      <c r="O312" s="119" t="s">
        <v>1110</v>
      </c>
      <c r="P312" s="119" t="s">
        <v>1111</v>
      </c>
      <c r="W312" s="44"/>
      <c r="Y312" s="44"/>
      <c r="Z312" s="44"/>
      <c r="AA312" s="1"/>
      <c r="AB312" s="1"/>
      <c r="AC312" s="1"/>
    </row>
    <row r="313" spans="2:29" ht="15" customHeight="1" x14ac:dyDescent="0.15">
      <c r="B313" s="350" t="s">
        <v>2</v>
      </c>
      <c r="C313" s="34" t="s">
        <v>66</v>
      </c>
      <c r="F313" s="74"/>
      <c r="G313" s="17">
        <v>13</v>
      </c>
      <c r="H313" s="17">
        <v>7</v>
      </c>
      <c r="I313" s="17">
        <v>12</v>
      </c>
      <c r="J313" s="17">
        <v>21</v>
      </c>
      <c r="K313" s="17">
        <v>43</v>
      </c>
      <c r="L313" s="17">
        <v>832</v>
      </c>
      <c r="M313" s="17">
        <v>149</v>
      </c>
      <c r="N313" s="17">
        <f t="shared" ref="N313:N332" si="186">SUM(G313:M313)</f>
        <v>1077</v>
      </c>
      <c r="O313" s="148">
        <v>0.28556034482758619</v>
      </c>
      <c r="P313" s="17">
        <v>14</v>
      </c>
      <c r="W313" s="44"/>
      <c r="Y313" s="44"/>
      <c r="Z313" s="44"/>
      <c r="AA313" s="1"/>
      <c r="AB313" s="1"/>
      <c r="AC313" s="1"/>
    </row>
    <row r="314" spans="2:29" ht="15" customHeight="1" x14ac:dyDescent="0.15">
      <c r="B314" s="351"/>
      <c r="C314" s="34" t="s">
        <v>416</v>
      </c>
      <c r="F314" s="75"/>
      <c r="G314" s="18">
        <v>10</v>
      </c>
      <c r="H314" s="18">
        <v>8</v>
      </c>
      <c r="I314" s="18">
        <v>11</v>
      </c>
      <c r="J314" s="18">
        <v>18</v>
      </c>
      <c r="K314" s="18">
        <v>63</v>
      </c>
      <c r="L314" s="18">
        <v>818</v>
      </c>
      <c r="M314" s="18">
        <v>149</v>
      </c>
      <c r="N314" s="18">
        <f t="shared" si="186"/>
        <v>1077</v>
      </c>
      <c r="O314" s="149">
        <v>0.25538793103448276</v>
      </c>
      <c r="P314" s="18">
        <v>14</v>
      </c>
      <c r="W314" s="44"/>
      <c r="Y314" s="44"/>
      <c r="Z314" s="44"/>
      <c r="AA314" s="1"/>
      <c r="AB314" s="1"/>
      <c r="AC314" s="1"/>
    </row>
    <row r="315" spans="2:29" ht="15" customHeight="1" x14ac:dyDescent="0.15">
      <c r="B315" s="351"/>
      <c r="C315" s="34" t="s">
        <v>68</v>
      </c>
      <c r="F315" s="75"/>
      <c r="G315" s="18">
        <v>3</v>
      </c>
      <c r="H315" s="18">
        <v>0</v>
      </c>
      <c r="I315" s="18">
        <v>4</v>
      </c>
      <c r="J315" s="18">
        <v>8</v>
      </c>
      <c r="K315" s="18">
        <v>25</v>
      </c>
      <c r="L315" s="18">
        <v>888</v>
      </c>
      <c r="M315" s="18">
        <v>149</v>
      </c>
      <c r="N315" s="18">
        <f t="shared" si="186"/>
        <v>1077</v>
      </c>
      <c r="O315" s="149">
        <v>7.4353448275862072E-2</v>
      </c>
      <c r="P315" s="18">
        <v>6</v>
      </c>
      <c r="W315" s="44"/>
      <c r="Y315" s="44"/>
      <c r="Z315" s="44"/>
      <c r="AA315" s="1"/>
      <c r="AB315" s="1"/>
      <c r="AC315" s="1"/>
    </row>
    <row r="316" spans="2:29" ht="15" customHeight="1" x14ac:dyDescent="0.15">
      <c r="B316" s="351"/>
      <c r="C316" s="34" t="s">
        <v>365</v>
      </c>
      <c r="F316" s="75"/>
      <c r="G316" s="18">
        <v>16</v>
      </c>
      <c r="H316" s="18">
        <v>9</v>
      </c>
      <c r="I316" s="18">
        <v>26</v>
      </c>
      <c r="J316" s="18">
        <v>63</v>
      </c>
      <c r="K316" s="18">
        <v>110</v>
      </c>
      <c r="L316" s="18">
        <v>704</v>
      </c>
      <c r="M316" s="18">
        <v>149</v>
      </c>
      <c r="N316" s="18">
        <f t="shared" si="186"/>
        <v>1077</v>
      </c>
      <c r="O316" s="149">
        <v>0.46982758620689657</v>
      </c>
      <c r="P316" s="18">
        <v>7</v>
      </c>
      <c r="W316" s="44"/>
      <c r="Y316" s="44"/>
      <c r="Z316" s="44"/>
      <c r="AA316" s="1"/>
      <c r="AB316" s="1"/>
      <c r="AC316" s="1"/>
    </row>
    <row r="317" spans="2:29" ht="15" customHeight="1" x14ac:dyDescent="0.15">
      <c r="B317" s="351"/>
      <c r="C317" s="34" t="s">
        <v>367</v>
      </c>
      <c r="F317" s="75"/>
      <c r="G317" s="18">
        <v>2</v>
      </c>
      <c r="H317" s="18">
        <v>5</v>
      </c>
      <c r="I317" s="18">
        <v>21</v>
      </c>
      <c r="J317" s="18">
        <v>72</v>
      </c>
      <c r="K317" s="18">
        <v>168</v>
      </c>
      <c r="L317" s="18">
        <v>660</v>
      </c>
      <c r="M317" s="18">
        <v>149</v>
      </c>
      <c r="N317" s="18">
        <f t="shared" si="186"/>
        <v>1077</v>
      </c>
      <c r="O317" s="149">
        <v>0.43642241379310343</v>
      </c>
      <c r="P317" s="18">
        <v>5</v>
      </c>
      <c r="W317" s="44"/>
      <c r="Y317" s="44"/>
      <c r="Z317" s="44"/>
      <c r="AA317" s="1"/>
      <c r="AB317" s="1"/>
      <c r="AC317" s="1"/>
    </row>
    <row r="318" spans="2:29" ht="15" customHeight="1" x14ac:dyDescent="0.15">
      <c r="B318" s="351"/>
      <c r="C318" s="34" t="s">
        <v>67</v>
      </c>
      <c r="F318" s="75"/>
      <c r="G318" s="18">
        <v>5</v>
      </c>
      <c r="H318" s="18">
        <v>5</v>
      </c>
      <c r="I318" s="18">
        <v>14</v>
      </c>
      <c r="J318" s="18">
        <v>40</v>
      </c>
      <c r="K318" s="18">
        <v>98</v>
      </c>
      <c r="L318" s="18">
        <v>766</v>
      </c>
      <c r="M318" s="18">
        <v>149</v>
      </c>
      <c r="N318" s="18">
        <f t="shared" si="186"/>
        <v>1077</v>
      </c>
      <c r="O318" s="149">
        <v>0.28771551724137934</v>
      </c>
      <c r="P318" s="18">
        <v>7</v>
      </c>
      <c r="W318" s="44"/>
      <c r="Y318" s="44"/>
      <c r="Z318" s="44"/>
      <c r="AA318" s="1"/>
      <c r="AB318" s="1"/>
      <c r="AC318" s="1"/>
    </row>
    <row r="319" spans="2:29" ht="15" customHeight="1" x14ac:dyDescent="0.15">
      <c r="B319" s="351"/>
      <c r="C319" s="34" t="s">
        <v>1112</v>
      </c>
      <c r="F319" s="75"/>
      <c r="G319" s="18">
        <v>0</v>
      </c>
      <c r="H319" s="18">
        <v>0</v>
      </c>
      <c r="I319" s="18">
        <v>1</v>
      </c>
      <c r="J319" s="18">
        <v>1</v>
      </c>
      <c r="K319" s="18">
        <v>7</v>
      </c>
      <c r="L319" s="18">
        <v>919</v>
      </c>
      <c r="M319" s="18">
        <v>149</v>
      </c>
      <c r="N319" s="18">
        <f t="shared" si="186"/>
        <v>1077</v>
      </c>
      <c r="O319" s="149">
        <v>1.2931034482758621E-2</v>
      </c>
      <c r="P319" s="18">
        <v>3</v>
      </c>
      <c r="W319" s="44"/>
      <c r="Y319" s="44"/>
      <c r="Z319" s="44"/>
      <c r="AA319" s="1"/>
      <c r="AB319" s="1"/>
      <c r="AC319" s="1"/>
    </row>
    <row r="320" spans="2:29" ht="15" customHeight="1" x14ac:dyDescent="0.15">
      <c r="B320" s="351"/>
      <c r="C320" s="34" t="s">
        <v>368</v>
      </c>
      <c r="F320" s="75"/>
      <c r="G320" s="18">
        <v>3</v>
      </c>
      <c r="H320" s="18">
        <v>3</v>
      </c>
      <c r="I320" s="18">
        <v>7</v>
      </c>
      <c r="J320" s="18">
        <v>30</v>
      </c>
      <c r="K320" s="18">
        <v>125</v>
      </c>
      <c r="L320" s="18">
        <v>760</v>
      </c>
      <c r="M320" s="18">
        <v>149</v>
      </c>
      <c r="N320" s="18">
        <f t="shared" si="186"/>
        <v>1077</v>
      </c>
      <c r="O320" s="149">
        <v>0.25538793103448276</v>
      </c>
      <c r="P320" s="18">
        <v>8</v>
      </c>
      <c r="W320" s="44"/>
      <c r="Y320" s="44"/>
      <c r="Z320" s="44"/>
      <c r="AA320" s="1"/>
      <c r="AB320" s="1"/>
      <c r="AC320" s="1"/>
    </row>
    <row r="321" spans="2:29" ht="15" customHeight="1" x14ac:dyDescent="0.15">
      <c r="B321" s="351"/>
      <c r="C321" s="394" t="s">
        <v>326</v>
      </c>
      <c r="D321" s="211"/>
      <c r="E321" s="211"/>
      <c r="F321" s="352"/>
      <c r="G321" s="137">
        <v>59</v>
      </c>
      <c r="H321" s="137">
        <v>26</v>
      </c>
      <c r="I321" s="137">
        <v>37</v>
      </c>
      <c r="J321" s="137">
        <v>79</v>
      </c>
      <c r="K321" s="137">
        <v>148</v>
      </c>
      <c r="L321" s="137">
        <v>383</v>
      </c>
      <c r="M321" s="137">
        <v>345</v>
      </c>
      <c r="N321" s="137">
        <f t="shared" si="186"/>
        <v>1077</v>
      </c>
      <c r="O321" s="353">
        <v>1.46448087431694</v>
      </c>
      <c r="P321" s="137">
        <v>30</v>
      </c>
      <c r="W321" s="44"/>
      <c r="Y321" s="44"/>
      <c r="Z321" s="44"/>
      <c r="AA321" s="1"/>
      <c r="AB321" s="1"/>
      <c r="AC321" s="1"/>
    </row>
    <row r="322" spans="2:29" ht="30.9" customHeight="1" x14ac:dyDescent="0.15">
      <c r="B322" s="37"/>
      <c r="C322" s="466" t="s">
        <v>366</v>
      </c>
      <c r="D322" s="467"/>
      <c r="E322" s="467"/>
      <c r="F322" s="76"/>
      <c r="G322" s="19">
        <v>20</v>
      </c>
      <c r="H322" s="19">
        <v>8</v>
      </c>
      <c r="I322" s="19">
        <v>12</v>
      </c>
      <c r="J322" s="19">
        <v>23</v>
      </c>
      <c r="K322" s="19">
        <v>68</v>
      </c>
      <c r="L322" s="19">
        <v>786</v>
      </c>
      <c r="M322" s="19">
        <v>160</v>
      </c>
      <c r="N322" s="19">
        <f t="shared" si="186"/>
        <v>1077</v>
      </c>
      <c r="O322" s="146">
        <v>0.38931297709923662</v>
      </c>
      <c r="P322" s="19">
        <v>20</v>
      </c>
      <c r="W322" s="44"/>
      <c r="Y322" s="44"/>
      <c r="Z322" s="44"/>
      <c r="AA322" s="1"/>
      <c r="AB322" s="1"/>
      <c r="AC322" s="1"/>
    </row>
    <row r="323" spans="2:29" ht="15" customHeight="1" x14ac:dyDescent="0.15">
      <c r="B323" s="350" t="s">
        <v>3</v>
      </c>
      <c r="C323" s="34" t="s">
        <v>66</v>
      </c>
      <c r="F323" s="354">
        <f t="shared" ref="F323:F332" si="187">N313</f>
        <v>1077</v>
      </c>
      <c r="G323" s="3">
        <f t="shared" ref="G323:M332" si="188">G313/$F323*100</f>
        <v>1.2070566388115136</v>
      </c>
      <c r="H323" s="3">
        <f t="shared" si="188"/>
        <v>0.64995357474466109</v>
      </c>
      <c r="I323" s="3">
        <f t="shared" si="188"/>
        <v>1.1142061281337048</v>
      </c>
      <c r="J323" s="3">
        <f t="shared" si="188"/>
        <v>1.9498607242339834</v>
      </c>
      <c r="K323" s="3">
        <f t="shared" si="188"/>
        <v>3.9925719591457756</v>
      </c>
      <c r="L323" s="3">
        <f t="shared" si="188"/>
        <v>77.25162488393687</v>
      </c>
      <c r="M323" s="3">
        <f t="shared" si="188"/>
        <v>13.834726090993502</v>
      </c>
      <c r="N323" s="3">
        <f t="shared" si="186"/>
        <v>100.00000000000001</v>
      </c>
      <c r="O323" s="7"/>
      <c r="W323" s="44"/>
      <c r="Y323" s="44"/>
      <c r="Z323" s="44"/>
      <c r="AA323" s="1"/>
      <c r="AB323" s="1"/>
      <c r="AC323" s="1"/>
    </row>
    <row r="324" spans="2:29" ht="15" customHeight="1" x14ac:dyDescent="0.15">
      <c r="B324" s="355"/>
      <c r="C324" s="34" t="s">
        <v>416</v>
      </c>
      <c r="F324" s="356">
        <f t="shared" si="187"/>
        <v>1077</v>
      </c>
      <c r="G324" s="4">
        <f t="shared" si="188"/>
        <v>0.92850510677808717</v>
      </c>
      <c r="H324" s="4">
        <f t="shared" si="188"/>
        <v>0.74280408542246978</v>
      </c>
      <c r="I324" s="4">
        <f t="shared" si="188"/>
        <v>1.021355617455896</v>
      </c>
      <c r="J324" s="4">
        <f t="shared" si="188"/>
        <v>1.6713091922005572</v>
      </c>
      <c r="K324" s="4">
        <f t="shared" si="188"/>
        <v>5.8495821727019495</v>
      </c>
      <c r="L324" s="4">
        <f t="shared" si="188"/>
        <v>75.951717734447541</v>
      </c>
      <c r="M324" s="4">
        <f t="shared" si="188"/>
        <v>13.834726090993502</v>
      </c>
      <c r="N324" s="4">
        <f t="shared" si="186"/>
        <v>100</v>
      </c>
      <c r="O324" s="7"/>
      <c r="W324" s="44"/>
      <c r="Y324" s="44"/>
      <c r="Z324" s="44"/>
      <c r="AA324" s="1"/>
      <c r="AB324" s="1"/>
      <c r="AC324" s="1"/>
    </row>
    <row r="325" spans="2:29" ht="15" customHeight="1" x14ac:dyDescent="0.15">
      <c r="B325" s="355"/>
      <c r="C325" s="34" t="s">
        <v>68</v>
      </c>
      <c r="F325" s="356">
        <f t="shared" si="187"/>
        <v>1077</v>
      </c>
      <c r="G325" s="4">
        <f t="shared" si="188"/>
        <v>0.2785515320334262</v>
      </c>
      <c r="H325" s="4">
        <f t="shared" si="188"/>
        <v>0</v>
      </c>
      <c r="I325" s="4">
        <f t="shared" si="188"/>
        <v>0.37140204271123489</v>
      </c>
      <c r="J325" s="4">
        <f t="shared" si="188"/>
        <v>0.74280408542246978</v>
      </c>
      <c r="K325" s="4">
        <f t="shared" si="188"/>
        <v>2.3212627669452179</v>
      </c>
      <c r="L325" s="4">
        <f t="shared" si="188"/>
        <v>82.451253481894156</v>
      </c>
      <c r="M325" s="4">
        <f t="shared" si="188"/>
        <v>13.834726090993502</v>
      </c>
      <c r="N325" s="4">
        <f t="shared" si="186"/>
        <v>100</v>
      </c>
      <c r="O325" s="7"/>
      <c r="W325" s="44"/>
      <c r="Y325" s="44"/>
      <c r="Z325" s="44"/>
      <c r="AA325" s="1"/>
      <c r="AB325" s="1"/>
      <c r="AC325" s="1"/>
    </row>
    <row r="326" spans="2:29" ht="15" customHeight="1" x14ac:dyDescent="0.15">
      <c r="B326" s="355"/>
      <c r="C326" s="34" t="s">
        <v>365</v>
      </c>
      <c r="F326" s="356">
        <f t="shared" si="187"/>
        <v>1077</v>
      </c>
      <c r="G326" s="4">
        <f t="shared" si="188"/>
        <v>1.4856081708449396</v>
      </c>
      <c r="H326" s="4">
        <f t="shared" si="188"/>
        <v>0.83565459610027859</v>
      </c>
      <c r="I326" s="4">
        <f t="shared" si="188"/>
        <v>2.4141132776230272</v>
      </c>
      <c r="J326" s="4">
        <f t="shared" si="188"/>
        <v>5.8495821727019495</v>
      </c>
      <c r="K326" s="4">
        <f t="shared" si="188"/>
        <v>10.21355617455896</v>
      </c>
      <c r="L326" s="4">
        <f t="shared" si="188"/>
        <v>65.366759517177343</v>
      </c>
      <c r="M326" s="4">
        <f t="shared" si="188"/>
        <v>13.834726090993502</v>
      </c>
      <c r="N326" s="4">
        <f t="shared" si="186"/>
        <v>100</v>
      </c>
      <c r="O326" s="7"/>
      <c r="W326" s="44"/>
      <c r="Y326" s="44"/>
      <c r="Z326" s="44"/>
      <c r="AA326" s="1"/>
      <c r="AB326" s="1"/>
      <c r="AC326" s="1"/>
    </row>
    <row r="327" spans="2:29" ht="15" customHeight="1" x14ac:dyDescent="0.15">
      <c r="B327" s="355"/>
      <c r="C327" s="34" t="s">
        <v>367</v>
      </c>
      <c r="F327" s="356">
        <f t="shared" si="187"/>
        <v>1077</v>
      </c>
      <c r="G327" s="4">
        <f t="shared" si="188"/>
        <v>0.18570102135561745</v>
      </c>
      <c r="H327" s="4">
        <f t="shared" si="188"/>
        <v>0.46425255338904359</v>
      </c>
      <c r="I327" s="4">
        <f t="shared" si="188"/>
        <v>1.9498607242339834</v>
      </c>
      <c r="J327" s="4">
        <f t="shared" si="188"/>
        <v>6.6852367688022287</v>
      </c>
      <c r="K327" s="4">
        <f t="shared" si="188"/>
        <v>15.598885793871867</v>
      </c>
      <c r="L327" s="4">
        <f t="shared" si="188"/>
        <v>61.281337047353759</v>
      </c>
      <c r="M327" s="4">
        <f t="shared" si="188"/>
        <v>13.834726090993502</v>
      </c>
      <c r="N327" s="4">
        <f t="shared" si="186"/>
        <v>100</v>
      </c>
      <c r="O327" s="7"/>
      <c r="W327" s="44"/>
      <c r="Y327" s="44"/>
      <c r="Z327" s="44"/>
      <c r="AA327" s="1"/>
      <c r="AB327" s="1"/>
      <c r="AC327" s="1"/>
    </row>
    <row r="328" spans="2:29" ht="15" customHeight="1" x14ac:dyDescent="0.15">
      <c r="B328" s="355"/>
      <c r="C328" s="34" t="s">
        <v>67</v>
      </c>
      <c r="F328" s="356">
        <f t="shared" si="187"/>
        <v>1077</v>
      </c>
      <c r="G328" s="4">
        <f t="shared" si="188"/>
        <v>0.46425255338904359</v>
      </c>
      <c r="H328" s="4">
        <f t="shared" si="188"/>
        <v>0.46425255338904359</v>
      </c>
      <c r="I328" s="4">
        <f t="shared" si="188"/>
        <v>1.2999071494893222</v>
      </c>
      <c r="J328" s="4">
        <f t="shared" si="188"/>
        <v>3.7140204271123487</v>
      </c>
      <c r="K328" s="4">
        <f t="shared" si="188"/>
        <v>9.0993500464252559</v>
      </c>
      <c r="L328" s="4">
        <f t="shared" si="188"/>
        <v>71.12349117920148</v>
      </c>
      <c r="M328" s="4">
        <f t="shared" si="188"/>
        <v>13.834726090993502</v>
      </c>
      <c r="N328" s="4">
        <f t="shared" si="186"/>
        <v>99.999999999999986</v>
      </c>
      <c r="O328" s="7"/>
      <c r="W328" s="44"/>
      <c r="Y328" s="44"/>
      <c r="Z328" s="44"/>
      <c r="AA328" s="1"/>
      <c r="AB328" s="1"/>
      <c r="AC328" s="1"/>
    </row>
    <row r="329" spans="2:29" ht="15" customHeight="1" x14ac:dyDescent="0.15">
      <c r="B329" s="355"/>
      <c r="C329" s="34" t="s">
        <v>1112</v>
      </c>
      <c r="F329" s="356">
        <f t="shared" si="187"/>
        <v>1077</v>
      </c>
      <c r="G329" s="4">
        <f t="shared" si="188"/>
        <v>0</v>
      </c>
      <c r="H329" s="4">
        <f t="shared" si="188"/>
        <v>0</v>
      </c>
      <c r="I329" s="4">
        <f t="shared" si="188"/>
        <v>9.2850510677808723E-2</v>
      </c>
      <c r="J329" s="4">
        <f t="shared" si="188"/>
        <v>9.2850510677808723E-2</v>
      </c>
      <c r="K329" s="4">
        <f t="shared" si="188"/>
        <v>0.64995357474466109</v>
      </c>
      <c r="L329" s="4">
        <f t="shared" si="188"/>
        <v>85.329619312906217</v>
      </c>
      <c r="M329" s="4">
        <f t="shared" si="188"/>
        <v>13.834726090993502</v>
      </c>
      <c r="N329" s="4">
        <f t="shared" si="186"/>
        <v>100</v>
      </c>
      <c r="O329" s="7"/>
      <c r="W329" s="44"/>
      <c r="Y329" s="44"/>
      <c r="Z329" s="44"/>
      <c r="AA329" s="1"/>
      <c r="AB329" s="1"/>
      <c r="AC329" s="1"/>
    </row>
    <row r="330" spans="2:29" ht="15" customHeight="1" x14ac:dyDescent="0.15">
      <c r="B330" s="355"/>
      <c r="C330" s="34" t="s">
        <v>368</v>
      </c>
      <c r="F330" s="356">
        <f t="shared" si="187"/>
        <v>1077</v>
      </c>
      <c r="G330" s="4">
        <f t="shared" si="188"/>
        <v>0.2785515320334262</v>
      </c>
      <c r="H330" s="4">
        <f t="shared" si="188"/>
        <v>0.2785515320334262</v>
      </c>
      <c r="I330" s="4">
        <f t="shared" si="188"/>
        <v>0.64995357474466109</v>
      </c>
      <c r="J330" s="4">
        <f t="shared" si="188"/>
        <v>2.785515320334262</v>
      </c>
      <c r="K330" s="4">
        <f t="shared" si="188"/>
        <v>11.606313834726091</v>
      </c>
      <c r="L330" s="4">
        <f t="shared" si="188"/>
        <v>70.566388115134643</v>
      </c>
      <c r="M330" s="4">
        <f t="shared" si="188"/>
        <v>13.834726090993502</v>
      </c>
      <c r="N330" s="4">
        <f t="shared" si="186"/>
        <v>100.00000000000001</v>
      </c>
      <c r="O330" s="7"/>
      <c r="W330" s="44"/>
      <c r="Y330" s="44"/>
      <c r="Z330" s="44"/>
      <c r="AA330" s="1"/>
      <c r="AB330" s="1"/>
      <c r="AC330" s="1"/>
    </row>
    <row r="331" spans="2:29" ht="15" customHeight="1" x14ac:dyDescent="0.15">
      <c r="B331" s="355"/>
      <c r="C331" s="395" t="s">
        <v>326</v>
      </c>
      <c r="D331" s="211"/>
      <c r="E331" s="211"/>
      <c r="F331" s="357">
        <f t="shared" si="187"/>
        <v>1077</v>
      </c>
      <c r="G331" s="141">
        <f t="shared" si="188"/>
        <v>5.4781801299907151</v>
      </c>
      <c r="H331" s="141">
        <f t="shared" si="188"/>
        <v>2.4141132776230272</v>
      </c>
      <c r="I331" s="141">
        <f t="shared" si="188"/>
        <v>3.4354688950789227</v>
      </c>
      <c r="J331" s="141">
        <f t="shared" si="188"/>
        <v>7.3351903435468895</v>
      </c>
      <c r="K331" s="141">
        <f t="shared" si="188"/>
        <v>13.741875580315691</v>
      </c>
      <c r="L331" s="141">
        <f t="shared" si="188"/>
        <v>35.56174558960074</v>
      </c>
      <c r="M331" s="141">
        <f t="shared" si="188"/>
        <v>32.033426183844007</v>
      </c>
      <c r="N331" s="141">
        <f t="shared" si="186"/>
        <v>100</v>
      </c>
      <c r="O331" s="7"/>
      <c r="W331" s="44"/>
      <c r="Y331" s="44"/>
      <c r="Z331" s="44"/>
      <c r="AA331" s="1"/>
      <c r="AB331" s="1"/>
      <c r="AC331" s="1"/>
    </row>
    <row r="332" spans="2:29" ht="30.9" customHeight="1" x14ac:dyDescent="0.15">
      <c r="B332" s="358"/>
      <c r="C332" s="466" t="s">
        <v>366</v>
      </c>
      <c r="D332" s="467"/>
      <c r="E332" s="467"/>
      <c r="F332" s="359">
        <f t="shared" si="187"/>
        <v>1077</v>
      </c>
      <c r="G332" s="5">
        <f t="shared" si="188"/>
        <v>1.8570102135561743</v>
      </c>
      <c r="H332" s="5">
        <f t="shared" si="188"/>
        <v>0.74280408542246978</v>
      </c>
      <c r="I332" s="5">
        <f t="shared" si="188"/>
        <v>1.1142061281337048</v>
      </c>
      <c r="J332" s="5">
        <f t="shared" si="188"/>
        <v>2.1355617455896008</v>
      </c>
      <c r="K332" s="5">
        <f t="shared" si="188"/>
        <v>6.3138347260909926</v>
      </c>
      <c r="L332" s="5">
        <f t="shared" si="188"/>
        <v>72.98050139275766</v>
      </c>
      <c r="M332" s="5">
        <f t="shared" si="188"/>
        <v>14.856081708449395</v>
      </c>
      <c r="N332" s="5">
        <f t="shared" si="186"/>
        <v>100</v>
      </c>
      <c r="O332" s="7"/>
      <c r="W332" s="44"/>
      <c r="Y332" s="44"/>
      <c r="Z332" s="44"/>
      <c r="AA332" s="1"/>
      <c r="AB332" s="1"/>
      <c r="AC332" s="1"/>
    </row>
    <row r="333" spans="2:29" ht="15" customHeight="1" x14ac:dyDescent="0.15">
      <c r="B333" s="7"/>
      <c r="F333" s="46"/>
      <c r="G333" s="80"/>
      <c r="H333" s="80"/>
      <c r="I333" s="80"/>
      <c r="J333" s="80"/>
      <c r="K333" s="80"/>
      <c r="L333" s="80"/>
      <c r="M333" s="80"/>
      <c r="N333" s="80"/>
      <c r="O333" s="80"/>
      <c r="P333" s="7"/>
      <c r="W333" s="44"/>
      <c r="Y333" s="44"/>
      <c r="Z333" s="44"/>
      <c r="AA333" s="1"/>
      <c r="AB333" s="1"/>
      <c r="AC333" s="1"/>
    </row>
    <row r="334" spans="2:29" ht="21.6" x14ac:dyDescent="0.15">
      <c r="B334" s="281"/>
      <c r="C334" s="28" t="s">
        <v>1127</v>
      </c>
      <c r="D334" s="28"/>
      <c r="E334" s="28"/>
      <c r="F334" s="147"/>
      <c r="G334" s="121" t="s">
        <v>122</v>
      </c>
      <c r="H334" s="121" t="s">
        <v>102</v>
      </c>
      <c r="I334" s="121" t="s">
        <v>101</v>
      </c>
      <c r="J334" s="121" t="s">
        <v>100</v>
      </c>
      <c r="K334" s="121" t="s">
        <v>99</v>
      </c>
      <c r="L334" s="121" t="s">
        <v>174</v>
      </c>
      <c r="M334" s="122" t="s">
        <v>1109</v>
      </c>
      <c r="N334" s="121" t="s">
        <v>4</v>
      </c>
      <c r="O334" s="119" t="s">
        <v>1110</v>
      </c>
      <c r="P334" s="119" t="s">
        <v>1111</v>
      </c>
      <c r="W334" s="44"/>
      <c r="Y334" s="44"/>
      <c r="Z334" s="44"/>
      <c r="AA334" s="1"/>
      <c r="AB334" s="1"/>
      <c r="AC334" s="1"/>
    </row>
    <row r="335" spans="2:29" ht="15" customHeight="1" x14ac:dyDescent="0.15">
      <c r="B335" s="350" t="s">
        <v>2</v>
      </c>
      <c r="C335" s="34" t="s">
        <v>66</v>
      </c>
      <c r="F335" s="74"/>
      <c r="G335" s="17">
        <v>100</v>
      </c>
      <c r="H335" s="17">
        <v>26</v>
      </c>
      <c r="I335" s="17">
        <v>36</v>
      </c>
      <c r="J335" s="17">
        <v>70</v>
      </c>
      <c r="K335" s="17">
        <v>140</v>
      </c>
      <c r="L335" s="17">
        <v>804</v>
      </c>
      <c r="M335" s="17">
        <v>36</v>
      </c>
      <c r="N335" s="17">
        <f t="shared" ref="N335:N354" si="189">SUM(G335:M335)</f>
        <v>1212</v>
      </c>
      <c r="O335" s="148">
        <v>1.1564625850340136</v>
      </c>
      <c r="P335" s="17">
        <v>30</v>
      </c>
      <c r="W335" s="44"/>
      <c r="Y335" s="44"/>
      <c r="Z335" s="44"/>
      <c r="AA335" s="1"/>
      <c r="AB335" s="1"/>
      <c r="AC335" s="1"/>
    </row>
    <row r="336" spans="2:29" ht="15" customHeight="1" x14ac:dyDescent="0.15">
      <c r="B336" s="351"/>
      <c r="C336" s="34" t="s">
        <v>416</v>
      </c>
      <c r="F336" s="75"/>
      <c r="G336" s="18">
        <v>84</v>
      </c>
      <c r="H336" s="18">
        <v>38</v>
      </c>
      <c r="I336" s="18">
        <v>52</v>
      </c>
      <c r="J336" s="18">
        <v>113</v>
      </c>
      <c r="K336" s="18">
        <v>237</v>
      </c>
      <c r="L336" s="18">
        <v>652</v>
      </c>
      <c r="M336" s="18">
        <v>36</v>
      </c>
      <c r="N336" s="18">
        <f t="shared" si="189"/>
        <v>1212</v>
      </c>
      <c r="O336" s="149">
        <v>1.2185374149659864</v>
      </c>
      <c r="P336" s="18">
        <v>26</v>
      </c>
      <c r="W336" s="44"/>
      <c r="Y336" s="44"/>
      <c r="Z336" s="44"/>
      <c r="AA336" s="1"/>
      <c r="AB336" s="1"/>
      <c r="AC336" s="1"/>
    </row>
    <row r="337" spans="2:29" ht="15" customHeight="1" x14ac:dyDescent="0.15">
      <c r="B337" s="351"/>
      <c r="C337" s="34" t="s">
        <v>68</v>
      </c>
      <c r="F337" s="75"/>
      <c r="G337" s="18">
        <v>10</v>
      </c>
      <c r="H337" s="18">
        <v>8</v>
      </c>
      <c r="I337" s="18">
        <v>13</v>
      </c>
      <c r="J337" s="18">
        <v>31</v>
      </c>
      <c r="K337" s="18">
        <v>66</v>
      </c>
      <c r="L337" s="18">
        <v>1048</v>
      </c>
      <c r="M337" s="18">
        <v>36</v>
      </c>
      <c r="N337" s="18">
        <f t="shared" si="189"/>
        <v>1212</v>
      </c>
      <c r="O337" s="149">
        <v>0.23639455782312926</v>
      </c>
      <c r="P337" s="18">
        <v>17</v>
      </c>
      <c r="W337" s="44"/>
      <c r="Y337" s="44"/>
      <c r="Z337" s="44"/>
      <c r="AA337" s="1"/>
      <c r="AB337" s="1"/>
      <c r="AC337" s="1"/>
    </row>
    <row r="338" spans="2:29" ht="15" customHeight="1" x14ac:dyDescent="0.15">
      <c r="B338" s="351"/>
      <c r="C338" s="34" t="s">
        <v>365</v>
      </c>
      <c r="F338" s="75"/>
      <c r="G338" s="18">
        <v>72</v>
      </c>
      <c r="H338" s="18">
        <v>53</v>
      </c>
      <c r="I338" s="18">
        <v>114</v>
      </c>
      <c r="J338" s="18">
        <v>196</v>
      </c>
      <c r="K338" s="18">
        <v>256</v>
      </c>
      <c r="L338" s="18">
        <v>485</v>
      </c>
      <c r="M338" s="18">
        <v>36</v>
      </c>
      <c r="N338" s="18">
        <f t="shared" si="189"/>
        <v>1212</v>
      </c>
      <c r="O338" s="149">
        <v>1.4489795918367347</v>
      </c>
      <c r="P338" s="18">
        <v>23</v>
      </c>
      <c r="W338" s="44"/>
      <c r="Y338" s="44"/>
      <c r="Z338" s="44"/>
      <c r="AA338" s="1"/>
      <c r="AB338" s="1"/>
      <c r="AC338" s="1"/>
    </row>
    <row r="339" spans="2:29" ht="15" customHeight="1" x14ac:dyDescent="0.15">
      <c r="B339" s="351"/>
      <c r="C339" s="34" t="s">
        <v>367</v>
      </c>
      <c r="F339" s="75"/>
      <c r="G339" s="18">
        <v>21</v>
      </c>
      <c r="H339" s="18">
        <v>23</v>
      </c>
      <c r="I339" s="18">
        <v>68</v>
      </c>
      <c r="J339" s="18">
        <v>179</v>
      </c>
      <c r="K339" s="18">
        <v>316</v>
      </c>
      <c r="L339" s="18">
        <v>569</v>
      </c>
      <c r="M339" s="18">
        <v>36</v>
      </c>
      <c r="N339" s="18">
        <f t="shared" si="189"/>
        <v>1212</v>
      </c>
      <c r="O339" s="149">
        <v>0.9464285714285714</v>
      </c>
      <c r="P339" s="18">
        <v>22</v>
      </c>
      <c r="W339" s="44"/>
      <c r="Y339" s="44"/>
      <c r="Z339" s="44"/>
      <c r="AA339" s="1"/>
      <c r="AB339" s="1"/>
      <c r="AC339" s="1"/>
    </row>
    <row r="340" spans="2:29" ht="15" customHeight="1" x14ac:dyDescent="0.15">
      <c r="B340" s="351"/>
      <c r="C340" s="34" t="s">
        <v>67</v>
      </c>
      <c r="F340" s="75"/>
      <c r="G340" s="18">
        <v>22</v>
      </c>
      <c r="H340" s="18">
        <v>25</v>
      </c>
      <c r="I340" s="18">
        <v>73</v>
      </c>
      <c r="J340" s="18">
        <v>132</v>
      </c>
      <c r="K340" s="18">
        <v>211</v>
      </c>
      <c r="L340" s="18">
        <v>713</v>
      </c>
      <c r="M340" s="18">
        <v>36</v>
      </c>
      <c r="N340" s="18">
        <f t="shared" si="189"/>
        <v>1212</v>
      </c>
      <c r="O340" s="149">
        <v>0.78996598639455784</v>
      </c>
      <c r="P340" s="18">
        <v>11</v>
      </c>
      <c r="W340" s="44"/>
      <c r="Y340" s="44"/>
      <c r="Z340" s="44"/>
      <c r="AA340" s="1"/>
      <c r="AB340" s="1"/>
      <c r="AC340" s="1"/>
    </row>
    <row r="341" spans="2:29" ht="15" customHeight="1" x14ac:dyDescent="0.15">
      <c r="B341" s="351"/>
      <c r="C341" s="34" t="s">
        <v>1112</v>
      </c>
      <c r="F341" s="75"/>
      <c r="G341" s="18">
        <v>0</v>
      </c>
      <c r="H341" s="18">
        <v>0</v>
      </c>
      <c r="I341" s="18">
        <v>0</v>
      </c>
      <c r="J341" s="18">
        <v>2</v>
      </c>
      <c r="K341" s="18">
        <v>17</v>
      </c>
      <c r="L341" s="18">
        <v>1157</v>
      </c>
      <c r="M341" s="18">
        <v>36</v>
      </c>
      <c r="N341" s="18">
        <f t="shared" si="189"/>
        <v>1212</v>
      </c>
      <c r="O341" s="149">
        <v>1.7857142857142856E-2</v>
      </c>
      <c r="P341" s="18">
        <v>2</v>
      </c>
      <c r="W341" s="44"/>
      <c r="Y341" s="44"/>
      <c r="Z341" s="44"/>
      <c r="AA341" s="1"/>
      <c r="AB341" s="1"/>
      <c r="AC341" s="1"/>
    </row>
    <row r="342" spans="2:29" ht="15" customHeight="1" x14ac:dyDescent="0.15">
      <c r="B342" s="351"/>
      <c r="C342" s="34" t="s">
        <v>368</v>
      </c>
      <c r="F342" s="75"/>
      <c r="G342" s="18">
        <v>25</v>
      </c>
      <c r="H342" s="18">
        <v>29</v>
      </c>
      <c r="I342" s="18">
        <v>58</v>
      </c>
      <c r="J342" s="18">
        <v>165</v>
      </c>
      <c r="K342" s="18">
        <v>300</v>
      </c>
      <c r="L342" s="18">
        <v>599</v>
      </c>
      <c r="M342" s="18">
        <v>36</v>
      </c>
      <c r="N342" s="18">
        <f t="shared" si="189"/>
        <v>1212</v>
      </c>
      <c r="O342" s="149">
        <v>0.89965986394557829</v>
      </c>
      <c r="P342" s="18">
        <v>7</v>
      </c>
      <c r="W342" s="44"/>
      <c r="Y342" s="44"/>
      <c r="Z342" s="44"/>
      <c r="AA342" s="1"/>
      <c r="AB342" s="1"/>
      <c r="AC342" s="1"/>
    </row>
    <row r="343" spans="2:29" ht="15" customHeight="1" x14ac:dyDescent="0.15">
      <c r="B343" s="351"/>
      <c r="C343" s="394" t="s">
        <v>326</v>
      </c>
      <c r="D343" s="211"/>
      <c r="E343" s="211"/>
      <c r="F343" s="352"/>
      <c r="G343" s="137">
        <v>333</v>
      </c>
      <c r="H343" s="137">
        <v>82</v>
      </c>
      <c r="I343" s="137">
        <v>88</v>
      </c>
      <c r="J343" s="137">
        <v>108</v>
      </c>
      <c r="K343" s="137">
        <v>101</v>
      </c>
      <c r="L343" s="137">
        <v>93</v>
      </c>
      <c r="M343" s="137">
        <v>407</v>
      </c>
      <c r="N343" s="137">
        <f t="shared" si="189"/>
        <v>1212</v>
      </c>
      <c r="O343" s="353">
        <v>5.2596273291925462</v>
      </c>
      <c r="P343" s="137">
        <v>41</v>
      </c>
      <c r="W343" s="44"/>
      <c r="Y343" s="44"/>
      <c r="Z343" s="44"/>
      <c r="AA343" s="1"/>
      <c r="AB343" s="1"/>
      <c r="AC343" s="1"/>
    </row>
    <row r="344" spans="2:29" ht="30.9" customHeight="1" x14ac:dyDescent="0.15">
      <c r="B344" s="37"/>
      <c r="C344" s="464" t="s">
        <v>366</v>
      </c>
      <c r="D344" s="465"/>
      <c r="E344" s="465"/>
      <c r="F344" s="76"/>
      <c r="G344" s="19">
        <v>139</v>
      </c>
      <c r="H344" s="19">
        <v>45</v>
      </c>
      <c r="I344" s="19">
        <v>68</v>
      </c>
      <c r="J344" s="19">
        <v>108</v>
      </c>
      <c r="K344" s="19">
        <v>216</v>
      </c>
      <c r="L344" s="19">
        <v>559</v>
      </c>
      <c r="M344" s="19">
        <v>77</v>
      </c>
      <c r="N344" s="19">
        <f t="shared" si="189"/>
        <v>1212</v>
      </c>
      <c r="O344" s="146">
        <v>1.8766519823788546</v>
      </c>
      <c r="P344" s="19">
        <v>31</v>
      </c>
      <c r="W344" s="44"/>
      <c r="Y344" s="44"/>
      <c r="Z344" s="44"/>
      <c r="AA344" s="1"/>
      <c r="AB344" s="1"/>
      <c r="AC344" s="1"/>
    </row>
    <row r="345" spans="2:29" ht="15" customHeight="1" x14ac:dyDescent="0.15">
      <c r="B345" s="350" t="s">
        <v>3</v>
      </c>
      <c r="C345" s="34" t="s">
        <v>66</v>
      </c>
      <c r="F345" s="354">
        <v>1212</v>
      </c>
      <c r="G345" s="3">
        <f t="shared" ref="G345:M345" si="190">G335/$F345*100</f>
        <v>8.2508250825082499</v>
      </c>
      <c r="H345" s="3">
        <f t="shared" si="190"/>
        <v>2.1452145214521452</v>
      </c>
      <c r="I345" s="3">
        <f t="shared" si="190"/>
        <v>2.9702970297029703</v>
      </c>
      <c r="J345" s="3">
        <f t="shared" si="190"/>
        <v>5.7755775577557751</v>
      </c>
      <c r="K345" s="3">
        <f t="shared" si="190"/>
        <v>11.55115511551155</v>
      </c>
      <c r="L345" s="3">
        <f t="shared" si="190"/>
        <v>66.336633663366342</v>
      </c>
      <c r="M345" s="3">
        <f t="shared" si="190"/>
        <v>2.9702970297029703</v>
      </c>
      <c r="N345" s="3">
        <f t="shared" si="189"/>
        <v>100</v>
      </c>
      <c r="O345" s="7"/>
      <c r="W345" s="44"/>
      <c r="Y345" s="44"/>
      <c r="Z345" s="44"/>
      <c r="AA345" s="1"/>
      <c r="AB345" s="1"/>
      <c r="AC345" s="1"/>
    </row>
    <row r="346" spans="2:29" ht="15" customHeight="1" x14ac:dyDescent="0.15">
      <c r="B346" s="355"/>
      <c r="C346" s="34" t="s">
        <v>416</v>
      </c>
      <c r="F346" s="356">
        <v>1212</v>
      </c>
      <c r="G346" s="4">
        <f t="shared" ref="G346:M346" si="191">G336/$F346*100</f>
        <v>6.9306930693069315</v>
      </c>
      <c r="H346" s="4">
        <f t="shared" si="191"/>
        <v>3.1353135313531353</v>
      </c>
      <c r="I346" s="4">
        <f t="shared" si="191"/>
        <v>4.2904290429042904</v>
      </c>
      <c r="J346" s="4">
        <f t="shared" si="191"/>
        <v>9.3234323432343231</v>
      </c>
      <c r="K346" s="4">
        <f t="shared" si="191"/>
        <v>19.554455445544555</v>
      </c>
      <c r="L346" s="4">
        <f t="shared" si="191"/>
        <v>53.795379537953792</v>
      </c>
      <c r="M346" s="4">
        <f t="shared" si="191"/>
        <v>2.9702970297029703</v>
      </c>
      <c r="N346" s="4">
        <f t="shared" si="189"/>
        <v>100</v>
      </c>
      <c r="O346" s="7"/>
      <c r="W346" s="44"/>
      <c r="Y346" s="44"/>
      <c r="Z346" s="44"/>
      <c r="AA346" s="1"/>
      <c r="AB346" s="1"/>
      <c r="AC346" s="1"/>
    </row>
    <row r="347" spans="2:29" ht="15" customHeight="1" x14ac:dyDescent="0.15">
      <c r="B347" s="355"/>
      <c r="C347" s="34" t="s">
        <v>68</v>
      </c>
      <c r="F347" s="356">
        <v>1212</v>
      </c>
      <c r="G347" s="4">
        <f t="shared" ref="G347:M347" si="192">G337/$F347*100</f>
        <v>0.82508250825082496</v>
      </c>
      <c r="H347" s="4">
        <f t="shared" si="192"/>
        <v>0.66006600660066006</v>
      </c>
      <c r="I347" s="4">
        <f t="shared" si="192"/>
        <v>1.0726072607260726</v>
      </c>
      <c r="J347" s="4">
        <f t="shared" si="192"/>
        <v>2.557755775577558</v>
      </c>
      <c r="K347" s="4">
        <f t="shared" si="192"/>
        <v>5.4455445544554459</v>
      </c>
      <c r="L347" s="4">
        <f t="shared" si="192"/>
        <v>86.468646864686477</v>
      </c>
      <c r="M347" s="4">
        <f t="shared" si="192"/>
        <v>2.9702970297029703</v>
      </c>
      <c r="N347" s="4">
        <f t="shared" si="189"/>
        <v>100.00000000000001</v>
      </c>
      <c r="O347" s="7"/>
      <c r="W347" s="44"/>
      <c r="Y347" s="44"/>
      <c r="Z347" s="44"/>
      <c r="AA347" s="1"/>
      <c r="AB347" s="1"/>
      <c r="AC347" s="1"/>
    </row>
    <row r="348" spans="2:29" ht="15" customHeight="1" x14ac:dyDescent="0.15">
      <c r="B348" s="355"/>
      <c r="C348" s="34" t="s">
        <v>365</v>
      </c>
      <c r="F348" s="356">
        <v>1212</v>
      </c>
      <c r="G348" s="4">
        <f t="shared" ref="G348:M348" si="193">G338/$F348*100</f>
        <v>5.9405940594059405</v>
      </c>
      <c r="H348" s="4">
        <f t="shared" si="193"/>
        <v>4.3729372937293736</v>
      </c>
      <c r="I348" s="4">
        <f t="shared" si="193"/>
        <v>9.4059405940594054</v>
      </c>
      <c r="J348" s="4">
        <f t="shared" si="193"/>
        <v>16.171617161716171</v>
      </c>
      <c r="K348" s="4">
        <f t="shared" si="193"/>
        <v>21.122112211221122</v>
      </c>
      <c r="L348" s="4">
        <f t="shared" si="193"/>
        <v>40.016501650165011</v>
      </c>
      <c r="M348" s="4">
        <f t="shared" si="193"/>
        <v>2.9702970297029703</v>
      </c>
      <c r="N348" s="4">
        <f t="shared" si="189"/>
        <v>100</v>
      </c>
      <c r="O348" s="7"/>
      <c r="W348" s="44"/>
      <c r="Y348" s="44"/>
      <c r="Z348" s="44"/>
      <c r="AA348" s="1"/>
      <c r="AB348" s="1"/>
      <c r="AC348" s="1"/>
    </row>
    <row r="349" spans="2:29" ht="15" customHeight="1" x14ac:dyDescent="0.15">
      <c r="B349" s="355"/>
      <c r="C349" s="34" t="s">
        <v>367</v>
      </c>
      <c r="F349" s="356">
        <v>1212</v>
      </c>
      <c r="G349" s="4">
        <f t="shared" ref="G349:M349" si="194">G339/$F349*100</f>
        <v>1.7326732673267329</v>
      </c>
      <c r="H349" s="4">
        <f t="shared" si="194"/>
        <v>1.8976897689768977</v>
      </c>
      <c r="I349" s="4">
        <f t="shared" si="194"/>
        <v>5.6105610561056105</v>
      </c>
      <c r="J349" s="4">
        <f t="shared" si="194"/>
        <v>14.76897689768977</v>
      </c>
      <c r="K349" s="4">
        <f t="shared" si="194"/>
        <v>26.072607260726073</v>
      </c>
      <c r="L349" s="4">
        <f t="shared" si="194"/>
        <v>46.947194719471945</v>
      </c>
      <c r="M349" s="4">
        <f t="shared" si="194"/>
        <v>2.9702970297029703</v>
      </c>
      <c r="N349" s="4">
        <f t="shared" si="189"/>
        <v>100</v>
      </c>
      <c r="O349" s="7"/>
      <c r="W349" s="44"/>
      <c r="Y349" s="44"/>
      <c r="Z349" s="44"/>
      <c r="AA349" s="1"/>
      <c r="AB349" s="1"/>
      <c r="AC349" s="1"/>
    </row>
    <row r="350" spans="2:29" ht="15" customHeight="1" x14ac:dyDescent="0.15">
      <c r="B350" s="355"/>
      <c r="C350" s="34" t="s">
        <v>67</v>
      </c>
      <c r="F350" s="356">
        <v>1212</v>
      </c>
      <c r="G350" s="4">
        <f t="shared" ref="G350:M350" si="195">G340/$F350*100</f>
        <v>1.8151815181518154</v>
      </c>
      <c r="H350" s="4">
        <f t="shared" si="195"/>
        <v>2.0627062706270625</v>
      </c>
      <c r="I350" s="4">
        <f t="shared" si="195"/>
        <v>6.0231023102310228</v>
      </c>
      <c r="J350" s="4">
        <f t="shared" si="195"/>
        <v>10.891089108910892</v>
      </c>
      <c r="K350" s="4">
        <f t="shared" si="195"/>
        <v>17.409240924092408</v>
      </c>
      <c r="L350" s="4">
        <f t="shared" si="195"/>
        <v>58.828382838283829</v>
      </c>
      <c r="M350" s="4">
        <f t="shared" si="195"/>
        <v>2.9702970297029703</v>
      </c>
      <c r="N350" s="4">
        <f t="shared" si="189"/>
        <v>100</v>
      </c>
      <c r="O350" s="7"/>
      <c r="W350" s="44"/>
      <c r="Y350" s="44"/>
      <c r="Z350" s="44"/>
      <c r="AA350" s="1"/>
      <c r="AB350" s="1"/>
      <c r="AC350" s="1"/>
    </row>
    <row r="351" spans="2:29" ht="15" customHeight="1" x14ac:dyDescent="0.15">
      <c r="B351" s="355"/>
      <c r="C351" s="34" t="s">
        <v>1112</v>
      </c>
      <c r="F351" s="356">
        <v>1212</v>
      </c>
      <c r="G351" s="4">
        <f t="shared" ref="G351:M351" si="196">G341/$F351*100</f>
        <v>0</v>
      </c>
      <c r="H351" s="4">
        <f t="shared" si="196"/>
        <v>0</v>
      </c>
      <c r="I351" s="4">
        <f t="shared" si="196"/>
        <v>0</v>
      </c>
      <c r="J351" s="4">
        <f t="shared" si="196"/>
        <v>0.16501650165016502</v>
      </c>
      <c r="K351" s="4">
        <f t="shared" si="196"/>
        <v>1.4026402640264026</v>
      </c>
      <c r="L351" s="4">
        <f t="shared" si="196"/>
        <v>95.462046204620464</v>
      </c>
      <c r="M351" s="4">
        <f t="shared" si="196"/>
        <v>2.9702970297029703</v>
      </c>
      <c r="N351" s="4">
        <f t="shared" si="189"/>
        <v>100.00000000000001</v>
      </c>
      <c r="O351" s="7"/>
      <c r="W351" s="44"/>
      <c r="Y351" s="44"/>
      <c r="Z351" s="44"/>
      <c r="AA351" s="1"/>
      <c r="AB351" s="1"/>
      <c r="AC351" s="1"/>
    </row>
    <row r="352" spans="2:29" ht="15" customHeight="1" x14ac:dyDescent="0.15">
      <c r="B352" s="355"/>
      <c r="C352" s="34" t="s">
        <v>368</v>
      </c>
      <c r="F352" s="356">
        <v>1212</v>
      </c>
      <c r="G352" s="4">
        <f t="shared" ref="G352:M352" si="197">G342/$F352*100</f>
        <v>2.0627062706270625</v>
      </c>
      <c r="H352" s="4">
        <f t="shared" si="197"/>
        <v>2.3927392739273929</v>
      </c>
      <c r="I352" s="4">
        <f t="shared" si="197"/>
        <v>4.7854785478547859</v>
      </c>
      <c r="J352" s="4">
        <f t="shared" si="197"/>
        <v>13.613861386138614</v>
      </c>
      <c r="K352" s="4">
        <f t="shared" si="197"/>
        <v>24.752475247524753</v>
      </c>
      <c r="L352" s="4">
        <f t="shared" si="197"/>
        <v>49.42244224422442</v>
      </c>
      <c r="M352" s="4">
        <f t="shared" si="197"/>
        <v>2.9702970297029703</v>
      </c>
      <c r="N352" s="4">
        <f t="shared" si="189"/>
        <v>100</v>
      </c>
      <c r="O352" s="7"/>
      <c r="W352" s="44"/>
      <c r="Y352" s="44"/>
      <c r="Z352" s="44"/>
      <c r="AA352" s="1"/>
      <c r="AB352" s="1"/>
      <c r="AC352" s="1"/>
    </row>
    <row r="353" spans="1:38" ht="15" customHeight="1" x14ac:dyDescent="0.15">
      <c r="B353" s="355"/>
      <c r="C353" s="395" t="s">
        <v>326</v>
      </c>
      <c r="D353" s="211"/>
      <c r="E353" s="211"/>
      <c r="F353" s="357">
        <v>1212</v>
      </c>
      <c r="G353" s="141">
        <f t="shared" ref="G353:M353" si="198">G343/$F353*100</f>
        <v>27.475247524752476</v>
      </c>
      <c r="H353" s="141">
        <f t="shared" si="198"/>
        <v>6.7656765676567661</v>
      </c>
      <c r="I353" s="141">
        <f t="shared" si="198"/>
        <v>7.2607260726072615</v>
      </c>
      <c r="J353" s="141">
        <f t="shared" si="198"/>
        <v>8.9108910891089099</v>
      </c>
      <c r="K353" s="141">
        <f t="shared" si="198"/>
        <v>8.3333333333333321</v>
      </c>
      <c r="L353" s="141">
        <f t="shared" si="198"/>
        <v>7.673267326732673</v>
      </c>
      <c r="M353" s="141">
        <f t="shared" si="198"/>
        <v>33.580858085808579</v>
      </c>
      <c r="N353" s="141">
        <f t="shared" si="189"/>
        <v>100</v>
      </c>
      <c r="O353" s="7"/>
      <c r="W353" s="44"/>
      <c r="Y353" s="44"/>
      <c r="Z353" s="44"/>
      <c r="AA353" s="1"/>
      <c r="AB353" s="1"/>
      <c r="AC353" s="1"/>
    </row>
    <row r="354" spans="1:38" ht="30.9" customHeight="1" x14ac:dyDescent="0.15">
      <c r="B354" s="358"/>
      <c r="C354" s="464" t="s">
        <v>366</v>
      </c>
      <c r="D354" s="465"/>
      <c r="E354" s="465"/>
      <c r="F354" s="359">
        <v>1212</v>
      </c>
      <c r="G354" s="5">
        <f t="shared" ref="G354:M354" si="199">G344/$F354*100</f>
        <v>11.468646864686468</v>
      </c>
      <c r="H354" s="5">
        <f t="shared" si="199"/>
        <v>3.7128712871287126</v>
      </c>
      <c r="I354" s="5">
        <f t="shared" si="199"/>
        <v>5.6105610561056105</v>
      </c>
      <c r="J354" s="5">
        <f t="shared" si="199"/>
        <v>8.9108910891089099</v>
      </c>
      <c r="K354" s="5">
        <f t="shared" si="199"/>
        <v>17.82178217821782</v>
      </c>
      <c r="L354" s="5">
        <f t="shared" si="199"/>
        <v>46.122112211221122</v>
      </c>
      <c r="M354" s="5">
        <f t="shared" si="199"/>
        <v>6.3531353135313537</v>
      </c>
      <c r="N354" s="5">
        <f t="shared" si="189"/>
        <v>100</v>
      </c>
      <c r="O354" s="7"/>
      <c r="W354" s="44"/>
      <c r="Y354" s="44"/>
      <c r="Z354" s="44"/>
      <c r="AA354" s="1"/>
      <c r="AB354" s="1"/>
      <c r="AC354" s="1"/>
    </row>
    <row r="355" spans="1:38" ht="15" customHeight="1" x14ac:dyDescent="0.15">
      <c r="B355" s="7"/>
      <c r="F355" s="46"/>
      <c r="G355" s="80"/>
      <c r="H355" s="80"/>
      <c r="I355" s="80"/>
      <c r="J355" s="80"/>
      <c r="K355" s="80"/>
      <c r="L355" s="80"/>
      <c r="M355" s="80"/>
      <c r="N355" s="80"/>
      <c r="O355" s="80"/>
      <c r="P355" s="7"/>
      <c r="W355" s="44"/>
      <c r="Y355" s="44"/>
      <c r="Z355" s="44"/>
      <c r="AA355" s="1"/>
      <c r="AB355" s="1"/>
      <c r="AC355" s="1"/>
    </row>
    <row r="356" spans="1:38" ht="15" customHeight="1" x14ac:dyDescent="0.15">
      <c r="A356" s="1" t="s">
        <v>1122</v>
      </c>
      <c r="C356" s="1"/>
      <c r="D356" s="1"/>
      <c r="N356" s="7"/>
      <c r="W356" s="44"/>
      <c r="Y356" s="44"/>
      <c r="Z356" s="44"/>
      <c r="AA356" s="1"/>
      <c r="AB356" s="1"/>
      <c r="AC356" s="1"/>
    </row>
    <row r="357" spans="1:38" ht="15" customHeight="1" x14ac:dyDescent="0.15">
      <c r="B357" s="85" t="s">
        <v>143</v>
      </c>
      <c r="H357" s="7"/>
      <c r="W357" s="44"/>
      <c r="Y357" s="44"/>
      <c r="Z357" s="44"/>
      <c r="AA357" s="1"/>
      <c r="AB357" s="1"/>
      <c r="AC357" s="1"/>
    </row>
    <row r="358" spans="1:38" ht="21.6" x14ac:dyDescent="0.15">
      <c r="B358" s="281"/>
      <c r="C358" s="28" t="s">
        <v>1113</v>
      </c>
      <c r="D358" s="28"/>
      <c r="E358" s="28"/>
      <c r="F358" s="147"/>
      <c r="G358" s="121" t="s">
        <v>122</v>
      </c>
      <c r="H358" s="157" t="s">
        <v>79</v>
      </c>
      <c r="I358" s="157" t="s">
        <v>78</v>
      </c>
      <c r="J358" s="157" t="s">
        <v>77</v>
      </c>
      <c r="K358" s="122" t="s">
        <v>69</v>
      </c>
      <c r="L358" s="121" t="s">
        <v>174</v>
      </c>
      <c r="M358" s="122" t="s">
        <v>150</v>
      </c>
      <c r="N358" s="121" t="s">
        <v>4</v>
      </c>
      <c r="O358" s="119" t="s">
        <v>1110</v>
      </c>
      <c r="P358" s="119" t="s">
        <v>1111</v>
      </c>
      <c r="W358" s="44"/>
      <c r="X358" s="281"/>
      <c r="Y358" s="28" t="s">
        <v>936</v>
      </c>
      <c r="Z358" s="28"/>
      <c r="AA358" s="28"/>
      <c r="AB358" s="147"/>
      <c r="AC358" s="121" t="s">
        <v>122</v>
      </c>
      <c r="AD358" s="157" t="s">
        <v>79</v>
      </c>
      <c r="AE358" s="157" t="s">
        <v>78</v>
      </c>
      <c r="AF358" s="157" t="s">
        <v>77</v>
      </c>
      <c r="AG358" s="122" t="s">
        <v>69</v>
      </c>
      <c r="AH358" s="121" t="s">
        <v>174</v>
      </c>
      <c r="AI358" s="122" t="s">
        <v>150</v>
      </c>
      <c r="AJ358" s="121" t="s">
        <v>4</v>
      </c>
      <c r="AK358" s="119" t="s">
        <v>1110</v>
      </c>
      <c r="AL358" s="119" t="s">
        <v>1111</v>
      </c>
    </row>
    <row r="359" spans="1:38" ht="15" customHeight="1" x14ac:dyDescent="0.15">
      <c r="B359" s="350" t="s">
        <v>2</v>
      </c>
      <c r="C359" s="34" t="s">
        <v>66</v>
      </c>
      <c r="F359" s="74"/>
      <c r="G359" s="17">
        <v>142</v>
      </c>
      <c r="H359" s="17">
        <v>22</v>
      </c>
      <c r="I359" s="17">
        <v>64</v>
      </c>
      <c r="J359" s="17">
        <v>85</v>
      </c>
      <c r="K359" s="17">
        <v>208</v>
      </c>
      <c r="L359" s="17">
        <v>1478</v>
      </c>
      <c r="M359" s="17">
        <v>147</v>
      </c>
      <c r="N359" s="17">
        <f t="shared" ref="N359:N378" si="200">SUM(G359:M359)</f>
        <v>2146</v>
      </c>
      <c r="O359" s="148">
        <v>1.1372127786872916</v>
      </c>
      <c r="P359" s="148">
        <v>50</v>
      </c>
      <c r="W359" s="44"/>
      <c r="X359" s="350" t="s">
        <v>2</v>
      </c>
      <c r="Y359" s="34" t="s">
        <v>66</v>
      </c>
      <c r="AB359" s="74"/>
      <c r="AC359" s="17">
        <f t="shared" ref="AC359:AC368" si="201">SUM(G381,G427-G449)</f>
        <v>77</v>
      </c>
      <c r="AD359" s="17">
        <f t="shared" ref="AD359:AD368" si="202">SUM(H381,H427-H449)</f>
        <v>15</v>
      </c>
      <c r="AE359" s="17">
        <f t="shared" ref="AE359:AE368" si="203">SUM(I381,I427-I449)</f>
        <v>37</v>
      </c>
      <c r="AF359" s="17">
        <f t="shared" ref="AF359:AF368" si="204">SUM(J381,J427-J449)</f>
        <v>57</v>
      </c>
      <c r="AG359" s="17">
        <f t="shared" ref="AG359:AG368" si="205">SUM(K381,K427-K449)</f>
        <v>183</v>
      </c>
      <c r="AH359" s="17">
        <f t="shared" ref="AH359:AH368" si="206">SUM(L381,L427-L449)</f>
        <v>804</v>
      </c>
      <c r="AI359" s="17">
        <f t="shared" ref="AI359:AI368" si="207">SUM(M381,M427-M449)</f>
        <v>39</v>
      </c>
      <c r="AJ359" s="17">
        <f t="shared" ref="AJ359:AJ378" si="208">SUM(AC359:AI359)</f>
        <v>1212</v>
      </c>
      <c r="AK359" s="148">
        <v>1.0105599749085608</v>
      </c>
      <c r="AL359" s="148">
        <v>33.333333333333329</v>
      </c>
    </row>
    <row r="360" spans="1:38" ht="15" customHeight="1" x14ac:dyDescent="0.15">
      <c r="B360" s="351"/>
      <c r="C360" s="34" t="s">
        <v>416</v>
      </c>
      <c r="F360" s="75"/>
      <c r="G360" s="18">
        <v>138</v>
      </c>
      <c r="H360" s="18">
        <v>38</v>
      </c>
      <c r="I360" s="18">
        <v>61</v>
      </c>
      <c r="J360" s="18">
        <v>94</v>
      </c>
      <c r="K360" s="18">
        <v>358</v>
      </c>
      <c r="L360" s="18">
        <v>1311</v>
      </c>
      <c r="M360" s="18">
        <v>146</v>
      </c>
      <c r="N360" s="18">
        <f t="shared" si="200"/>
        <v>2146</v>
      </c>
      <c r="O360" s="149">
        <v>1.1369206824057212</v>
      </c>
      <c r="P360" s="149">
        <v>40</v>
      </c>
      <c r="W360" s="44"/>
      <c r="X360" s="351"/>
      <c r="Y360" s="34" t="s">
        <v>416</v>
      </c>
      <c r="AB360" s="75"/>
      <c r="AC360" s="18">
        <f t="shared" si="201"/>
        <v>64</v>
      </c>
      <c r="AD360" s="18">
        <f t="shared" si="202"/>
        <v>25</v>
      </c>
      <c r="AE360" s="18">
        <f t="shared" si="203"/>
        <v>40</v>
      </c>
      <c r="AF360" s="18">
        <f t="shared" si="204"/>
        <v>75</v>
      </c>
      <c r="AG360" s="18">
        <f t="shared" si="205"/>
        <v>317</v>
      </c>
      <c r="AH360" s="18">
        <f t="shared" si="206"/>
        <v>652</v>
      </c>
      <c r="AI360" s="18">
        <f t="shared" si="207"/>
        <v>39</v>
      </c>
      <c r="AJ360" s="18">
        <f t="shared" si="208"/>
        <v>1212</v>
      </c>
      <c r="AK360" s="149">
        <v>1.0792308833278665</v>
      </c>
      <c r="AL360" s="149">
        <v>16.666666666666664</v>
      </c>
    </row>
    <row r="361" spans="1:38" ht="15" customHeight="1" x14ac:dyDescent="0.15">
      <c r="B361" s="351"/>
      <c r="C361" s="34" t="s">
        <v>68</v>
      </c>
      <c r="F361" s="75"/>
      <c r="G361" s="18">
        <v>41</v>
      </c>
      <c r="H361" s="18">
        <v>13</v>
      </c>
      <c r="I361" s="18">
        <v>15</v>
      </c>
      <c r="J361" s="18">
        <v>35</v>
      </c>
      <c r="K361" s="18">
        <v>109</v>
      </c>
      <c r="L361" s="18">
        <v>1789</v>
      </c>
      <c r="M361" s="18">
        <v>144</v>
      </c>
      <c r="N361" s="18">
        <f t="shared" si="200"/>
        <v>2146</v>
      </c>
      <c r="O361" s="149">
        <v>0.35899836154807691</v>
      </c>
      <c r="P361" s="149">
        <v>34.375</v>
      </c>
      <c r="W361" s="44"/>
      <c r="X361" s="351"/>
      <c r="Y361" s="34" t="s">
        <v>68</v>
      </c>
      <c r="AB361" s="75"/>
      <c r="AC361" s="18">
        <f t="shared" si="201"/>
        <v>10</v>
      </c>
      <c r="AD361" s="18">
        <f t="shared" si="202"/>
        <v>10</v>
      </c>
      <c r="AE361" s="18">
        <f t="shared" si="203"/>
        <v>6</v>
      </c>
      <c r="AF361" s="18">
        <f t="shared" si="204"/>
        <v>21</v>
      </c>
      <c r="AG361" s="18">
        <f t="shared" si="205"/>
        <v>80</v>
      </c>
      <c r="AH361" s="18">
        <f t="shared" si="206"/>
        <v>1048</v>
      </c>
      <c r="AI361" s="18">
        <f t="shared" si="207"/>
        <v>37</v>
      </c>
      <c r="AJ361" s="18">
        <f t="shared" si="208"/>
        <v>1212</v>
      </c>
      <c r="AK361" s="149">
        <v>0.23047982279563611</v>
      </c>
      <c r="AL361" s="149">
        <v>8.75</v>
      </c>
    </row>
    <row r="362" spans="1:38" ht="15" customHeight="1" x14ac:dyDescent="0.15">
      <c r="B362" s="351"/>
      <c r="C362" s="34" t="s">
        <v>365</v>
      </c>
      <c r="F362" s="75"/>
      <c r="G362" s="18">
        <v>127</v>
      </c>
      <c r="H362" s="18">
        <v>52</v>
      </c>
      <c r="I362" s="18">
        <v>131</v>
      </c>
      <c r="J362" s="18">
        <v>181</v>
      </c>
      <c r="K362" s="18">
        <v>450</v>
      </c>
      <c r="L362" s="18">
        <v>1058</v>
      </c>
      <c r="M362" s="18">
        <v>147</v>
      </c>
      <c r="N362" s="18">
        <f t="shared" si="200"/>
        <v>2146</v>
      </c>
      <c r="O362" s="149">
        <v>1.3694062934869433</v>
      </c>
      <c r="P362" s="149">
        <v>27.083333333333332</v>
      </c>
      <c r="W362" s="44"/>
      <c r="X362" s="351"/>
      <c r="Y362" s="34" t="s">
        <v>365</v>
      </c>
      <c r="AB362" s="75"/>
      <c r="AC362" s="18">
        <f t="shared" si="201"/>
        <v>46</v>
      </c>
      <c r="AD362" s="18">
        <f t="shared" si="202"/>
        <v>33</v>
      </c>
      <c r="AE362" s="18">
        <f t="shared" si="203"/>
        <v>89</v>
      </c>
      <c r="AF362" s="18">
        <f t="shared" si="204"/>
        <v>128</v>
      </c>
      <c r="AG362" s="18">
        <f t="shared" si="205"/>
        <v>390</v>
      </c>
      <c r="AH362" s="18">
        <f t="shared" si="206"/>
        <v>485</v>
      </c>
      <c r="AI362" s="18">
        <f t="shared" si="207"/>
        <v>41</v>
      </c>
      <c r="AJ362" s="18">
        <f t="shared" si="208"/>
        <v>1212</v>
      </c>
      <c r="AK362" s="149">
        <v>1.3395533914375</v>
      </c>
      <c r="AL362" s="149">
        <v>23.333333333333332</v>
      </c>
    </row>
    <row r="363" spans="1:38" ht="15" customHeight="1" x14ac:dyDescent="0.15">
      <c r="B363" s="351"/>
      <c r="C363" s="34" t="s">
        <v>367</v>
      </c>
      <c r="F363" s="75"/>
      <c r="G363" s="18">
        <v>66</v>
      </c>
      <c r="H363" s="18">
        <v>23</v>
      </c>
      <c r="I363" s="18">
        <v>87</v>
      </c>
      <c r="J363" s="18">
        <v>150</v>
      </c>
      <c r="K363" s="18">
        <v>514</v>
      </c>
      <c r="L363" s="18">
        <v>1161</v>
      </c>
      <c r="M363" s="18">
        <v>145</v>
      </c>
      <c r="N363" s="18">
        <f t="shared" si="200"/>
        <v>2146</v>
      </c>
      <c r="O363" s="149">
        <v>0.92014801480972808</v>
      </c>
      <c r="P363" s="149">
        <v>33.333333333333329</v>
      </c>
      <c r="W363" s="44"/>
      <c r="X363" s="351"/>
      <c r="Y363" s="34" t="s">
        <v>367</v>
      </c>
      <c r="AB363" s="75"/>
      <c r="AC363" s="18">
        <f t="shared" si="201"/>
        <v>15</v>
      </c>
      <c r="AD363" s="18">
        <f t="shared" si="202"/>
        <v>12</v>
      </c>
      <c r="AE363" s="18">
        <f t="shared" si="203"/>
        <v>48</v>
      </c>
      <c r="AF363" s="18">
        <f t="shared" si="204"/>
        <v>91</v>
      </c>
      <c r="AG363" s="18">
        <f t="shared" si="205"/>
        <v>439</v>
      </c>
      <c r="AH363" s="18">
        <f t="shared" si="206"/>
        <v>569</v>
      </c>
      <c r="AI363" s="18">
        <f t="shared" si="207"/>
        <v>38</v>
      </c>
      <c r="AJ363" s="18">
        <f t="shared" si="208"/>
        <v>1212</v>
      </c>
      <c r="AK363" s="149">
        <v>0.87600122553040116</v>
      </c>
      <c r="AL363" s="149">
        <v>16.666666666666664</v>
      </c>
    </row>
    <row r="364" spans="1:38" ht="15" customHeight="1" x14ac:dyDescent="0.15">
      <c r="B364" s="351"/>
      <c r="C364" s="34" t="s">
        <v>67</v>
      </c>
      <c r="F364" s="75"/>
      <c r="G364" s="18">
        <v>60</v>
      </c>
      <c r="H364" s="18">
        <v>23</v>
      </c>
      <c r="I364" s="18">
        <v>74</v>
      </c>
      <c r="J364" s="18">
        <v>145</v>
      </c>
      <c r="K364" s="18">
        <v>359</v>
      </c>
      <c r="L364" s="18">
        <v>1340</v>
      </c>
      <c r="M364" s="18">
        <v>145</v>
      </c>
      <c r="N364" s="18">
        <f t="shared" si="200"/>
        <v>2146</v>
      </c>
      <c r="O364" s="149">
        <v>0.77094675291975134</v>
      </c>
      <c r="P364" s="149">
        <v>16.666666666666664</v>
      </c>
      <c r="W364" s="44"/>
      <c r="X364" s="351"/>
      <c r="Y364" s="34" t="s">
        <v>67</v>
      </c>
      <c r="AB364" s="75"/>
      <c r="AC364" s="18">
        <f t="shared" si="201"/>
        <v>17</v>
      </c>
      <c r="AD364" s="18">
        <f t="shared" si="202"/>
        <v>11</v>
      </c>
      <c r="AE364" s="18">
        <f t="shared" si="203"/>
        <v>48</v>
      </c>
      <c r="AF364" s="18">
        <f t="shared" si="204"/>
        <v>89</v>
      </c>
      <c r="AG364" s="18">
        <f t="shared" si="205"/>
        <v>294</v>
      </c>
      <c r="AH364" s="18">
        <f t="shared" si="206"/>
        <v>714</v>
      </c>
      <c r="AI364" s="18">
        <f t="shared" si="207"/>
        <v>39</v>
      </c>
      <c r="AJ364" s="18">
        <f t="shared" si="208"/>
        <v>1212</v>
      </c>
      <c r="AK364" s="149">
        <v>0.74592812355945348</v>
      </c>
      <c r="AL364" s="149">
        <v>16.666666666666664</v>
      </c>
    </row>
    <row r="365" spans="1:38" ht="15" customHeight="1" x14ac:dyDescent="0.15">
      <c r="B365" s="351"/>
      <c r="C365" s="34" t="s">
        <v>1112</v>
      </c>
      <c r="F365" s="75"/>
      <c r="G365" s="18">
        <v>4</v>
      </c>
      <c r="H365" s="18">
        <v>2</v>
      </c>
      <c r="I365" s="18">
        <v>2</v>
      </c>
      <c r="J365" s="18">
        <v>2</v>
      </c>
      <c r="K365" s="18">
        <v>25</v>
      </c>
      <c r="L365" s="18">
        <v>1969</v>
      </c>
      <c r="M365" s="18">
        <v>142</v>
      </c>
      <c r="N365" s="18">
        <f t="shared" si="200"/>
        <v>2146</v>
      </c>
      <c r="O365" s="149">
        <v>3.2912230471871737E-2</v>
      </c>
      <c r="P365" s="149">
        <v>6.25</v>
      </c>
      <c r="W365" s="44"/>
      <c r="X365" s="351"/>
      <c r="Y365" s="34" t="s">
        <v>1112</v>
      </c>
      <c r="AB365" s="75"/>
      <c r="AC365" s="18">
        <f t="shared" si="201"/>
        <v>0</v>
      </c>
      <c r="AD365" s="18">
        <f t="shared" si="202"/>
        <v>0</v>
      </c>
      <c r="AE365" s="18">
        <f t="shared" si="203"/>
        <v>0</v>
      </c>
      <c r="AF365" s="18">
        <f t="shared" si="204"/>
        <v>0</v>
      </c>
      <c r="AG365" s="18">
        <f t="shared" si="205"/>
        <v>18</v>
      </c>
      <c r="AH365" s="18">
        <f t="shared" si="206"/>
        <v>1157</v>
      </c>
      <c r="AI365" s="18">
        <f t="shared" si="207"/>
        <v>37</v>
      </c>
      <c r="AJ365" s="18">
        <f t="shared" si="208"/>
        <v>1212</v>
      </c>
      <c r="AK365" s="149">
        <v>1.4575587388765954E-2</v>
      </c>
      <c r="AL365" s="149">
        <v>1.5384615384615385</v>
      </c>
    </row>
    <row r="366" spans="1:38" ht="15" customHeight="1" x14ac:dyDescent="0.15">
      <c r="B366" s="351"/>
      <c r="C366" s="34" t="s">
        <v>368</v>
      </c>
      <c r="F366" s="75"/>
      <c r="G366" s="18">
        <v>37</v>
      </c>
      <c r="H366" s="18">
        <v>23</v>
      </c>
      <c r="I366" s="18">
        <v>68</v>
      </c>
      <c r="J366" s="18">
        <v>138</v>
      </c>
      <c r="K366" s="18">
        <v>468</v>
      </c>
      <c r="L366" s="18">
        <v>1266</v>
      </c>
      <c r="M366" s="18">
        <v>146</v>
      </c>
      <c r="N366" s="18">
        <f t="shared" si="200"/>
        <v>2146</v>
      </c>
      <c r="O366" s="149">
        <v>0.71018200761684536</v>
      </c>
      <c r="P366" s="149">
        <v>14.285714285714285</v>
      </c>
      <c r="W366" s="44"/>
      <c r="X366" s="351"/>
      <c r="Y366" s="34" t="s">
        <v>368</v>
      </c>
      <c r="AB366" s="75"/>
      <c r="AC366" s="18">
        <f t="shared" si="201"/>
        <v>17</v>
      </c>
      <c r="AD366" s="18">
        <f t="shared" si="202"/>
        <v>8</v>
      </c>
      <c r="AE366" s="18">
        <f t="shared" si="203"/>
        <v>43</v>
      </c>
      <c r="AF366" s="18">
        <f t="shared" si="204"/>
        <v>92</v>
      </c>
      <c r="AG366" s="18">
        <f t="shared" si="205"/>
        <v>413</v>
      </c>
      <c r="AH366" s="18">
        <f t="shared" si="206"/>
        <v>599</v>
      </c>
      <c r="AI366" s="18">
        <f t="shared" si="207"/>
        <v>40</v>
      </c>
      <c r="AJ366" s="18">
        <f t="shared" si="208"/>
        <v>1212</v>
      </c>
      <c r="AK366" s="149">
        <v>0.81596123896106887</v>
      </c>
      <c r="AL366" s="149">
        <v>7.5</v>
      </c>
    </row>
    <row r="367" spans="1:38" ht="15" customHeight="1" x14ac:dyDescent="0.15">
      <c r="B367" s="351"/>
      <c r="C367" s="394" t="s">
        <v>326</v>
      </c>
      <c r="D367" s="211"/>
      <c r="E367" s="211"/>
      <c r="F367" s="352"/>
      <c r="G367" s="137">
        <v>477</v>
      </c>
      <c r="H367" s="137">
        <v>77</v>
      </c>
      <c r="I367" s="137">
        <v>142</v>
      </c>
      <c r="J367" s="137">
        <v>167</v>
      </c>
      <c r="K367" s="137">
        <v>196</v>
      </c>
      <c r="L367" s="137">
        <v>368</v>
      </c>
      <c r="M367" s="137">
        <v>719</v>
      </c>
      <c r="N367" s="137">
        <f t="shared" si="200"/>
        <v>2146</v>
      </c>
      <c r="O367" s="353">
        <v>4.556093861758665</v>
      </c>
      <c r="P367" s="353">
        <v>50</v>
      </c>
      <c r="W367" s="44"/>
      <c r="X367" s="351"/>
      <c r="Y367" s="394" t="s">
        <v>326</v>
      </c>
      <c r="Z367" s="211"/>
      <c r="AA367" s="211"/>
      <c r="AB367" s="352"/>
      <c r="AC367" s="137">
        <f t="shared" si="201"/>
        <v>300</v>
      </c>
      <c r="AD367" s="137">
        <f t="shared" si="202"/>
        <v>53</v>
      </c>
      <c r="AE367" s="137">
        <f t="shared" si="203"/>
        <v>105</v>
      </c>
      <c r="AF367" s="137">
        <f t="shared" si="204"/>
        <v>99</v>
      </c>
      <c r="AG367" s="137">
        <f t="shared" si="205"/>
        <v>151</v>
      </c>
      <c r="AH367" s="137">
        <f t="shared" si="206"/>
        <v>93</v>
      </c>
      <c r="AI367" s="137">
        <f t="shared" si="207"/>
        <v>411</v>
      </c>
      <c r="AJ367" s="137">
        <f t="shared" si="208"/>
        <v>1212</v>
      </c>
      <c r="AK367" s="353">
        <v>4.7486573537321126</v>
      </c>
      <c r="AL367" s="353">
        <v>42.708333333333329</v>
      </c>
    </row>
    <row r="368" spans="1:38" ht="30.9" customHeight="1" x14ac:dyDescent="0.15">
      <c r="B368" s="37"/>
      <c r="C368" s="466" t="s">
        <v>366</v>
      </c>
      <c r="D368" s="467"/>
      <c r="E368" s="467"/>
      <c r="F368" s="76"/>
      <c r="G368" s="19">
        <v>213</v>
      </c>
      <c r="H368" s="19">
        <v>37</v>
      </c>
      <c r="I368" s="19">
        <v>71</v>
      </c>
      <c r="J368" s="19">
        <v>118</v>
      </c>
      <c r="K368" s="19">
        <v>328</v>
      </c>
      <c r="L368" s="19">
        <v>1170</v>
      </c>
      <c r="M368" s="19">
        <v>209</v>
      </c>
      <c r="N368" s="19">
        <f t="shared" si="200"/>
        <v>2146</v>
      </c>
      <c r="O368" s="146">
        <v>1.7534938808698797</v>
      </c>
      <c r="P368" s="146">
        <v>50</v>
      </c>
      <c r="W368" s="44"/>
      <c r="X368" s="37"/>
      <c r="Y368" s="464" t="s">
        <v>366</v>
      </c>
      <c r="Z368" s="465"/>
      <c r="AA368" s="465"/>
      <c r="AB368" s="76"/>
      <c r="AC368" s="19">
        <f t="shared" si="201"/>
        <v>118</v>
      </c>
      <c r="AD368" s="19">
        <f t="shared" si="202"/>
        <v>27</v>
      </c>
      <c r="AE368" s="19">
        <f t="shared" si="203"/>
        <v>45</v>
      </c>
      <c r="AF368" s="19">
        <f t="shared" si="204"/>
        <v>96</v>
      </c>
      <c r="AG368" s="19">
        <f t="shared" si="205"/>
        <v>286</v>
      </c>
      <c r="AH368" s="19">
        <f t="shared" si="206"/>
        <v>559</v>
      </c>
      <c r="AI368" s="19">
        <f t="shared" si="207"/>
        <v>81</v>
      </c>
      <c r="AJ368" s="19">
        <f t="shared" si="208"/>
        <v>1212</v>
      </c>
      <c r="AK368" s="146">
        <v>1.6854923315993606</v>
      </c>
      <c r="AL368" s="146">
        <v>34.444444444444443</v>
      </c>
    </row>
    <row r="369" spans="2:37" ht="15" customHeight="1" x14ac:dyDescent="0.15">
      <c r="B369" s="350" t="s">
        <v>3</v>
      </c>
      <c r="C369" s="34" t="s">
        <v>66</v>
      </c>
      <c r="F369" s="354">
        <f t="shared" ref="F369:F378" si="209">N359</f>
        <v>2146</v>
      </c>
      <c r="G369" s="3">
        <f t="shared" ref="G369:M378" si="210">G359/$F369*100</f>
        <v>6.6169617893755817</v>
      </c>
      <c r="H369" s="3">
        <f t="shared" si="210"/>
        <v>1.0251630941286114</v>
      </c>
      <c r="I369" s="3">
        <f t="shared" si="210"/>
        <v>2.9822926374650511</v>
      </c>
      <c r="J369" s="3">
        <f t="shared" si="210"/>
        <v>3.9608574091332711</v>
      </c>
      <c r="K369" s="3">
        <f t="shared" si="210"/>
        <v>9.6924510717614165</v>
      </c>
      <c r="L369" s="3">
        <f t="shared" si="210"/>
        <v>68.872320596458522</v>
      </c>
      <c r="M369" s="3">
        <f t="shared" si="210"/>
        <v>6.8499534016775403</v>
      </c>
      <c r="N369" s="3">
        <f t="shared" si="200"/>
        <v>100</v>
      </c>
      <c r="O369" s="7"/>
      <c r="W369" s="44"/>
      <c r="X369" s="350" t="s">
        <v>3</v>
      </c>
      <c r="Y369" s="34" t="s">
        <v>66</v>
      </c>
      <c r="AB369" s="354">
        <f t="shared" ref="AB369:AB378" si="211">AJ359</f>
        <v>1212</v>
      </c>
      <c r="AC369" s="3">
        <f>AC359/$AB369*100</f>
        <v>6.3531353135313537</v>
      </c>
      <c r="AD369" s="3">
        <f t="shared" ref="AD369:AI369" si="212">AD359/$AB369*100</f>
        <v>1.2376237623762376</v>
      </c>
      <c r="AE369" s="3">
        <f t="shared" si="212"/>
        <v>3.052805280528053</v>
      </c>
      <c r="AF369" s="3">
        <f t="shared" si="212"/>
        <v>4.7029702970297027</v>
      </c>
      <c r="AG369" s="3">
        <f t="shared" si="212"/>
        <v>15.099009900990099</v>
      </c>
      <c r="AH369" s="3">
        <f t="shared" si="212"/>
        <v>66.336633663366342</v>
      </c>
      <c r="AI369" s="3">
        <f t="shared" si="212"/>
        <v>3.217821782178218</v>
      </c>
      <c r="AJ369" s="3">
        <f t="shared" si="208"/>
        <v>100</v>
      </c>
      <c r="AK369" s="7"/>
    </row>
    <row r="370" spans="2:37" ht="15" customHeight="1" x14ac:dyDescent="0.15">
      <c r="B370" s="355"/>
      <c r="C370" s="34" t="s">
        <v>416</v>
      </c>
      <c r="F370" s="356">
        <f t="shared" si="209"/>
        <v>2146</v>
      </c>
      <c r="G370" s="4">
        <f t="shared" si="210"/>
        <v>6.4305684995340169</v>
      </c>
      <c r="H370" s="4">
        <f t="shared" si="210"/>
        <v>1.7707362534948743</v>
      </c>
      <c r="I370" s="4">
        <f t="shared" si="210"/>
        <v>2.8424976700838771</v>
      </c>
      <c r="J370" s="4">
        <f t="shared" si="210"/>
        <v>4.3802423112767936</v>
      </c>
      <c r="K370" s="4">
        <f t="shared" si="210"/>
        <v>16.682199440820131</v>
      </c>
      <c r="L370" s="4">
        <f t="shared" si="210"/>
        <v>61.090400745573156</v>
      </c>
      <c r="M370" s="4">
        <f t="shared" si="210"/>
        <v>6.8033550792171482</v>
      </c>
      <c r="N370" s="4">
        <f t="shared" si="200"/>
        <v>100</v>
      </c>
      <c r="O370" s="7"/>
      <c r="W370" s="44"/>
      <c r="X370" s="355"/>
      <c r="Y370" s="34" t="s">
        <v>416</v>
      </c>
      <c r="AB370" s="356">
        <f t="shared" si="211"/>
        <v>1212</v>
      </c>
      <c r="AC370" s="4">
        <f t="shared" ref="AC370:AI378" si="213">AC360/$AB370*100</f>
        <v>5.2805280528052805</v>
      </c>
      <c r="AD370" s="4">
        <f t="shared" si="213"/>
        <v>2.0627062706270625</v>
      </c>
      <c r="AE370" s="4">
        <f t="shared" si="213"/>
        <v>3.3003300330032999</v>
      </c>
      <c r="AF370" s="4">
        <f t="shared" si="213"/>
        <v>6.1881188118811883</v>
      </c>
      <c r="AG370" s="4">
        <f t="shared" si="213"/>
        <v>26.155115511551152</v>
      </c>
      <c r="AH370" s="4">
        <f t="shared" si="213"/>
        <v>53.795379537953792</v>
      </c>
      <c r="AI370" s="4">
        <f t="shared" si="213"/>
        <v>3.217821782178218</v>
      </c>
      <c r="AJ370" s="4">
        <f t="shared" si="208"/>
        <v>100</v>
      </c>
      <c r="AK370" s="7"/>
    </row>
    <row r="371" spans="2:37" ht="15" customHeight="1" x14ac:dyDescent="0.15">
      <c r="B371" s="355"/>
      <c r="C371" s="34" t="s">
        <v>68</v>
      </c>
      <c r="F371" s="356">
        <f t="shared" si="209"/>
        <v>2146</v>
      </c>
      <c r="G371" s="4">
        <f t="shared" si="210"/>
        <v>1.9105312208760483</v>
      </c>
      <c r="H371" s="4">
        <f t="shared" si="210"/>
        <v>0.60577819198508853</v>
      </c>
      <c r="I371" s="4">
        <f t="shared" si="210"/>
        <v>0.69897483690587137</v>
      </c>
      <c r="J371" s="4">
        <f t="shared" si="210"/>
        <v>1.6309412861136998</v>
      </c>
      <c r="K371" s="4">
        <f t="shared" si="210"/>
        <v>5.0792171481826651</v>
      </c>
      <c r="L371" s="4">
        <f t="shared" si="210"/>
        <v>83.364398881640255</v>
      </c>
      <c r="M371" s="4">
        <f t="shared" si="210"/>
        <v>6.7101584342963649</v>
      </c>
      <c r="N371" s="4">
        <f t="shared" si="200"/>
        <v>99.999999999999986</v>
      </c>
      <c r="O371" s="7"/>
      <c r="W371" s="44"/>
      <c r="X371" s="355"/>
      <c r="Y371" s="34" t="s">
        <v>68</v>
      </c>
      <c r="AB371" s="356">
        <f t="shared" si="211"/>
        <v>1212</v>
      </c>
      <c r="AC371" s="4">
        <f t="shared" si="213"/>
        <v>0.82508250825082496</v>
      </c>
      <c r="AD371" s="4">
        <f t="shared" si="213"/>
        <v>0.82508250825082496</v>
      </c>
      <c r="AE371" s="4">
        <f t="shared" si="213"/>
        <v>0.49504950495049505</v>
      </c>
      <c r="AF371" s="4">
        <f t="shared" si="213"/>
        <v>1.7326732673267329</v>
      </c>
      <c r="AG371" s="4">
        <f t="shared" si="213"/>
        <v>6.6006600660065997</v>
      </c>
      <c r="AH371" s="4">
        <f t="shared" si="213"/>
        <v>86.468646864686477</v>
      </c>
      <c r="AI371" s="4">
        <f t="shared" si="213"/>
        <v>3.052805280528053</v>
      </c>
      <c r="AJ371" s="4">
        <f t="shared" si="208"/>
        <v>100</v>
      </c>
      <c r="AK371" s="7"/>
    </row>
    <row r="372" spans="2:37" ht="15" customHeight="1" x14ac:dyDescent="0.15">
      <c r="B372" s="355"/>
      <c r="C372" s="34" t="s">
        <v>365</v>
      </c>
      <c r="F372" s="356">
        <f t="shared" si="209"/>
        <v>2146</v>
      </c>
      <c r="G372" s="4">
        <f t="shared" si="210"/>
        <v>5.9179869524697111</v>
      </c>
      <c r="H372" s="4">
        <f t="shared" si="210"/>
        <v>2.4231127679403541</v>
      </c>
      <c r="I372" s="4">
        <f t="shared" si="210"/>
        <v>6.1043802423112767</v>
      </c>
      <c r="J372" s="4">
        <f t="shared" si="210"/>
        <v>8.434296365330848</v>
      </c>
      <c r="K372" s="4">
        <f t="shared" si="210"/>
        <v>20.969245107176139</v>
      </c>
      <c r="L372" s="4">
        <f t="shared" si="210"/>
        <v>49.301025163094131</v>
      </c>
      <c r="M372" s="4">
        <f t="shared" si="210"/>
        <v>6.8499534016775403</v>
      </c>
      <c r="N372" s="4">
        <f t="shared" si="200"/>
        <v>100</v>
      </c>
      <c r="O372" s="7"/>
      <c r="W372" s="44"/>
      <c r="X372" s="355"/>
      <c r="Y372" s="34" t="s">
        <v>365</v>
      </c>
      <c r="AB372" s="356">
        <f t="shared" si="211"/>
        <v>1212</v>
      </c>
      <c r="AC372" s="4">
        <f t="shared" si="213"/>
        <v>3.7953795379537953</v>
      </c>
      <c r="AD372" s="4">
        <f t="shared" si="213"/>
        <v>2.722772277227723</v>
      </c>
      <c r="AE372" s="4">
        <f t="shared" si="213"/>
        <v>7.3432343234323429</v>
      </c>
      <c r="AF372" s="4">
        <f t="shared" si="213"/>
        <v>10.561056105610561</v>
      </c>
      <c r="AG372" s="4">
        <f t="shared" si="213"/>
        <v>32.178217821782177</v>
      </c>
      <c r="AH372" s="4">
        <f t="shared" si="213"/>
        <v>40.016501650165011</v>
      </c>
      <c r="AI372" s="4">
        <f t="shared" si="213"/>
        <v>3.382838283828383</v>
      </c>
      <c r="AJ372" s="4">
        <f t="shared" si="208"/>
        <v>99.999999999999986</v>
      </c>
      <c r="AK372" s="7"/>
    </row>
    <row r="373" spans="2:37" ht="15" customHeight="1" x14ac:dyDescent="0.15">
      <c r="B373" s="355"/>
      <c r="C373" s="34" t="s">
        <v>367</v>
      </c>
      <c r="F373" s="356">
        <f t="shared" si="209"/>
        <v>2146</v>
      </c>
      <c r="G373" s="4">
        <f t="shared" si="210"/>
        <v>3.075489282385834</v>
      </c>
      <c r="H373" s="4">
        <f t="shared" si="210"/>
        <v>1.0717614165890028</v>
      </c>
      <c r="I373" s="4">
        <f t="shared" si="210"/>
        <v>4.0540540540540544</v>
      </c>
      <c r="J373" s="4">
        <f t="shared" si="210"/>
        <v>6.9897483690587139</v>
      </c>
      <c r="K373" s="4">
        <f t="shared" si="210"/>
        <v>23.951537744641193</v>
      </c>
      <c r="L373" s="4">
        <f t="shared" si="210"/>
        <v>54.100652376514446</v>
      </c>
      <c r="M373" s="4">
        <f t="shared" si="210"/>
        <v>6.756756756756757</v>
      </c>
      <c r="N373" s="4">
        <f t="shared" si="200"/>
        <v>100</v>
      </c>
      <c r="O373" s="7"/>
      <c r="W373" s="44"/>
      <c r="X373" s="355"/>
      <c r="Y373" s="34" t="s">
        <v>367</v>
      </c>
      <c r="AB373" s="356">
        <f t="shared" si="211"/>
        <v>1212</v>
      </c>
      <c r="AC373" s="4">
        <f t="shared" si="213"/>
        <v>1.2376237623762376</v>
      </c>
      <c r="AD373" s="4">
        <f t="shared" si="213"/>
        <v>0.99009900990099009</v>
      </c>
      <c r="AE373" s="4">
        <f t="shared" si="213"/>
        <v>3.9603960396039604</v>
      </c>
      <c r="AF373" s="4">
        <f t="shared" si="213"/>
        <v>7.5082508250825093</v>
      </c>
      <c r="AG373" s="4">
        <f t="shared" si="213"/>
        <v>36.221122112211226</v>
      </c>
      <c r="AH373" s="4">
        <f t="shared" si="213"/>
        <v>46.947194719471945</v>
      </c>
      <c r="AI373" s="4">
        <f t="shared" si="213"/>
        <v>3.1353135313531353</v>
      </c>
      <c r="AJ373" s="4">
        <f t="shared" si="208"/>
        <v>100.00000000000001</v>
      </c>
      <c r="AK373" s="7"/>
    </row>
    <row r="374" spans="2:37" ht="15" customHeight="1" x14ac:dyDescent="0.15">
      <c r="B374" s="355"/>
      <c r="C374" s="34" t="s">
        <v>67</v>
      </c>
      <c r="F374" s="356">
        <f t="shared" si="209"/>
        <v>2146</v>
      </c>
      <c r="G374" s="4">
        <f t="shared" si="210"/>
        <v>2.7958993476234855</v>
      </c>
      <c r="H374" s="4">
        <f t="shared" si="210"/>
        <v>1.0717614165890028</v>
      </c>
      <c r="I374" s="4">
        <f t="shared" si="210"/>
        <v>3.4482758620689653</v>
      </c>
      <c r="J374" s="4">
        <f t="shared" si="210"/>
        <v>6.756756756756757</v>
      </c>
      <c r="K374" s="4">
        <f t="shared" si="210"/>
        <v>16.728797763280522</v>
      </c>
      <c r="L374" s="4">
        <f t="shared" si="210"/>
        <v>62.44175209692451</v>
      </c>
      <c r="M374" s="4">
        <f t="shared" si="210"/>
        <v>6.756756756756757</v>
      </c>
      <c r="N374" s="4">
        <f t="shared" si="200"/>
        <v>100</v>
      </c>
      <c r="O374" s="7"/>
      <c r="W374" s="44"/>
      <c r="X374" s="355"/>
      <c r="Y374" s="34" t="s">
        <v>67</v>
      </c>
      <c r="AB374" s="356">
        <f t="shared" si="211"/>
        <v>1212</v>
      </c>
      <c r="AC374" s="4">
        <f t="shared" si="213"/>
        <v>1.4026402640264026</v>
      </c>
      <c r="AD374" s="4">
        <f t="shared" si="213"/>
        <v>0.90759075907590769</v>
      </c>
      <c r="AE374" s="4">
        <f t="shared" si="213"/>
        <v>3.9603960396039604</v>
      </c>
      <c r="AF374" s="4">
        <f t="shared" si="213"/>
        <v>7.3432343234323429</v>
      </c>
      <c r="AG374" s="4">
        <f t="shared" si="213"/>
        <v>24.257425742574256</v>
      </c>
      <c r="AH374" s="4">
        <f t="shared" si="213"/>
        <v>58.910891089108908</v>
      </c>
      <c r="AI374" s="4">
        <f t="shared" si="213"/>
        <v>3.217821782178218</v>
      </c>
      <c r="AJ374" s="4">
        <f t="shared" si="208"/>
        <v>100</v>
      </c>
      <c r="AK374" s="7"/>
    </row>
    <row r="375" spans="2:37" ht="15" customHeight="1" x14ac:dyDescent="0.15">
      <c r="B375" s="355"/>
      <c r="C375" s="34" t="s">
        <v>1112</v>
      </c>
      <c r="F375" s="356">
        <f t="shared" si="209"/>
        <v>2146</v>
      </c>
      <c r="G375" s="4">
        <f t="shared" si="210"/>
        <v>0.1863932898415657</v>
      </c>
      <c r="H375" s="4">
        <f t="shared" si="210"/>
        <v>9.3196644920782848E-2</v>
      </c>
      <c r="I375" s="4">
        <f t="shared" si="210"/>
        <v>9.3196644920782848E-2</v>
      </c>
      <c r="J375" s="4">
        <f t="shared" si="210"/>
        <v>9.3196644920782848E-2</v>
      </c>
      <c r="K375" s="4">
        <f t="shared" si="210"/>
        <v>1.1649580615097856</v>
      </c>
      <c r="L375" s="4">
        <f t="shared" si="210"/>
        <v>91.752096924510724</v>
      </c>
      <c r="M375" s="4">
        <f t="shared" si="210"/>
        <v>6.6169617893755817</v>
      </c>
      <c r="N375" s="4">
        <f t="shared" si="200"/>
        <v>100</v>
      </c>
      <c r="O375" s="7"/>
      <c r="W375" s="44"/>
      <c r="X375" s="355"/>
      <c r="Y375" s="34" t="s">
        <v>1112</v>
      </c>
      <c r="AB375" s="356">
        <f t="shared" si="211"/>
        <v>1212</v>
      </c>
      <c r="AC375" s="4">
        <f t="shared" si="213"/>
        <v>0</v>
      </c>
      <c r="AD375" s="4">
        <f t="shared" si="213"/>
        <v>0</v>
      </c>
      <c r="AE375" s="4">
        <f t="shared" si="213"/>
        <v>0</v>
      </c>
      <c r="AF375" s="4">
        <f t="shared" si="213"/>
        <v>0</v>
      </c>
      <c r="AG375" s="4">
        <f t="shared" si="213"/>
        <v>1.4851485148514851</v>
      </c>
      <c r="AH375" s="4">
        <f t="shared" si="213"/>
        <v>95.462046204620464</v>
      </c>
      <c r="AI375" s="4">
        <f t="shared" si="213"/>
        <v>3.052805280528053</v>
      </c>
      <c r="AJ375" s="4">
        <f t="shared" si="208"/>
        <v>100</v>
      </c>
      <c r="AK375" s="7"/>
    </row>
    <row r="376" spans="2:37" ht="15" customHeight="1" x14ac:dyDescent="0.15">
      <c r="B376" s="355"/>
      <c r="C376" s="34" t="s">
        <v>368</v>
      </c>
      <c r="F376" s="356">
        <f t="shared" si="209"/>
        <v>2146</v>
      </c>
      <c r="G376" s="4">
        <f t="shared" si="210"/>
        <v>1.7241379310344827</v>
      </c>
      <c r="H376" s="4">
        <f t="shared" si="210"/>
        <v>1.0717614165890028</v>
      </c>
      <c r="I376" s="4">
        <f t="shared" si="210"/>
        <v>3.1686859273066172</v>
      </c>
      <c r="J376" s="4">
        <f t="shared" si="210"/>
        <v>6.4305684995340169</v>
      </c>
      <c r="K376" s="4">
        <f t="shared" si="210"/>
        <v>21.808014911463186</v>
      </c>
      <c r="L376" s="4">
        <f t="shared" si="210"/>
        <v>58.993476234855549</v>
      </c>
      <c r="M376" s="4">
        <f t="shared" si="210"/>
        <v>6.8033550792171482</v>
      </c>
      <c r="N376" s="4">
        <f t="shared" si="200"/>
        <v>100</v>
      </c>
      <c r="O376" s="7"/>
      <c r="W376" s="44"/>
      <c r="X376" s="355"/>
      <c r="Y376" s="34" t="s">
        <v>368</v>
      </c>
      <c r="AB376" s="356">
        <f t="shared" si="211"/>
        <v>1212</v>
      </c>
      <c r="AC376" s="4">
        <f t="shared" si="213"/>
        <v>1.4026402640264026</v>
      </c>
      <c r="AD376" s="4">
        <f t="shared" si="213"/>
        <v>0.66006600660066006</v>
      </c>
      <c r="AE376" s="4">
        <f t="shared" si="213"/>
        <v>3.5478547854785476</v>
      </c>
      <c r="AF376" s="4">
        <f t="shared" si="213"/>
        <v>7.5907590759075907</v>
      </c>
      <c r="AG376" s="4">
        <f t="shared" si="213"/>
        <v>34.075907590759073</v>
      </c>
      <c r="AH376" s="4">
        <f t="shared" si="213"/>
        <v>49.42244224422442</v>
      </c>
      <c r="AI376" s="4">
        <f t="shared" si="213"/>
        <v>3.3003300330032999</v>
      </c>
      <c r="AJ376" s="4">
        <f t="shared" si="208"/>
        <v>100</v>
      </c>
      <c r="AK376" s="7"/>
    </row>
    <row r="377" spans="2:37" ht="15" customHeight="1" x14ac:dyDescent="0.15">
      <c r="B377" s="355"/>
      <c r="C377" s="395" t="s">
        <v>326</v>
      </c>
      <c r="D377" s="211"/>
      <c r="E377" s="211"/>
      <c r="F377" s="357">
        <f t="shared" si="209"/>
        <v>2146</v>
      </c>
      <c r="G377" s="141">
        <f t="shared" si="210"/>
        <v>22.227399813606709</v>
      </c>
      <c r="H377" s="141">
        <f t="shared" si="210"/>
        <v>3.5880708294501398</v>
      </c>
      <c r="I377" s="141">
        <f t="shared" si="210"/>
        <v>6.6169617893755817</v>
      </c>
      <c r="J377" s="141">
        <f t="shared" si="210"/>
        <v>7.7819198508853686</v>
      </c>
      <c r="K377" s="141">
        <f t="shared" si="210"/>
        <v>9.1332712022367186</v>
      </c>
      <c r="L377" s="141">
        <f t="shared" si="210"/>
        <v>17.148182665424045</v>
      </c>
      <c r="M377" s="141">
        <f t="shared" si="210"/>
        <v>33.504193849021433</v>
      </c>
      <c r="N377" s="141">
        <f t="shared" si="200"/>
        <v>99.999999999999986</v>
      </c>
      <c r="O377" s="7"/>
      <c r="W377" s="44"/>
      <c r="X377" s="355"/>
      <c r="Y377" s="395" t="s">
        <v>326</v>
      </c>
      <c r="Z377" s="211"/>
      <c r="AA377" s="211"/>
      <c r="AB377" s="357">
        <f t="shared" si="211"/>
        <v>1212</v>
      </c>
      <c r="AC377" s="141">
        <f t="shared" si="213"/>
        <v>24.752475247524753</v>
      </c>
      <c r="AD377" s="141">
        <f t="shared" si="213"/>
        <v>4.3729372937293736</v>
      </c>
      <c r="AE377" s="141">
        <f t="shared" si="213"/>
        <v>8.6633663366336631</v>
      </c>
      <c r="AF377" s="141">
        <f t="shared" si="213"/>
        <v>8.1683168316831694</v>
      </c>
      <c r="AG377" s="141">
        <f t="shared" si="213"/>
        <v>12.458745874587459</v>
      </c>
      <c r="AH377" s="141">
        <f t="shared" si="213"/>
        <v>7.673267326732673</v>
      </c>
      <c r="AI377" s="141">
        <f t="shared" si="213"/>
        <v>33.910891089108915</v>
      </c>
      <c r="AJ377" s="141">
        <f t="shared" si="208"/>
        <v>100.00000000000001</v>
      </c>
      <c r="AK377" s="7"/>
    </row>
    <row r="378" spans="2:37" ht="30.9" customHeight="1" x14ac:dyDescent="0.15">
      <c r="B378" s="358"/>
      <c r="C378" s="466" t="s">
        <v>366</v>
      </c>
      <c r="D378" s="467"/>
      <c r="E378" s="467"/>
      <c r="F378" s="359">
        <f t="shared" si="209"/>
        <v>2146</v>
      </c>
      <c r="G378" s="5">
        <f t="shared" si="210"/>
        <v>9.9254426840633734</v>
      </c>
      <c r="H378" s="5">
        <f t="shared" si="210"/>
        <v>1.7241379310344827</v>
      </c>
      <c r="I378" s="5">
        <f t="shared" si="210"/>
        <v>3.3084808946877908</v>
      </c>
      <c r="J378" s="5">
        <f t="shared" si="210"/>
        <v>5.4986020503261877</v>
      </c>
      <c r="K378" s="5">
        <f t="shared" si="210"/>
        <v>15.284249767008387</v>
      </c>
      <c r="L378" s="5">
        <f t="shared" si="210"/>
        <v>54.520037278657973</v>
      </c>
      <c r="M378" s="5">
        <f t="shared" si="210"/>
        <v>9.7390493942218068</v>
      </c>
      <c r="N378" s="5">
        <f t="shared" si="200"/>
        <v>100</v>
      </c>
      <c r="O378" s="7"/>
      <c r="W378" s="44"/>
      <c r="X378" s="358"/>
      <c r="Y378" s="464" t="s">
        <v>366</v>
      </c>
      <c r="Z378" s="465"/>
      <c r="AA378" s="465"/>
      <c r="AB378" s="359">
        <f t="shared" si="211"/>
        <v>1212</v>
      </c>
      <c r="AC378" s="5">
        <f t="shared" si="213"/>
        <v>9.7359735973597363</v>
      </c>
      <c r="AD378" s="5">
        <f t="shared" si="213"/>
        <v>2.2277227722772275</v>
      </c>
      <c r="AE378" s="5">
        <f t="shared" si="213"/>
        <v>3.7128712871287126</v>
      </c>
      <c r="AF378" s="5">
        <f t="shared" si="213"/>
        <v>7.9207920792079207</v>
      </c>
      <c r="AG378" s="5">
        <f t="shared" si="213"/>
        <v>23.597359735973598</v>
      </c>
      <c r="AH378" s="5">
        <f t="shared" si="213"/>
        <v>46.122112211221122</v>
      </c>
      <c r="AI378" s="5">
        <f t="shared" si="213"/>
        <v>6.6831683168316838</v>
      </c>
      <c r="AJ378" s="5">
        <f t="shared" si="208"/>
        <v>100</v>
      </c>
      <c r="AK378" s="7"/>
    </row>
    <row r="379" spans="2:37" ht="15" customHeight="1" x14ac:dyDescent="0.15">
      <c r="C379" s="1"/>
      <c r="D379" s="1"/>
      <c r="E379" s="1"/>
      <c r="H379" s="7"/>
      <c r="O379" s="7"/>
      <c r="W379" s="44"/>
      <c r="Y379" s="44"/>
      <c r="Z379" s="44"/>
      <c r="AA379" s="1"/>
      <c r="AB379" s="1"/>
      <c r="AC379" s="1"/>
    </row>
    <row r="380" spans="2:37" ht="21.6" x14ac:dyDescent="0.15">
      <c r="B380" s="281"/>
      <c r="C380" s="28" t="s">
        <v>194</v>
      </c>
      <c r="D380" s="28"/>
      <c r="E380" s="28"/>
      <c r="F380" s="147"/>
      <c r="G380" s="121" t="s">
        <v>122</v>
      </c>
      <c r="H380" s="157" t="s">
        <v>79</v>
      </c>
      <c r="I380" s="157" t="s">
        <v>78</v>
      </c>
      <c r="J380" s="157" t="s">
        <v>77</v>
      </c>
      <c r="K380" s="122" t="s">
        <v>69</v>
      </c>
      <c r="L380" s="121" t="s">
        <v>174</v>
      </c>
      <c r="M380" s="122" t="s">
        <v>150</v>
      </c>
      <c r="N380" s="121" t="s">
        <v>4</v>
      </c>
      <c r="O380" s="119" t="s">
        <v>1110</v>
      </c>
      <c r="P380" s="119" t="s">
        <v>1111</v>
      </c>
      <c r="W380" s="44"/>
      <c r="Y380" s="44"/>
      <c r="Z380" s="44"/>
      <c r="AA380" s="1"/>
      <c r="AB380" s="1"/>
      <c r="AC380" s="1"/>
    </row>
    <row r="381" spans="2:37" ht="15" customHeight="1" x14ac:dyDescent="0.15">
      <c r="B381" s="350" t="s">
        <v>2</v>
      </c>
      <c r="C381" s="34" t="s">
        <v>66</v>
      </c>
      <c r="F381" s="74"/>
      <c r="G381" s="17">
        <v>75</v>
      </c>
      <c r="H381" s="17">
        <v>15</v>
      </c>
      <c r="I381" s="17">
        <v>35</v>
      </c>
      <c r="J381" s="17">
        <v>54</v>
      </c>
      <c r="K381" s="17">
        <v>173</v>
      </c>
      <c r="L381" s="17">
        <v>719</v>
      </c>
      <c r="M381" s="17">
        <v>34</v>
      </c>
      <c r="N381" s="17">
        <f t="shared" ref="N381:N400" si="214">SUM(G381:M381)</f>
        <v>1105</v>
      </c>
      <c r="O381" s="148">
        <v>1.0713015893402045</v>
      </c>
      <c r="P381" s="148">
        <v>33.333333333333329</v>
      </c>
      <c r="W381" s="44"/>
      <c r="Y381" s="44"/>
      <c r="Z381" s="44"/>
      <c r="AA381" s="1"/>
      <c r="AB381" s="1"/>
      <c r="AC381" s="1"/>
    </row>
    <row r="382" spans="2:37" ht="15" customHeight="1" x14ac:dyDescent="0.15">
      <c r="B382" s="351"/>
      <c r="C382" s="34" t="s">
        <v>416</v>
      </c>
      <c r="F382" s="75"/>
      <c r="G382" s="18">
        <v>62</v>
      </c>
      <c r="H382" s="18">
        <v>25</v>
      </c>
      <c r="I382" s="18">
        <v>40</v>
      </c>
      <c r="J382" s="18">
        <v>66</v>
      </c>
      <c r="K382" s="18">
        <v>307</v>
      </c>
      <c r="L382" s="18">
        <v>572</v>
      </c>
      <c r="M382" s="18">
        <v>33</v>
      </c>
      <c r="N382" s="18">
        <f t="shared" si="214"/>
        <v>1105</v>
      </c>
      <c r="O382" s="149">
        <v>1.139391414503631</v>
      </c>
      <c r="P382" s="149">
        <v>16.666666666666664</v>
      </c>
      <c r="W382" s="44"/>
      <c r="Y382" s="44"/>
      <c r="Z382" s="44"/>
      <c r="AA382" s="1"/>
      <c r="AB382" s="1"/>
      <c r="AC382" s="1"/>
    </row>
    <row r="383" spans="2:37" ht="15" customHeight="1" x14ac:dyDescent="0.15">
      <c r="B383" s="351"/>
      <c r="C383" s="34" t="s">
        <v>68</v>
      </c>
      <c r="F383" s="75"/>
      <c r="G383" s="18">
        <v>10</v>
      </c>
      <c r="H383" s="18">
        <v>9</v>
      </c>
      <c r="I383" s="18">
        <v>6</v>
      </c>
      <c r="J383" s="18">
        <v>20</v>
      </c>
      <c r="K383" s="18">
        <v>76</v>
      </c>
      <c r="L383" s="18">
        <v>952</v>
      </c>
      <c r="M383" s="18">
        <v>32</v>
      </c>
      <c r="N383" s="18">
        <f t="shared" si="214"/>
        <v>1105</v>
      </c>
      <c r="O383" s="149">
        <v>0.24169594550119916</v>
      </c>
      <c r="P383" s="149">
        <v>8.75</v>
      </c>
      <c r="W383" s="44"/>
      <c r="Y383" s="44"/>
      <c r="Z383" s="44"/>
      <c r="AA383" s="1"/>
      <c r="AB383" s="1"/>
      <c r="AC383" s="1"/>
    </row>
    <row r="384" spans="2:37" ht="15" customHeight="1" x14ac:dyDescent="0.15">
      <c r="B384" s="351"/>
      <c r="C384" s="34" t="s">
        <v>365</v>
      </c>
      <c r="F384" s="75"/>
      <c r="G384" s="18">
        <v>45</v>
      </c>
      <c r="H384" s="18">
        <v>30</v>
      </c>
      <c r="I384" s="18">
        <v>85</v>
      </c>
      <c r="J384" s="18">
        <v>116</v>
      </c>
      <c r="K384" s="18">
        <v>365</v>
      </c>
      <c r="L384" s="18">
        <v>430</v>
      </c>
      <c r="M384" s="18">
        <v>34</v>
      </c>
      <c r="N384" s="18">
        <f t="shared" si="214"/>
        <v>1105</v>
      </c>
      <c r="O384" s="149">
        <v>1.3792867055002422</v>
      </c>
      <c r="P384" s="149">
        <v>23.333333333333332</v>
      </c>
      <c r="W384" s="44"/>
      <c r="Y384" s="44"/>
      <c r="Z384" s="44"/>
      <c r="AA384" s="1"/>
      <c r="AB384" s="1"/>
      <c r="AC384" s="1"/>
    </row>
    <row r="385" spans="2:29" ht="15" customHeight="1" x14ac:dyDescent="0.15">
      <c r="B385" s="351"/>
      <c r="C385" s="34" t="s">
        <v>367</v>
      </c>
      <c r="F385" s="75"/>
      <c r="G385" s="18">
        <v>15</v>
      </c>
      <c r="H385" s="18">
        <v>10</v>
      </c>
      <c r="I385" s="18">
        <v>41</v>
      </c>
      <c r="J385" s="18">
        <v>86</v>
      </c>
      <c r="K385" s="18">
        <v>405</v>
      </c>
      <c r="L385" s="18">
        <v>516</v>
      </c>
      <c r="M385" s="18">
        <v>32</v>
      </c>
      <c r="N385" s="18">
        <f t="shared" si="214"/>
        <v>1105</v>
      </c>
      <c r="O385" s="149">
        <v>0.8810940005857465</v>
      </c>
      <c r="P385" s="149">
        <v>16.666666666666664</v>
      </c>
      <c r="W385" s="44"/>
      <c r="Y385" s="44"/>
      <c r="Z385" s="44"/>
      <c r="AA385" s="1"/>
      <c r="AB385" s="1"/>
      <c r="AC385" s="1"/>
    </row>
    <row r="386" spans="2:29" ht="15" customHeight="1" x14ac:dyDescent="0.15">
      <c r="B386" s="351"/>
      <c r="C386" s="34" t="s">
        <v>67</v>
      </c>
      <c r="F386" s="75"/>
      <c r="G386" s="18">
        <v>17</v>
      </c>
      <c r="H386" s="18">
        <v>10</v>
      </c>
      <c r="I386" s="18">
        <v>48</v>
      </c>
      <c r="J386" s="18">
        <v>84</v>
      </c>
      <c r="K386" s="18">
        <v>274</v>
      </c>
      <c r="L386" s="18">
        <v>639</v>
      </c>
      <c r="M386" s="18">
        <v>33</v>
      </c>
      <c r="N386" s="18">
        <f t="shared" si="214"/>
        <v>1105</v>
      </c>
      <c r="O386" s="149">
        <v>0.77797453765815239</v>
      </c>
      <c r="P386" s="149">
        <v>16.666666666666664</v>
      </c>
      <c r="W386" s="44"/>
      <c r="Y386" s="44"/>
      <c r="Z386" s="44"/>
      <c r="AA386" s="1"/>
      <c r="AB386" s="1"/>
      <c r="AC386" s="1"/>
    </row>
    <row r="387" spans="2:29" ht="15" customHeight="1" x14ac:dyDescent="0.15">
      <c r="B387" s="351"/>
      <c r="C387" s="34" t="s">
        <v>1112</v>
      </c>
      <c r="F387" s="75"/>
      <c r="G387" s="18">
        <v>0</v>
      </c>
      <c r="H387" s="18">
        <v>0</v>
      </c>
      <c r="I387" s="18">
        <v>0</v>
      </c>
      <c r="J387" s="18">
        <v>0</v>
      </c>
      <c r="K387" s="18">
        <v>17</v>
      </c>
      <c r="L387" s="18">
        <v>1056</v>
      </c>
      <c r="M387" s="18">
        <v>32</v>
      </c>
      <c r="N387" s="18">
        <f t="shared" si="214"/>
        <v>1105</v>
      </c>
      <c r="O387" s="149">
        <v>1.5275881700049336E-2</v>
      </c>
      <c r="P387" s="149">
        <v>1.5384615384615385</v>
      </c>
      <c r="W387" s="44"/>
      <c r="Y387" s="44"/>
      <c r="Z387" s="44"/>
      <c r="AA387" s="1"/>
      <c r="AB387" s="1"/>
      <c r="AC387" s="1"/>
    </row>
    <row r="388" spans="2:29" ht="15" customHeight="1" x14ac:dyDescent="0.15">
      <c r="B388" s="351"/>
      <c r="C388" s="34" t="s">
        <v>368</v>
      </c>
      <c r="F388" s="75"/>
      <c r="G388" s="18">
        <v>16</v>
      </c>
      <c r="H388" s="18">
        <v>8</v>
      </c>
      <c r="I388" s="18">
        <v>41</v>
      </c>
      <c r="J388" s="18">
        <v>88</v>
      </c>
      <c r="K388" s="18">
        <v>383</v>
      </c>
      <c r="L388" s="18">
        <v>535</v>
      </c>
      <c r="M388" s="18">
        <v>34</v>
      </c>
      <c r="N388" s="18">
        <f t="shared" si="214"/>
        <v>1105</v>
      </c>
      <c r="O388" s="149">
        <v>0.84021428977220125</v>
      </c>
      <c r="P388" s="149">
        <v>7.5</v>
      </c>
      <c r="W388" s="44"/>
      <c r="Y388" s="44"/>
      <c r="Z388" s="44"/>
      <c r="AA388" s="1"/>
      <c r="AB388" s="1"/>
      <c r="AC388" s="1"/>
    </row>
    <row r="389" spans="2:29" ht="15" customHeight="1" x14ac:dyDescent="0.15">
      <c r="B389" s="351"/>
      <c r="C389" s="394" t="s">
        <v>326</v>
      </c>
      <c r="D389" s="211"/>
      <c r="E389" s="211"/>
      <c r="F389" s="352"/>
      <c r="G389" s="137">
        <v>287</v>
      </c>
      <c r="H389" s="137">
        <v>49</v>
      </c>
      <c r="I389" s="137">
        <v>97</v>
      </c>
      <c r="J389" s="137">
        <v>92</v>
      </c>
      <c r="K389" s="137">
        <v>134</v>
      </c>
      <c r="L389" s="137">
        <v>73</v>
      </c>
      <c r="M389" s="137">
        <v>373</v>
      </c>
      <c r="N389" s="137">
        <f t="shared" si="214"/>
        <v>1105</v>
      </c>
      <c r="O389" s="353">
        <v>4.8974275819503186</v>
      </c>
      <c r="P389" s="353">
        <v>42.708333333333329</v>
      </c>
      <c r="W389" s="44"/>
      <c r="Y389" s="44"/>
      <c r="Z389" s="44"/>
      <c r="AA389" s="1"/>
      <c r="AB389" s="1"/>
      <c r="AC389" s="1"/>
    </row>
    <row r="390" spans="2:29" ht="30.9" customHeight="1" x14ac:dyDescent="0.15">
      <c r="B390" s="37"/>
      <c r="C390" s="466" t="s">
        <v>366</v>
      </c>
      <c r="D390" s="467"/>
      <c r="E390" s="467"/>
      <c r="F390" s="76"/>
      <c r="G390" s="19">
        <v>115</v>
      </c>
      <c r="H390" s="19">
        <v>26</v>
      </c>
      <c r="I390" s="19">
        <v>43</v>
      </c>
      <c r="J390" s="19">
        <v>88</v>
      </c>
      <c r="K390" s="19">
        <v>272</v>
      </c>
      <c r="L390" s="19">
        <v>486</v>
      </c>
      <c r="M390" s="19">
        <v>75</v>
      </c>
      <c r="N390" s="19">
        <f t="shared" si="214"/>
        <v>1105</v>
      </c>
      <c r="O390" s="146">
        <v>1.7851564539403904</v>
      </c>
      <c r="P390" s="146">
        <v>34.444444444444443</v>
      </c>
      <c r="W390" s="44"/>
      <c r="Y390" s="44"/>
      <c r="Z390" s="44"/>
      <c r="AA390" s="1"/>
      <c r="AB390" s="1"/>
      <c r="AC390" s="1"/>
    </row>
    <row r="391" spans="2:29" ht="15" customHeight="1" x14ac:dyDescent="0.15">
      <c r="B391" s="350" t="s">
        <v>3</v>
      </c>
      <c r="C391" s="34" t="s">
        <v>66</v>
      </c>
      <c r="F391" s="354">
        <f t="shared" ref="F391:F400" si="215">N381</f>
        <v>1105</v>
      </c>
      <c r="G391" s="3">
        <f t="shared" ref="G391:M400" si="216">G381/$F391*100</f>
        <v>6.7873303167420813</v>
      </c>
      <c r="H391" s="3">
        <f t="shared" si="216"/>
        <v>1.3574660633484164</v>
      </c>
      <c r="I391" s="3">
        <f t="shared" si="216"/>
        <v>3.1674208144796379</v>
      </c>
      <c r="J391" s="3">
        <f t="shared" si="216"/>
        <v>4.886877828054299</v>
      </c>
      <c r="K391" s="3">
        <f t="shared" si="216"/>
        <v>15.656108597285067</v>
      </c>
      <c r="L391" s="3">
        <f t="shared" si="216"/>
        <v>65.067873303167417</v>
      </c>
      <c r="M391" s="3">
        <f t="shared" si="216"/>
        <v>3.0769230769230771</v>
      </c>
      <c r="N391" s="3">
        <f t="shared" si="214"/>
        <v>100</v>
      </c>
      <c r="O391" s="7"/>
      <c r="W391" s="44"/>
      <c r="Y391" s="44"/>
      <c r="Z391" s="44"/>
      <c r="AA391" s="1"/>
      <c r="AB391" s="1"/>
      <c r="AC391" s="1"/>
    </row>
    <row r="392" spans="2:29" ht="15" customHeight="1" x14ac:dyDescent="0.15">
      <c r="B392" s="355"/>
      <c r="C392" s="34" t="s">
        <v>416</v>
      </c>
      <c r="F392" s="356">
        <f t="shared" si="215"/>
        <v>1105</v>
      </c>
      <c r="G392" s="4">
        <f t="shared" si="216"/>
        <v>5.6108597285067878</v>
      </c>
      <c r="H392" s="4">
        <f t="shared" si="216"/>
        <v>2.2624434389140271</v>
      </c>
      <c r="I392" s="4">
        <f t="shared" si="216"/>
        <v>3.6199095022624439</v>
      </c>
      <c r="J392" s="4">
        <f t="shared" si="216"/>
        <v>5.9728506787330318</v>
      </c>
      <c r="K392" s="4">
        <f t="shared" si="216"/>
        <v>27.782805429864254</v>
      </c>
      <c r="L392" s="4">
        <f t="shared" si="216"/>
        <v>51.764705882352949</v>
      </c>
      <c r="M392" s="4">
        <f t="shared" si="216"/>
        <v>2.9864253393665159</v>
      </c>
      <c r="N392" s="4">
        <f t="shared" si="214"/>
        <v>100.00000000000001</v>
      </c>
      <c r="O392" s="7"/>
      <c r="W392" s="44"/>
      <c r="Y392" s="44"/>
      <c r="Z392" s="44"/>
      <c r="AA392" s="1"/>
      <c r="AB392" s="1"/>
      <c r="AC392" s="1"/>
    </row>
    <row r="393" spans="2:29" ht="15" customHeight="1" x14ac:dyDescent="0.15">
      <c r="B393" s="355"/>
      <c r="C393" s="34" t="s">
        <v>68</v>
      </c>
      <c r="F393" s="356">
        <f t="shared" si="215"/>
        <v>1105</v>
      </c>
      <c r="G393" s="4">
        <f t="shared" si="216"/>
        <v>0.90497737556561098</v>
      </c>
      <c r="H393" s="4">
        <f t="shared" si="216"/>
        <v>0.81447963800904988</v>
      </c>
      <c r="I393" s="4">
        <f t="shared" si="216"/>
        <v>0.54298642533936647</v>
      </c>
      <c r="J393" s="4">
        <f t="shared" si="216"/>
        <v>1.809954751131222</v>
      </c>
      <c r="K393" s="4">
        <f t="shared" si="216"/>
        <v>6.877828054298643</v>
      </c>
      <c r="L393" s="4">
        <f t="shared" si="216"/>
        <v>86.15384615384616</v>
      </c>
      <c r="M393" s="4">
        <f t="shared" si="216"/>
        <v>2.8959276018099547</v>
      </c>
      <c r="N393" s="4">
        <f t="shared" si="214"/>
        <v>100.00000000000001</v>
      </c>
      <c r="O393" s="7"/>
      <c r="W393" s="44"/>
      <c r="Y393" s="44"/>
      <c r="Z393" s="44"/>
      <c r="AA393" s="1"/>
      <c r="AB393" s="1"/>
      <c r="AC393" s="1"/>
    </row>
    <row r="394" spans="2:29" ht="15" customHeight="1" x14ac:dyDescent="0.15">
      <c r="B394" s="355"/>
      <c r="C394" s="34" t="s">
        <v>365</v>
      </c>
      <c r="F394" s="356">
        <f t="shared" si="215"/>
        <v>1105</v>
      </c>
      <c r="G394" s="4">
        <f t="shared" si="216"/>
        <v>4.0723981900452486</v>
      </c>
      <c r="H394" s="4">
        <f t="shared" si="216"/>
        <v>2.7149321266968327</v>
      </c>
      <c r="I394" s="4">
        <f t="shared" si="216"/>
        <v>7.6923076923076925</v>
      </c>
      <c r="J394" s="4">
        <f t="shared" si="216"/>
        <v>10.497737556561086</v>
      </c>
      <c r="K394" s="4">
        <f t="shared" si="216"/>
        <v>33.031674208144793</v>
      </c>
      <c r="L394" s="4">
        <f t="shared" si="216"/>
        <v>38.914027149321271</v>
      </c>
      <c r="M394" s="4">
        <f t="shared" si="216"/>
        <v>3.0769230769230771</v>
      </c>
      <c r="N394" s="4">
        <f t="shared" si="214"/>
        <v>100</v>
      </c>
      <c r="O394" s="7"/>
      <c r="W394" s="44"/>
      <c r="Y394" s="44"/>
      <c r="Z394" s="44"/>
      <c r="AA394" s="1"/>
      <c r="AB394" s="1"/>
      <c r="AC394" s="1"/>
    </row>
    <row r="395" spans="2:29" ht="15" customHeight="1" x14ac:dyDescent="0.15">
      <c r="B395" s="355"/>
      <c r="C395" s="34" t="s">
        <v>367</v>
      </c>
      <c r="F395" s="356">
        <f t="shared" si="215"/>
        <v>1105</v>
      </c>
      <c r="G395" s="4">
        <f t="shared" si="216"/>
        <v>1.3574660633484164</v>
      </c>
      <c r="H395" s="4">
        <f t="shared" si="216"/>
        <v>0.90497737556561098</v>
      </c>
      <c r="I395" s="4">
        <f t="shared" si="216"/>
        <v>3.7104072398190047</v>
      </c>
      <c r="J395" s="4">
        <f t="shared" si="216"/>
        <v>7.7828054298642533</v>
      </c>
      <c r="K395" s="4">
        <f t="shared" si="216"/>
        <v>36.651583710407238</v>
      </c>
      <c r="L395" s="4">
        <f t="shared" si="216"/>
        <v>46.696832579185518</v>
      </c>
      <c r="M395" s="4">
        <f t="shared" si="216"/>
        <v>2.8959276018099547</v>
      </c>
      <c r="N395" s="4">
        <f t="shared" si="214"/>
        <v>100</v>
      </c>
      <c r="O395" s="7"/>
      <c r="W395" s="44"/>
      <c r="Y395" s="44"/>
      <c r="Z395" s="44"/>
      <c r="AA395" s="1"/>
      <c r="AB395" s="1"/>
      <c r="AC395" s="1"/>
    </row>
    <row r="396" spans="2:29" ht="15" customHeight="1" x14ac:dyDescent="0.15">
      <c r="B396" s="355"/>
      <c r="C396" s="34" t="s">
        <v>67</v>
      </c>
      <c r="F396" s="356">
        <f t="shared" si="215"/>
        <v>1105</v>
      </c>
      <c r="G396" s="4">
        <f t="shared" si="216"/>
        <v>1.5384615384615385</v>
      </c>
      <c r="H396" s="4">
        <f t="shared" si="216"/>
        <v>0.90497737556561098</v>
      </c>
      <c r="I396" s="4">
        <f t="shared" si="216"/>
        <v>4.3438914027149318</v>
      </c>
      <c r="J396" s="4">
        <f t="shared" si="216"/>
        <v>7.6018099547511309</v>
      </c>
      <c r="K396" s="4">
        <f t="shared" si="216"/>
        <v>24.796380090497738</v>
      </c>
      <c r="L396" s="4">
        <f t="shared" si="216"/>
        <v>57.828054298642542</v>
      </c>
      <c r="M396" s="4">
        <f t="shared" si="216"/>
        <v>2.9864253393665159</v>
      </c>
      <c r="N396" s="4">
        <f t="shared" si="214"/>
        <v>100.00000000000001</v>
      </c>
      <c r="O396" s="7"/>
      <c r="W396" s="44"/>
      <c r="Y396" s="44"/>
      <c r="Z396" s="44"/>
      <c r="AA396" s="1"/>
      <c r="AB396" s="1"/>
      <c r="AC396" s="1"/>
    </row>
    <row r="397" spans="2:29" ht="15" customHeight="1" x14ac:dyDescent="0.15">
      <c r="B397" s="355"/>
      <c r="C397" s="34" t="s">
        <v>1112</v>
      </c>
      <c r="F397" s="356">
        <f t="shared" si="215"/>
        <v>1105</v>
      </c>
      <c r="G397" s="4">
        <f t="shared" si="216"/>
        <v>0</v>
      </c>
      <c r="H397" s="4">
        <f t="shared" si="216"/>
        <v>0</v>
      </c>
      <c r="I397" s="4">
        <f t="shared" si="216"/>
        <v>0</v>
      </c>
      <c r="J397" s="4">
        <f t="shared" si="216"/>
        <v>0</v>
      </c>
      <c r="K397" s="4">
        <f t="shared" si="216"/>
        <v>1.5384615384615385</v>
      </c>
      <c r="L397" s="4">
        <f t="shared" si="216"/>
        <v>95.565610859728508</v>
      </c>
      <c r="M397" s="4">
        <f t="shared" si="216"/>
        <v>2.8959276018099547</v>
      </c>
      <c r="N397" s="4">
        <f t="shared" si="214"/>
        <v>100</v>
      </c>
      <c r="O397" s="7"/>
      <c r="W397" s="44"/>
      <c r="Y397" s="44"/>
      <c r="Z397" s="44"/>
      <c r="AA397" s="1"/>
      <c r="AB397" s="1"/>
      <c r="AC397" s="1"/>
    </row>
    <row r="398" spans="2:29" ht="15" customHeight="1" x14ac:dyDescent="0.15">
      <c r="B398" s="355"/>
      <c r="C398" s="34" t="s">
        <v>368</v>
      </c>
      <c r="F398" s="356">
        <f t="shared" si="215"/>
        <v>1105</v>
      </c>
      <c r="G398" s="4">
        <f t="shared" si="216"/>
        <v>1.4479638009049773</v>
      </c>
      <c r="H398" s="4">
        <f t="shared" si="216"/>
        <v>0.72398190045248867</v>
      </c>
      <c r="I398" s="4">
        <f t="shared" si="216"/>
        <v>3.7104072398190047</v>
      </c>
      <c r="J398" s="4">
        <f t="shared" si="216"/>
        <v>7.9638009049773748</v>
      </c>
      <c r="K398" s="4">
        <f t="shared" si="216"/>
        <v>34.660633484162894</v>
      </c>
      <c r="L398" s="4">
        <f t="shared" si="216"/>
        <v>48.41628959276018</v>
      </c>
      <c r="M398" s="4">
        <f t="shared" si="216"/>
        <v>3.0769230769230771</v>
      </c>
      <c r="N398" s="4">
        <f t="shared" si="214"/>
        <v>100</v>
      </c>
      <c r="O398" s="7"/>
      <c r="W398" s="44"/>
      <c r="Y398" s="44"/>
      <c r="Z398" s="44"/>
      <c r="AA398" s="1"/>
      <c r="AB398" s="1"/>
      <c r="AC398" s="1"/>
    </row>
    <row r="399" spans="2:29" ht="15" customHeight="1" x14ac:dyDescent="0.15">
      <c r="B399" s="355"/>
      <c r="C399" s="395" t="s">
        <v>326</v>
      </c>
      <c r="D399" s="211"/>
      <c r="E399" s="211"/>
      <c r="F399" s="357">
        <f t="shared" si="215"/>
        <v>1105</v>
      </c>
      <c r="G399" s="141">
        <f t="shared" si="216"/>
        <v>25.972850678733035</v>
      </c>
      <c r="H399" s="141">
        <f t="shared" si="216"/>
        <v>4.4343891402714934</v>
      </c>
      <c r="I399" s="141">
        <f t="shared" si="216"/>
        <v>8.7782805429864244</v>
      </c>
      <c r="J399" s="141">
        <f t="shared" si="216"/>
        <v>8.3257918552036188</v>
      </c>
      <c r="K399" s="141">
        <f t="shared" si="216"/>
        <v>12.126696832579185</v>
      </c>
      <c r="L399" s="141">
        <f t="shared" si="216"/>
        <v>6.6063348416289598</v>
      </c>
      <c r="M399" s="141">
        <f t="shared" si="216"/>
        <v>33.755656108597286</v>
      </c>
      <c r="N399" s="141">
        <f t="shared" si="214"/>
        <v>100</v>
      </c>
      <c r="O399" s="7"/>
      <c r="W399" s="44"/>
      <c r="Y399" s="44"/>
      <c r="Z399" s="44"/>
      <c r="AA399" s="1"/>
      <c r="AB399" s="1"/>
      <c r="AC399" s="1"/>
    </row>
    <row r="400" spans="2:29" ht="30.9" customHeight="1" x14ac:dyDescent="0.15">
      <c r="B400" s="358"/>
      <c r="C400" s="466" t="s">
        <v>366</v>
      </c>
      <c r="D400" s="467"/>
      <c r="E400" s="467"/>
      <c r="F400" s="359">
        <f t="shared" si="215"/>
        <v>1105</v>
      </c>
      <c r="G400" s="5">
        <f t="shared" si="216"/>
        <v>10.407239819004525</v>
      </c>
      <c r="H400" s="5">
        <f t="shared" si="216"/>
        <v>2.3529411764705883</v>
      </c>
      <c r="I400" s="5">
        <f t="shared" si="216"/>
        <v>3.8914027149321266</v>
      </c>
      <c r="J400" s="5">
        <f t="shared" si="216"/>
        <v>7.9638009049773748</v>
      </c>
      <c r="K400" s="5">
        <f t="shared" si="216"/>
        <v>24.615384615384617</v>
      </c>
      <c r="L400" s="5">
        <f t="shared" si="216"/>
        <v>43.981900452488688</v>
      </c>
      <c r="M400" s="5">
        <f t="shared" si="216"/>
        <v>6.7873303167420813</v>
      </c>
      <c r="N400" s="5">
        <f t="shared" si="214"/>
        <v>100.00000000000001</v>
      </c>
      <c r="O400" s="7"/>
      <c r="W400" s="44"/>
      <c r="Y400" s="44"/>
      <c r="Z400" s="44"/>
      <c r="AA400" s="1"/>
      <c r="AB400" s="1"/>
      <c r="AC400" s="1"/>
    </row>
    <row r="401" spans="2:29" ht="15" customHeight="1" x14ac:dyDescent="0.15">
      <c r="C401" s="1"/>
      <c r="D401" s="1"/>
      <c r="E401" s="1"/>
      <c r="H401" s="7"/>
      <c r="O401" s="7"/>
      <c r="W401" s="44"/>
      <c r="Y401" s="44"/>
      <c r="Z401" s="44"/>
      <c r="AA401" s="1"/>
      <c r="AB401" s="1"/>
      <c r="AC401" s="1"/>
    </row>
    <row r="402" spans="2:29" ht="21.6" x14ac:dyDescent="0.15">
      <c r="B402" s="281"/>
      <c r="C402" s="28" t="s">
        <v>195</v>
      </c>
      <c r="D402" s="28"/>
      <c r="E402" s="28"/>
      <c r="F402" s="147"/>
      <c r="G402" s="121" t="s">
        <v>122</v>
      </c>
      <c r="H402" s="157" t="s">
        <v>79</v>
      </c>
      <c r="I402" s="157" t="s">
        <v>78</v>
      </c>
      <c r="J402" s="157" t="s">
        <v>77</v>
      </c>
      <c r="K402" s="122" t="s">
        <v>69</v>
      </c>
      <c r="L402" s="121" t="s">
        <v>174</v>
      </c>
      <c r="M402" s="122" t="s">
        <v>150</v>
      </c>
      <c r="N402" s="121" t="s">
        <v>4</v>
      </c>
      <c r="O402" s="119" t="s">
        <v>1110</v>
      </c>
      <c r="P402" s="119" t="s">
        <v>1111</v>
      </c>
      <c r="W402" s="44"/>
      <c r="Y402" s="44"/>
      <c r="Z402" s="44"/>
      <c r="AA402" s="1"/>
      <c r="AB402" s="1"/>
      <c r="AC402" s="1"/>
    </row>
    <row r="403" spans="2:29" ht="15" customHeight="1" x14ac:dyDescent="0.15">
      <c r="B403" s="350" t="s">
        <v>2</v>
      </c>
      <c r="C403" s="34" t="s">
        <v>66</v>
      </c>
      <c r="F403" s="74"/>
      <c r="G403" s="17">
        <v>67</v>
      </c>
      <c r="H403" s="17">
        <v>7</v>
      </c>
      <c r="I403" s="17">
        <v>29</v>
      </c>
      <c r="J403" s="17">
        <v>31</v>
      </c>
      <c r="K403" s="17">
        <v>35</v>
      </c>
      <c r="L403" s="17">
        <v>759</v>
      </c>
      <c r="M403" s="17">
        <v>113</v>
      </c>
      <c r="N403" s="17">
        <f t="shared" ref="N403:N422" si="217">SUM(G403:M403)</f>
        <v>1041</v>
      </c>
      <c r="O403" s="148">
        <v>1.2132805413928205</v>
      </c>
      <c r="P403" s="148">
        <v>50</v>
      </c>
      <c r="W403" s="44"/>
      <c r="Y403" s="44"/>
      <c r="Z403" s="44"/>
      <c r="AA403" s="1"/>
      <c r="AB403" s="1"/>
      <c r="AC403" s="1"/>
    </row>
    <row r="404" spans="2:29" ht="15" customHeight="1" x14ac:dyDescent="0.15">
      <c r="B404" s="351"/>
      <c r="C404" s="34" t="s">
        <v>416</v>
      </c>
      <c r="F404" s="75"/>
      <c r="G404" s="18">
        <v>76</v>
      </c>
      <c r="H404" s="18">
        <v>13</v>
      </c>
      <c r="I404" s="18">
        <v>21</v>
      </c>
      <c r="J404" s="18">
        <v>28</v>
      </c>
      <c r="K404" s="18">
        <v>51</v>
      </c>
      <c r="L404" s="18">
        <v>739</v>
      </c>
      <c r="M404" s="18">
        <v>113</v>
      </c>
      <c r="N404" s="18">
        <f t="shared" si="217"/>
        <v>1041</v>
      </c>
      <c r="O404" s="149">
        <v>1.1340665608443388</v>
      </c>
      <c r="P404" s="149">
        <v>40</v>
      </c>
      <c r="W404" s="44"/>
      <c r="Y404" s="44"/>
      <c r="Z404" s="44"/>
      <c r="AA404" s="1"/>
      <c r="AB404" s="1"/>
      <c r="AC404" s="1"/>
    </row>
    <row r="405" spans="2:29" ht="15" customHeight="1" x14ac:dyDescent="0.15">
      <c r="B405" s="351"/>
      <c r="C405" s="34" t="s">
        <v>68</v>
      </c>
      <c r="F405" s="75"/>
      <c r="G405" s="18">
        <v>31</v>
      </c>
      <c r="H405" s="18">
        <v>4</v>
      </c>
      <c r="I405" s="18">
        <v>9</v>
      </c>
      <c r="J405" s="18">
        <v>15</v>
      </c>
      <c r="K405" s="18">
        <v>33</v>
      </c>
      <c r="L405" s="18">
        <v>837</v>
      </c>
      <c r="M405" s="18">
        <v>112</v>
      </c>
      <c r="N405" s="18">
        <f t="shared" si="217"/>
        <v>1041</v>
      </c>
      <c r="O405" s="149">
        <v>0.49448328341922843</v>
      </c>
      <c r="P405" s="149">
        <v>34.375</v>
      </c>
      <c r="W405" s="44"/>
      <c r="Y405" s="44"/>
      <c r="Z405" s="44"/>
      <c r="AA405" s="1"/>
      <c r="AB405" s="1"/>
      <c r="AC405" s="1"/>
    </row>
    <row r="406" spans="2:29" ht="15" customHeight="1" x14ac:dyDescent="0.15">
      <c r="B406" s="351"/>
      <c r="C406" s="34" t="s">
        <v>365</v>
      </c>
      <c r="F406" s="75"/>
      <c r="G406" s="18">
        <v>82</v>
      </c>
      <c r="H406" s="18">
        <v>22</v>
      </c>
      <c r="I406" s="18">
        <v>46</v>
      </c>
      <c r="J406" s="18">
        <v>65</v>
      </c>
      <c r="K406" s="18">
        <v>85</v>
      </c>
      <c r="L406" s="18">
        <v>628</v>
      </c>
      <c r="M406" s="18">
        <v>113</v>
      </c>
      <c r="N406" s="18">
        <f t="shared" si="217"/>
        <v>1041</v>
      </c>
      <c r="O406" s="149">
        <v>1.3580033610879731</v>
      </c>
      <c r="P406" s="149">
        <v>27.083333333333332</v>
      </c>
      <c r="W406" s="44"/>
      <c r="Y406" s="44"/>
      <c r="Z406" s="44"/>
      <c r="AA406" s="1"/>
      <c r="AB406" s="1"/>
      <c r="AC406" s="1"/>
    </row>
    <row r="407" spans="2:29" ht="15" customHeight="1" x14ac:dyDescent="0.15">
      <c r="B407" s="351"/>
      <c r="C407" s="34" t="s">
        <v>367</v>
      </c>
      <c r="F407" s="75"/>
      <c r="G407" s="18">
        <v>51</v>
      </c>
      <c r="H407" s="18">
        <v>13</v>
      </c>
      <c r="I407" s="18">
        <v>46</v>
      </c>
      <c r="J407" s="18">
        <v>64</v>
      </c>
      <c r="K407" s="18">
        <v>109</v>
      </c>
      <c r="L407" s="18">
        <v>645</v>
      </c>
      <c r="M407" s="18">
        <v>113</v>
      </c>
      <c r="N407" s="18">
        <f t="shared" si="217"/>
        <v>1041</v>
      </c>
      <c r="O407" s="149">
        <v>0.96530421875620553</v>
      </c>
      <c r="P407" s="149">
        <v>33.333333333333329</v>
      </c>
      <c r="W407" s="44"/>
      <c r="Y407" s="44"/>
      <c r="Z407" s="44"/>
      <c r="AA407" s="1"/>
      <c r="AB407" s="1"/>
      <c r="AC407" s="1"/>
    </row>
    <row r="408" spans="2:29" ht="15" customHeight="1" x14ac:dyDescent="0.15">
      <c r="B408" s="351"/>
      <c r="C408" s="34" t="s">
        <v>67</v>
      </c>
      <c r="F408" s="75"/>
      <c r="G408" s="18">
        <v>43</v>
      </c>
      <c r="H408" s="18">
        <v>13</v>
      </c>
      <c r="I408" s="18">
        <v>26</v>
      </c>
      <c r="J408" s="18">
        <v>61</v>
      </c>
      <c r="K408" s="18">
        <v>85</v>
      </c>
      <c r="L408" s="18">
        <v>701</v>
      </c>
      <c r="M408" s="18">
        <v>112</v>
      </c>
      <c r="N408" s="18">
        <f t="shared" si="217"/>
        <v>1041</v>
      </c>
      <c r="O408" s="149">
        <v>0.76283718861451488</v>
      </c>
      <c r="P408" s="149">
        <v>16.666666666666664</v>
      </c>
      <c r="W408" s="44"/>
      <c r="Y408" s="44"/>
      <c r="Z408" s="44"/>
      <c r="AA408" s="1"/>
      <c r="AB408" s="1"/>
      <c r="AC408" s="1"/>
    </row>
    <row r="409" spans="2:29" ht="15" customHeight="1" x14ac:dyDescent="0.15">
      <c r="B409" s="351"/>
      <c r="C409" s="34" t="s">
        <v>1112</v>
      </c>
      <c r="F409" s="75"/>
      <c r="G409" s="18">
        <v>4</v>
      </c>
      <c r="H409" s="18">
        <v>2</v>
      </c>
      <c r="I409" s="18">
        <v>2</v>
      </c>
      <c r="J409" s="18">
        <v>2</v>
      </c>
      <c r="K409" s="18">
        <v>8</v>
      </c>
      <c r="L409" s="18">
        <v>913</v>
      </c>
      <c r="M409" s="18">
        <v>110</v>
      </c>
      <c r="N409" s="18">
        <f t="shared" si="217"/>
        <v>1041</v>
      </c>
      <c r="O409" s="149">
        <v>5.3238548658945249E-2</v>
      </c>
      <c r="P409" s="149">
        <v>6.25</v>
      </c>
      <c r="W409" s="44"/>
      <c r="Y409" s="44"/>
      <c r="Z409" s="44"/>
      <c r="AA409" s="1"/>
      <c r="AB409" s="1"/>
      <c r="AC409" s="1"/>
    </row>
    <row r="410" spans="2:29" ht="15" customHeight="1" x14ac:dyDescent="0.15">
      <c r="B410" s="351"/>
      <c r="C410" s="34" t="s">
        <v>368</v>
      </c>
      <c r="F410" s="75"/>
      <c r="G410" s="18">
        <v>21</v>
      </c>
      <c r="H410" s="18">
        <v>15</v>
      </c>
      <c r="I410" s="18">
        <v>27</v>
      </c>
      <c r="J410" s="18">
        <v>50</v>
      </c>
      <c r="K410" s="18">
        <v>85</v>
      </c>
      <c r="L410" s="18">
        <v>731</v>
      </c>
      <c r="M410" s="18">
        <v>112</v>
      </c>
      <c r="N410" s="18">
        <f t="shared" si="217"/>
        <v>1041</v>
      </c>
      <c r="O410" s="149">
        <v>0.56027396220415848</v>
      </c>
      <c r="P410" s="149">
        <v>14.285714285714285</v>
      </c>
      <c r="W410" s="44"/>
      <c r="Y410" s="44"/>
      <c r="Z410" s="44"/>
      <c r="AA410" s="1"/>
      <c r="AB410" s="1"/>
      <c r="AC410" s="1"/>
    </row>
    <row r="411" spans="2:29" ht="15" customHeight="1" x14ac:dyDescent="0.15">
      <c r="B411" s="351"/>
      <c r="C411" s="394" t="s">
        <v>326</v>
      </c>
      <c r="D411" s="211"/>
      <c r="E411" s="211"/>
      <c r="F411" s="352"/>
      <c r="G411" s="137">
        <v>190</v>
      </c>
      <c r="H411" s="137">
        <v>28</v>
      </c>
      <c r="I411" s="137">
        <v>45</v>
      </c>
      <c r="J411" s="137">
        <v>75</v>
      </c>
      <c r="K411" s="137">
        <v>62</v>
      </c>
      <c r="L411" s="137">
        <v>295</v>
      </c>
      <c r="M411" s="137">
        <v>346</v>
      </c>
      <c r="N411" s="137">
        <f t="shared" si="217"/>
        <v>1041</v>
      </c>
      <c r="O411" s="353">
        <v>4.1965884183337927</v>
      </c>
      <c r="P411" s="353">
        <v>50</v>
      </c>
      <c r="W411" s="44"/>
      <c r="Y411" s="44"/>
      <c r="Z411" s="44"/>
      <c r="AA411" s="1"/>
      <c r="AB411" s="1"/>
      <c r="AC411" s="1"/>
    </row>
    <row r="412" spans="2:29" ht="30.9" customHeight="1" x14ac:dyDescent="0.15">
      <c r="B412" s="37"/>
      <c r="C412" s="466" t="s">
        <v>366</v>
      </c>
      <c r="D412" s="467"/>
      <c r="E412" s="467"/>
      <c r="F412" s="76"/>
      <c r="G412" s="19">
        <v>98</v>
      </c>
      <c r="H412" s="19">
        <v>11</v>
      </c>
      <c r="I412" s="19">
        <v>28</v>
      </c>
      <c r="J412" s="19">
        <v>30</v>
      </c>
      <c r="K412" s="19">
        <v>56</v>
      </c>
      <c r="L412" s="19">
        <v>684</v>
      </c>
      <c r="M412" s="19">
        <v>134</v>
      </c>
      <c r="N412" s="19">
        <f t="shared" si="217"/>
        <v>1041</v>
      </c>
      <c r="O412" s="146">
        <v>1.7175374858724901</v>
      </c>
      <c r="P412" s="146">
        <v>50</v>
      </c>
      <c r="W412" s="44"/>
      <c r="Y412" s="44"/>
      <c r="Z412" s="44"/>
      <c r="AA412" s="1"/>
      <c r="AB412" s="1"/>
      <c r="AC412" s="1"/>
    </row>
    <row r="413" spans="2:29" ht="15" customHeight="1" x14ac:dyDescent="0.15">
      <c r="B413" s="350" t="s">
        <v>3</v>
      </c>
      <c r="C413" s="34" t="s">
        <v>66</v>
      </c>
      <c r="F413" s="354">
        <f t="shared" ref="F413:F422" si="218">N403</f>
        <v>1041</v>
      </c>
      <c r="G413" s="3">
        <f t="shared" ref="G413:M422" si="219">G403/$F413*100</f>
        <v>6.4361191162343898</v>
      </c>
      <c r="H413" s="3">
        <f t="shared" si="219"/>
        <v>0.67243035542747354</v>
      </c>
      <c r="I413" s="3">
        <f t="shared" si="219"/>
        <v>2.7857829010566761</v>
      </c>
      <c r="J413" s="3">
        <f t="shared" si="219"/>
        <v>2.9779058597502401</v>
      </c>
      <c r="K413" s="3">
        <f t="shared" si="219"/>
        <v>3.3621517771373677</v>
      </c>
      <c r="L413" s="3">
        <f t="shared" si="219"/>
        <v>72.910662824207492</v>
      </c>
      <c r="M413" s="3">
        <f t="shared" si="219"/>
        <v>10.854947166186358</v>
      </c>
      <c r="N413" s="3">
        <f t="shared" si="217"/>
        <v>100</v>
      </c>
      <c r="O413" s="7"/>
      <c r="W413" s="44"/>
      <c r="Y413" s="44"/>
      <c r="Z413" s="44"/>
      <c r="AA413" s="1"/>
      <c r="AB413" s="1"/>
      <c r="AC413" s="1"/>
    </row>
    <row r="414" spans="2:29" ht="15" customHeight="1" x14ac:dyDescent="0.15">
      <c r="B414" s="355"/>
      <c r="C414" s="34" t="s">
        <v>416</v>
      </c>
      <c r="F414" s="356">
        <f t="shared" si="218"/>
        <v>1041</v>
      </c>
      <c r="G414" s="4">
        <f t="shared" si="219"/>
        <v>7.3006724303554273</v>
      </c>
      <c r="H414" s="4">
        <f t="shared" si="219"/>
        <v>1.2487992315081651</v>
      </c>
      <c r="I414" s="4">
        <f t="shared" si="219"/>
        <v>2.0172910662824206</v>
      </c>
      <c r="J414" s="4">
        <f t="shared" si="219"/>
        <v>2.6897214217098941</v>
      </c>
      <c r="K414" s="4">
        <f t="shared" si="219"/>
        <v>4.8991354466858787</v>
      </c>
      <c r="L414" s="4">
        <f t="shared" si="219"/>
        <v>70.989433237271854</v>
      </c>
      <c r="M414" s="4">
        <f t="shared" si="219"/>
        <v>10.854947166186358</v>
      </c>
      <c r="N414" s="4">
        <f t="shared" si="217"/>
        <v>100</v>
      </c>
      <c r="O414" s="7"/>
      <c r="W414" s="44"/>
      <c r="Y414" s="44"/>
      <c r="Z414" s="44"/>
      <c r="AA414" s="1"/>
      <c r="AB414" s="1"/>
      <c r="AC414" s="1"/>
    </row>
    <row r="415" spans="2:29" ht="15" customHeight="1" x14ac:dyDescent="0.15">
      <c r="B415" s="355"/>
      <c r="C415" s="34" t="s">
        <v>68</v>
      </c>
      <c r="F415" s="356">
        <f t="shared" si="218"/>
        <v>1041</v>
      </c>
      <c r="G415" s="4">
        <f t="shared" si="219"/>
        <v>2.9779058597502401</v>
      </c>
      <c r="H415" s="4">
        <f t="shared" si="219"/>
        <v>0.38424591738712777</v>
      </c>
      <c r="I415" s="4">
        <f t="shared" si="219"/>
        <v>0.86455331412103753</v>
      </c>
      <c r="J415" s="4">
        <f t="shared" si="219"/>
        <v>1.4409221902017291</v>
      </c>
      <c r="K415" s="4">
        <f t="shared" si="219"/>
        <v>3.1700288184438041</v>
      </c>
      <c r="L415" s="4">
        <f t="shared" si="219"/>
        <v>80.403458213256485</v>
      </c>
      <c r="M415" s="4">
        <f t="shared" si="219"/>
        <v>10.758885686839577</v>
      </c>
      <c r="N415" s="4">
        <f t="shared" si="217"/>
        <v>100</v>
      </c>
      <c r="O415" s="7"/>
      <c r="W415" s="44"/>
      <c r="Y415" s="44"/>
      <c r="Z415" s="44"/>
      <c r="AA415" s="1"/>
      <c r="AB415" s="1"/>
      <c r="AC415" s="1"/>
    </row>
    <row r="416" spans="2:29" ht="15" customHeight="1" x14ac:dyDescent="0.15">
      <c r="B416" s="355"/>
      <c r="C416" s="34" t="s">
        <v>365</v>
      </c>
      <c r="F416" s="356">
        <f t="shared" si="218"/>
        <v>1041</v>
      </c>
      <c r="G416" s="4">
        <f t="shared" si="219"/>
        <v>7.8770413064361193</v>
      </c>
      <c r="H416" s="4">
        <f t="shared" si="219"/>
        <v>2.1133525456292026</v>
      </c>
      <c r="I416" s="4">
        <f t="shared" si="219"/>
        <v>4.4188280499519692</v>
      </c>
      <c r="J416" s="4">
        <f t="shared" si="219"/>
        <v>6.2439961575408258</v>
      </c>
      <c r="K416" s="4">
        <f t="shared" si="219"/>
        <v>8.165225744476464</v>
      </c>
      <c r="L416" s="4">
        <f t="shared" si="219"/>
        <v>60.326609029779057</v>
      </c>
      <c r="M416" s="4">
        <f t="shared" si="219"/>
        <v>10.854947166186358</v>
      </c>
      <c r="N416" s="4">
        <f t="shared" si="217"/>
        <v>100</v>
      </c>
      <c r="O416" s="7"/>
      <c r="W416" s="44"/>
      <c r="Y416" s="44"/>
      <c r="Z416" s="44"/>
      <c r="AA416" s="1"/>
      <c r="AB416" s="1"/>
      <c r="AC416" s="1"/>
    </row>
    <row r="417" spans="1:29" ht="15" customHeight="1" x14ac:dyDescent="0.15">
      <c r="B417" s="355"/>
      <c r="C417" s="34" t="s">
        <v>367</v>
      </c>
      <c r="F417" s="356">
        <f t="shared" si="218"/>
        <v>1041</v>
      </c>
      <c r="G417" s="4">
        <f t="shared" si="219"/>
        <v>4.8991354466858787</v>
      </c>
      <c r="H417" s="4">
        <f t="shared" si="219"/>
        <v>1.2487992315081651</v>
      </c>
      <c r="I417" s="4">
        <f t="shared" si="219"/>
        <v>4.4188280499519692</v>
      </c>
      <c r="J417" s="4">
        <f t="shared" si="219"/>
        <v>6.1479346781940443</v>
      </c>
      <c r="K417" s="4">
        <f t="shared" si="219"/>
        <v>10.470701248799232</v>
      </c>
      <c r="L417" s="4">
        <f t="shared" si="219"/>
        <v>61.959654178674349</v>
      </c>
      <c r="M417" s="4">
        <f t="shared" si="219"/>
        <v>10.854947166186358</v>
      </c>
      <c r="N417" s="4">
        <f t="shared" si="217"/>
        <v>100</v>
      </c>
      <c r="O417" s="7"/>
      <c r="W417" s="44"/>
      <c r="Y417" s="44"/>
      <c r="Z417" s="44"/>
      <c r="AA417" s="1"/>
      <c r="AB417" s="1"/>
      <c r="AC417" s="1"/>
    </row>
    <row r="418" spans="1:29" ht="15" customHeight="1" x14ac:dyDescent="0.15">
      <c r="B418" s="355"/>
      <c r="C418" s="34" t="s">
        <v>67</v>
      </c>
      <c r="F418" s="356">
        <f t="shared" si="218"/>
        <v>1041</v>
      </c>
      <c r="G418" s="4">
        <f t="shared" si="219"/>
        <v>4.1306436119116237</v>
      </c>
      <c r="H418" s="4">
        <f t="shared" si="219"/>
        <v>1.2487992315081651</v>
      </c>
      <c r="I418" s="4">
        <f t="shared" si="219"/>
        <v>2.4975984630163302</v>
      </c>
      <c r="J418" s="4">
        <f t="shared" si="219"/>
        <v>5.8597502401536987</v>
      </c>
      <c r="K418" s="4">
        <f t="shared" si="219"/>
        <v>8.165225744476464</v>
      </c>
      <c r="L418" s="4">
        <f t="shared" si="219"/>
        <v>67.339097022094137</v>
      </c>
      <c r="M418" s="4">
        <f t="shared" si="219"/>
        <v>10.758885686839577</v>
      </c>
      <c r="N418" s="4">
        <f t="shared" si="217"/>
        <v>99.999999999999986</v>
      </c>
      <c r="O418" s="7"/>
      <c r="W418" s="44"/>
      <c r="Y418" s="44"/>
      <c r="Z418" s="44"/>
      <c r="AA418" s="1"/>
      <c r="AB418" s="1"/>
      <c r="AC418" s="1"/>
    </row>
    <row r="419" spans="1:29" ht="15" customHeight="1" x14ac:dyDescent="0.15">
      <c r="B419" s="355"/>
      <c r="C419" s="34" t="s">
        <v>1112</v>
      </c>
      <c r="F419" s="356">
        <f t="shared" si="218"/>
        <v>1041</v>
      </c>
      <c r="G419" s="4">
        <f t="shared" si="219"/>
        <v>0.38424591738712777</v>
      </c>
      <c r="H419" s="4">
        <f t="shared" si="219"/>
        <v>0.19212295869356388</v>
      </c>
      <c r="I419" s="4">
        <f t="shared" si="219"/>
        <v>0.19212295869356388</v>
      </c>
      <c r="J419" s="4">
        <f t="shared" si="219"/>
        <v>0.19212295869356388</v>
      </c>
      <c r="K419" s="4">
        <f t="shared" si="219"/>
        <v>0.76849183477425553</v>
      </c>
      <c r="L419" s="4">
        <f t="shared" si="219"/>
        <v>87.704130643611904</v>
      </c>
      <c r="M419" s="4">
        <f t="shared" si="219"/>
        <v>10.566762728146013</v>
      </c>
      <c r="N419" s="4">
        <f t="shared" si="217"/>
        <v>100</v>
      </c>
      <c r="O419" s="7"/>
      <c r="W419" s="44"/>
      <c r="Y419" s="44"/>
      <c r="Z419" s="44"/>
      <c r="AA419" s="1"/>
      <c r="AB419" s="1"/>
      <c r="AC419" s="1"/>
    </row>
    <row r="420" spans="1:29" ht="15" customHeight="1" x14ac:dyDescent="0.15">
      <c r="B420" s="355"/>
      <c r="C420" s="34" t="s">
        <v>368</v>
      </c>
      <c r="F420" s="356">
        <f t="shared" si="218"/>
        <v>1041</v>
      </c>
      <c r="G420" s="4">
        <f t="shared" si="219"/>
        <v>2.0172910662824206</v>
      </c>
      <c r="H420" s="4">
        <f t="shared" si="219"/>
        <v>1.4409221902017291</v>
      </c>
      <c r="I420" s="4">
        <f t="shared" si="219"/>
        <v>2.5936599423631126</v>
      </c>
      <c r="J420" s="4">
        <f t="shared" si="219"/>
        <v>4.8030739673390972</v>
      </c>
      <c r="K420" s="4">
        <f t="shared" si="219"/>
        <v>8.165225744476464</v>
      </c>
      <c r="L420" s="4">
        <f t="shared" si="219"/>
        <v>70.220941402497601</v>
      </c>
      <c r="M420" s="4">
        <f t="shared" si="219"/>
        <v>10.758885686839577</v>
      </c>
      <c r="N420" s="4">
        <f t="shared" si="217"/>
        <v>100</v>
      </c>
      <c r="O420" s="7"/>
      <c r="W420" s="44"/>
      <c r="Y420" s="44"/>
      <c r="Z420" s="44"/>
      <c r="AA420" s="1"/>
      <c r="AB420" s="1"/>
      <c r="AC420" s="1"/>
    </row>
    <row r="421" spans="1:29" ht="15" customHeight="1" x14ac:dyDescent="0.15">
      <c r="B421" s="355"/>
      <c r="C421" s="395" t="s">
        <v>326</v>
      </c>
      <c r="D421" s="211"/>
      <c r="E421" s="211"/>
      <c r="F421" s="357">
        <f t="shared" si="218"/>
        <v>1041</v>
      </c>
      <c r="G421" s="141">
        <f t="shared" si="219"/>
        <v>18.251681075888566</v>
      </c>
      <c r="H421" s="141">
        <f t="shared" si="219"/>
        <v>2.6897214217098941</v>
      </c>
      <c r="I421" s="141">
        <f t="shared" si="219"/>
        <v>4.3227665706051877</v>
      </c>
      <c r="J421" s="141">
        <f t="shared" si="219"/>
        <v>7.2046109510086458</v>
      </c>
      <c r="K421" s="141">
        <f t="shared" si="219"/>
        <v>5.9558117195004803</v>
      </c>
      <c r="L421" s="141">
        <f t="shared" si="219"/>
        <v>28.338136407300674</v>
      </c>
      <c r="M421" s="141">
        <f t="shared" si="219"/>
        <v>33.237271853986549</v>
      </c>
      <c r="N421" s="141">
        <f t="shared" si="217"/>
        <v>100</v>
      </c>
      <c r="O421" s="7"/>
      <c r="W421" s="44"/>
      <c r="Y421" s="44"/>
      <c r="Z421" s="44"/>
      <c r="AA421" s="1"/>
      <c r="AB421" s="1"/>
      <c r="AC421" s="1"/>
    </row>
    <row r="422" spans="1:29" ht="30.9" customHeight="1" x14ac:dyDescent="0.15">
      <c r="B422" s="358"/>
      <c r="C422" s="466" t="s">
        <v>366</v>
      </c>
      <c r="D422" s="467"/>
      <c r="E422" s="467"/>
      <c r="F422" s="359">
        <f t="shared" si="218"/>
        <v>1041</v>
      </c>
      <c r="G422" s="5">
        <f t="shared" si="219"/>
        <v>9.4140249759846313</v>
      </c>
      <c r="H422" s="5">
        <f t="shared" si="219"/>
        <v>1.0566762728146013</v>
      </c>
      <c r="I422" s="5">
        <f t="shared" si="219"/>
        <v>2.6897214217098941</v>
      </c>
      <c r="J422" s="5">
        <f t="shared" si="219"/>
        <v>2.8818443804034581</v>
      </c>
      <c r="K422" s="5">
        <f t="shared" si="219"/>
        <v>5.3794428434197883</v>
      </c>
      <c r="L422" s="5">
        <f t="shared" si="219"/>
        <v>65.706051873198845</v>
      </c>
      <c r="M422" s="5">
        <f t="shared" si="219"/>
        <v>12.87223823246878</v>
      </c>
      <c r="N422" s="5">
        <f t="shared" si="217"/>
        <v>99.999999999999986</v>
      </c>
      <c r="O422" s="7"/>
      <c r="W422" s="44"/>
      <c r="Y422" s="44"/>
      <c r="Z422" s="44"/>
      <c r="AA422" s="1"/>
      <c r="AB422" s="1"/>
      <c r="AC422" s="1"/>
    </row>
    <row r="423" spans="1:29" ht="15" customHeight="1" x14ac:dyDescent="0.15">
      <c r="C423" s="1"/>
      <c r="D423" s="1"/>
      <c r="E423" s="1"/>
      <c r="H423" s="7"/>
      <c r="O423" s="7"/>
      <c r="W423" s="44"/>
      <c r="Y423" s="44"/>
      <c r="Z423" s="44"/>
      <c r="AA423" s="1"/>
      <c r="AB423" s="1"/>
      <c r="AC423" s="1"/>
    </row>
    <row r="424" spans="1:29" ht="14.1" customHeight="1" x14ac:dyDescent="0.15">
      <c r="A424" s="1" t="s">
        <v>1122</v>
      </c>
      <c r="C424" s="1"/>
      <c r="D424" s="1"/>
      <c r="E424" s="1"/>
      <c r="H424" s="7"/>
      <c r="O424" s="7"/>
      <c r="W424" s="44"/>
      <c r="Y424" s="44"/>
      <c r="Z424" s="44"/>
      <c r="AA424" s="1"/>
      <c r="AB424" s="1"/>
      <c r="AC424" s="1"/>
    </row>
    <row r="425" spans="1:29" ht="14.1" customHeight="1" x14ac:dyDescent="0.15">
      <c r="B425" s="85" t="s">
        <v>143</v>
      </c>
      <c r="H425" s="7"/>
      <c r="W425" s="44"/>
      <c r="Y425" s="44"/>
      <c r="Z425" s="44"/>
      <c r="AA425" s="1"/>
      <c r="AB425" s="1"/>
      <c r="AC425" s="1"/>
    </row>
    <row r="426" spans="1:29" ht="21.6" x14ac:dyDescent="0.15">
      <c r="B426" s="281"/>
      <c r="C426" s="28" t="s">
        <v>443</v>
      </c>
      <c r="D426" s="28"/>
      <c r="E426" s="28"/>
      <c r="F426" s="147"/>
      <c r="G426" s="121" t="s">
        <v>122</v>
      </c>
      <c r="H426" s="157" t="s">
        <v>79</v>
      </c>
      <c r="I426" s="157" t="s">
        <v>78</v>
      </c>
      <c r="J426" s="157" t="s">
        <v>77</v>
      </c>
      <c r="K426" s="122" t="s">
        <v>69</v>
      </c>
      <c r="L426" s="121" t="s">
        <v>174</v>
      </c>
      <c r="M426" s="122" t="s">
        <v>150</v>
      </c>
      <c r="N426" s="121" t="s">
        <v>4</v>
      </c>
      <c r="O426" s="119" t="s">
        <v>1110</v>
      </c>
      <c r="P426" s="119" t="s">
        <v>1111</v>
      </c>
      <c r="W426" s="44"/>
      <c r="Y426" s="44"/>
      <c r="Z426" s="44"/>
      <c r="AA426" s="1"/>
      <c r="AB426" s="1"/>
      <c r="AC426" s="1"/>
    </row>
    <row r="427" spans="1:29" ht="14.1" customHeight="1" x14ac:dyDescent="0.15">
      <c r="B427" s="350" t="s">
        <v>2</v>
      </c>
      <c r="C427" s="34" t="s">
        <v>66</v>
      </c>
      <c r="F427" s="74"/>
      <c r="G427" s="17">
        <v>32</v>
      </c>
      <c r="H427" s="17">
        <v>6</v>
      </c>
      <c r="I427" s="17">
        <v>12</v>
      </c>
      <c r="J427" s="17">
        <v>13</v>
      </c>
      <c r="K427" s="17">
        <v>49</v>
      </c>
      <c r="L427" s="17">
        <v>917</v>
      </c>
      <c r="M427" s="17">
        <v>155</v>
      </c>
      <c r="N427" s="17">
        <f t="shared" ref="N427:N446" si="220">SUM(G427:M427)</f>
        <v>1184</v>
      </c>
      <c r="O427" s="148">
        <v>0.49037758963537309</v>
      </c>
      <c r="P427" s="148">
        <v>32.5</v>
      </c>
      <c r="W427" s="44"/>
      <c r="Y427" s="44"/>
      <c r="Z427" s="44"/>
      <c r="AA427" s="1"/>
      <c r="AB427" s="1"/>
      <c r="AC427" s="1"/>
    </row>
    <row r="428" spans="1:29" ht="14.1" customHeight="1" x14ac:dyDescent="0.15">
      <c r="B428" s="351"/>
      <c r="C428" s="34" t="s">
        <v>416</v>
      </c>
      <c r="F428" s="75"/>
      <c r="G428" s="18">
        <v>27</v>
      </c>
      <c r="H428" s="18">
        <v>11</v>
      </c>
      <c r="I428" s="18">
        <v>13</v>
      </c>
      <c r="J428" s="18">
        <v>25</v>
      </c>
      <c r="K428" s="18">
        <v>51</v>
      </c>
      <c r="L428" s="18">
        <v>898</v>
      </c>
      <c r="M428" s="18">
        <v>159</v>
      </c>
      <c r="N428" s="18">
        <f t="shared" si="220"/>
        <v>1184</v>
      </c>
      <c r="O428" s="149">
        <v>0.4197813543138339</v>
      </c>
      <c r="P428" s="149">
        <v>16.666666666666664</v>
      </c>
      <c r="W428" s="44"/>
      <c r="Y428" s="44"/>
      <c r="Z428" s="44"/>
      <c r="AA428" s="1"/>
      <c r="AB428" s="1"/>
      <c r="AC428" s="1"/>
    </row>
    <row r="429" spans="1:29" ht="14.1" customHeight="1" x14ac:dyDescent="0.15">
      <c r="B429" s="351"/>
      <c r="C429" s="34" t="s">
        <v>68</v>
      </c>
      <c r="F429" s="75"/>
      <c r="G429" s="18">
        <v>9</v>
      </c>
      <c r="H429" s="18">
        <v>4</v>
      </c>
      <c r="I429" s="18">
        <v>3</v>
      </c>
      <c r="J429" s="18">
        <v>5</v>
      </c>
      <c r="K429" s="18">
        <v>23</v>
      </c>
      <c r="L429" s="18">
        <v>984</v>
      </c>
      <c r="M429" s="18">
        <v>156</v>
      </c>
      <c r="N429" s="18">
        <f t="shared" si="220"/>
        <v>1184</v>
      </c>
      <c r="O429" s="149">
        <v>0.12477870160920768</v>
      </c>
      <c r="P429" s="149">
        <v>10.714285714285714</v>
      </c>
      <c r="W429" s="44"/>
      <c r="Y429" s="44"/>
      <c r="Z429" s="44"/>
      <c r="AA429" s="1"/>
      <c r="AB429" s="1"/>
      <c r="AC429" s="1"/>
    </row>
    <row r="430" spans="1:29" ht="14.1" customHeight="1" x14ac:dyDescent="0.15">
      <c r="B430" s="351"/>
      <c r="C430" s="34" t="s">
        <v>365</v>
      </c>
      <c r="F430" s="75"/>
      <c r="G430" s="18">
        <v>37</v>
      </c>
      <c r="H430" s="18">
        <v>21</v>
      </c>
      <c r="I430" s="18">
        <v>28</v>
      </c>
      <c r="J430" s="18">
        <v>48</v>
      </c>
      <c r="K430" s="18">
        <v>127</v>
      </c>
      <c r="L430" s="18">
        <v>759</v>
      </c>
      <c r="M430" s="18">
        <v>164</v>
      </c>
      <c r="N430" s="18">
        <f t="shared" si="220"/>
        <v>1184</v>
      </c>
      <c r="O430" s="149">
        <v>0.73182323311572428</v>
      </c>
      <c r="P430" s="149">
        <v>26.923076923076923</v>
      </c>
      <c r="W430" s="44"/>
      <c r="Y430" s="44"/>
      <c r="Z430" s="44"/>
      <c r="AA430" s="1"/>
      <c r="AB430" s="1"/>
      <c r="AC430" s="1"/>
    </row>
    <row r="431" spans="1:29" ht="14.1" customHeight="1" x14ac:dyDescent="0.15">
      <c r="B431" s="351"/>
      <c r="C431" s="34" t="s">
        <v>367</v>
      </c>
      <c r="F431" s="75"/>
      <c r="G431" s="18">
        <v>15</v>
      </c>
      <c r="H431" s="18">
        <v>15</v>
      </c>
      <c r="I431" s="18">
        <v>39</v>
      </c>
      <c r="J431" s="18">
        <v>62</v>
      </c>
      <c r="K431" s="18">
        <v>176</v>
      </c>
      <c r="L431" s="18">
        <v>713</v>
      </c>
      <c r="M431" s="18">
        <v>164</v>
      </c>
      <c r="N431" s="18">
        <f t="shared" si="220"/>
        <v>1184</v>
      </c>
      <c r="O431" s="149">
        <v>0.64317833303478966</v>
      </c>
      <c r="P431" s="149">
        <v>10</v>
      </c>
      <c r="W431" s="44"/>
      <c r="Y431" s="44"/>
      <c r="Z431" s="44"/>
      <c r="AA431" s="1"/>
      <c r="AB431" s="1"/>
      <c r="AC431" s="1"/>
    </row>
    <row r="432" spans="1:29" ht="14.1" customHeight="1" x14ac:dyDescent="0.15">
      <c r="B432" s="351"/>
      <c r="C432" s="34" t="s">
        <v>67</v>
      </c>
      <c r="F432" s="75"/>
      <c r="G432" s="18">
        <v>25</v>
      </c>
      <c r="H432" s="18">
        <v>6</v>
      </c>
      <c r="I432" s="18">
        <v>21</v>
      </c>
      <c r="J432" s="18">
        <v>31</v>
      </c>
      <c r="K432" s="18">
        <v>102</v>
      </c>
      <c r="L432" s="18">
        <v>841</v>
      </c>
      <c r="M432" s="18">
        <v>158</v>
      </c>
      <c r="N432" s="18">
        <f t="shared" si="220"/>
        <v>1184</v>
      </c>
      <c r="O432" s="149">
        <v>0.45095295527214724</v>
      </c>
      <c r="P432" s="149">
        <v>15.384615384615385</v>
      </c>
      <c r="W432" s="44"/>
      <c r="Y432" s="44"/>
      <c r="Z432" s="44"/>
      <c r="AA432" s="1"/>
      <c r="AB432" s="1"/>
      <c r="AC432" s="1"/>
    </row>
    <row r="433" spans="2:29" ht="14.1" customHeight="1" x14ac:dyDescent="0.15">
      <c r="B433" s="351"/>
      <c r="C433" s="34" t="s">
        <v>1112</v>
      </c>
      <c r="F433" s="75"/>
      <c r="G433" s="18">
        <v>1</v>
      </c>
      <c r="H433" s="18">
        <v>1</v>
      </c>
      <c r="I433" s="18">
        <v>0</v>
      </c>
      <c r="J433" s="18">
        <v>2</v>
      </c>
      <c r="K433" s="18">
        <v>6</v>
      </c>
      <c r="L433" s="18">
        <v>1020</v>
      </c>
      <c r="M433" s="18">
        <v>154</v>
      </c>
      <c r="N433" s="18">
        <f t="shared" si="220"/>
        <v>1184</v>
      </c>
      <c r="O433" s="149">
        <v>2.5719779164637357E-2</v>
      </c>
      <c r="P433" s="149">
        <v>11.538461538461538</v>
      </c>
      <c r="W433" s="44"/>
      <c r="Y433" s="44"/>
      <c r="Z433" s="44"/>
      <c r="AA433" s="1"/>
      <c r="AB433" s="1"/>
      <c r="AC433" s="1"/>
    </row>
    <row r="434" spans="2:29" ht="14.1" customHeight="1" x14ac:dyDescent="0.15">
      <c r="B434" s="351"/>
      <c r="C434" s="34" t="s">
        <v>368</v>
      </c>
      <c r="F434" s="75"/>
      <c r="G434" s="18">
        <v>11</v>
      </c>
      <c r="H434" s="18">
        <v>6</v>
      </c>
      <c r="I434" s="18">
        <v>20</v>
      </c>
      <c r="J434" s="18">
        <v>38</v>
      </c>
      <c r="K434" s="18">
        <v>124</v>
      </c>
      <c r="L434" s="18">
        <v>824</v>
      </c>
      <c r="M434" s="18">
        <v>161</v>
      </c>
      <c r="N434" s="18">
        <f t="shared" si="220"/>
        <v>1184</v>
      </c>
      <c r="O434" s="149">
        <v>0.39146627816780893</v>
      </c>
      <c r="P434" s="149">
        <v>8.8235294117647065</v>
      </c>
      <c r="W434" s="44"/>
      <c r="Y434" s="44"/>
      <c r="Z434" s="44"/>
      <c r="AA434" s="1"/>
      <c r="AB434" s="1"/>
      <c r="AC434" s="1"/>
    </row>
    <row r="435" spans="2:29" ht="14.1" customHeight="1" x14ac:dyDescent="0.15">
      <c r="B435" s="351"/>
      <c r="C435" s="394" t="s">
        <v>326</v>
      </c>
      <c r="D435" s="211"/>
      <c r="E435" s="211"/>
      <c r="F435" s="352"/>
      <c r="G435" s="137">
        <v>102</v>
      </c>
      <c r="H435" s="137">
        <v>29</v>
      </c>
      <c r="I435" s="137">
        <v>51</v>
      </c>
      <c r="J435" s="137">
        <v>88</v>
      </c>
      <c r="K435" s="137">
        <v>119</v>
      </c>
      <c r="L435" s="137">
        <v>403</v>
      </c>
      <c r="M435" s="137">
        <v>392</v>
      </c>
      <c r="N435" s="137">
        <f t="shared" si="220"/>
        <v>1184</v>
      </c>
      <c r="O435" s="353">
        <v>2.2449678874025207</v>
      </c>
      <c r="P435" s="353">
        <v>50</v>
      </c>
      <c r="W435" s="44"/>
      <c r="Y435" s="44"/>
      <c r="Z435" s="44"/>
      <c r="AA435" s="1"/>
      <c r="AB435" s="1"/>
      <c r="AC435" s="1"/>
    </row>
    <row r="436" spans="2:29" ht="30.9" customHeight="1" x14ac:dyDescent="0.15">
      <c r="B436" s="37"/>
      <c r="C436" s="466" t="s">
        <v>366</v>
      </c>
      <c r="D436" s="467"/>
      <c r="E436" s="467"/>
      <c r="F436" s="76"/>
      <c r="G436" s="19">
        <v>39</v>
      </c>
      <c r="H436" s="19">
        <v>8</v>
      </c>
      <c r="I436" s="19">
        <v>16</v>
      </c>
      <c r="J436" s="19">
        <v>26</v>
      </c>
      <c r="K436" s="19">
        <v>66</v>
      </c>
      <c r="L436" s="19">
        <v>859</v>
      </c>
      <c r="M436" s="19">
        <v>170</v>
      </c>
      <c r="N436" s="19">
        <f t="shared" si="220"/>
        <v>1184</v>
      </c>
      <c r="O436" s="146">
        <v>0.63572483548458569</v>
      </c>
      <c r="P436" s="146">
        <v>32.5</v>
      </c>
      <c r="W436" s="44"/>
      <c r="Y436" s="44"/>
      <c r="Z436" s="44"/>
      <c r="AA436" s="1"/>
      <c r="AB436" s="1"/>
      <c r="AC436" s="1"/>
    </row>
    <row r="437" spans="2:29" ht="14.1" customHeight="1" x14ac:dyDescent="0.15">
      <c r="B437" s="350" t="s">
        <v>3</v>
      </c>
      <c r="C437" s="34" t="s">
        <v>66</v>
      </c>
      <c r="F437" s="354">
        <f t="shared" ref="F437:F446" si="221">N427</f>
        <v>1184</v>
      </c>
      <c r="G437" s="3">
        <f t="shared" ref="G437:M446" si="222">G427/$F437*100</f>
        <v>2.7027027027027026</v>
      </c>
      <c r="H437" s="3">
        <f t="shared" si="222"/>
        <v>0.5067567567567568</v>
      </c>
      <c r="I437" s="3">
        <f t="shared" si="222"/>
        <v>1.0135135135135136</v>
      </c>
      <c r="J437" s="3">
        <f t="shared" si="222"/>
        <v>1.097972972972973</v>
      </c>
      <c r="K437" s="3">
        <f t="shared" si="222"/>
        <v>4.1385135135135132</v>
      </c>
      <c r="L437" s="3">
        <f t="shared" si="222"/>
        <v>77.449324324324323</v>
      </c>
      <c r="M437" s="3">
        <f t="shared" si="222"/>
        <v>13.091216216216218</v>
      </c>
      <c r="N437" s="3">
        <f t="shared" si="220"/>
        <v>100</v>
      </c>
      <c r="O437" s="7"/>
      <c r="W437" s="44"/>
      <c r="Y437" s="44"/>
      <c r="Z437" s="44"/>
      <c r="AA437" s="1"/>
      <c r="AB437" s="1"/>
      <c r="AC437" s="1"/>
    </row>
    <row r="438" spans="2:29" ht="14.1" customHeight="1" x14ac:dyDescent="0.15">
      <c r="B438" s="355"/>
      <c r="C438" s="34" t="s">
        <v>416</v>
      </c>
      <c r="F438" s="356">
        <f t="shared" si="221"/>
        <v>1184</v>
      </c>
      <c r="G438" s="4">
        <f t="shared" si="222"/>
        <v>2.2804054054054053</v>
      </c>
      <c r="H438" s="4">
        <f t="shared" si="222"/>
        <v>0.92905405405405406</v>
      </c>
      <c r="I438" s="4">
        <f t="shared" si="222"/>
        <v>1.097972972972973</v>
      </c>
      <c r="J438" s="4">
        <f t="shared" si="222"/>
        <v>2.1114864864864864</v>
      </c>
      <c r="K438" s="4">
        <f t="shared" si="222"/>
        <v>4.3074324324324325</v>
      </c>
      <c r="L438" s="4">
        <f t="shared" si="222"/>
        <v>75.844594594594597</v>
      </c>
      <c r="M438" s="4">
        <f t="shared" si="222"/>
        <v>13.429054054054054</v>
      </c>
      <c r="N438" s="4">
        <f t="shared" si="220"/>
        <v>100</v>
      </c>
      <c r="O438" s="7"/>
      <c r="W438" s="44"/>
      <c r="Y438" s="44"/>
      <c r="Z438" s="44"/>
      <c r="AA438" s="1"/>
      <c r="AB438" s="1"/>
      <c r="AC438" s="1"/>
    </row>
    <row r="439" spans="2:29" ht="14.1" customHeight="1" x14ac:dyDescent="0.15">
      <c r="B439" s="355"/>
      <c r="C439" s="34" t="s">
        <v>68</v>
      </c>
      <c r="F439" s="356">
        <f t="shared" si="221"/>
        <v>1184</v>
      </c>
      <c r="G439" s="4">
        <f t="shared" si="222"/>
        <v>0.7601351351351352</v>
      </c>
      <c r="H439" s="4">
        <f t="shared" si="222"/>
        <v>0.33783783783783783</v>
      </c>
      <c r="I439" s="4">
        <f t="shared" si="222"/>
        <v>0.2533783783783784</v>
      </c>
      <c r="J439" s="4">
        <f t="shared" si="222"/>
        <v>0.42229729729729731</v>
      </c>
      <c r="K439" s="4">
        <f t="shared" si="222"/>
        <v>1.9425675675675675</v>
      </c>
      <c r="L439" s="4">
        <f t="shared" si="222"/>
        <v>83.108108108108098</v>
      </c>
      <c r="M439" s="4">
        <f t="shared" si="222"/>
        <v>13.175675675675674</v>
      </c>
      <c r="N439" s="4">
        <f t="shared" si="220"/>
        <v>99.999999999999986</v>
      </c>
      <c r="O439" s="7"/>
      <c r="W439" s="44"/>
      <c r="Y439" s="44"/>
      <c r="Z439" s="44"/>
      <c r="AA439" s="1"/>
      <c r="AB439" s="1"/>
      <c r="AC439" s="1"/>
    </row>
    <row r="440" spans="2:29" ht="14.1" customHeight="1" x14ac:dyDescent="0.15">
      <c r="B440" s="355"/>
      <c r="C440" s="34" t="s">
        <v>365</v>
      </c>
      <c r="F440" s="356">
        <f t="shared" si="221"/>
        <v>1184</v>
      </c>
      <c r="G440" s="4">
        <f t="shared" si="222"/>
        <v>3.125</v>
      </c>
      <c r="H440" s="4">
        <f t="shared" si="222"/>
        <v>1.7736486486486487</v>
      </c>
      <c r="I440" s="4">
        <f t="shared" si="222"/>
        <v>2.3648648648648649</v>
      </c>
      <c r="J440" s="4">
        <f t="shared" si="222"/>
        <v>4.0540540540540544</v>
      </c>
      <c r="K440" s="4">
        <f t="shared" si="222"/>
        <v>10.726351351351351</v>
      </c>
      <c r="L440" s="4">
        <f t="shared" si="222"/>
        <v>64.104729729729726</v>
      </c>
      <c r="M440" s="4">
        <f t="shared" si="222"/>
        <v>13.851351351351351</v>
      </c>
      <c r="N440" s="4">
        <f t="shared" si="220"/>
        <v>100</v>
      </c>
      <c r="O440" s="7"/>
      <c r="W440" s="44"/>
      <c r="Y440" s="44"/>
      <c r="Z440" s="44"/>
      <c r="AA440" s="1"/>
      <c r="AB440" s="1"/>
      <c r="AC440" s="1"/>
    </row>
    <row r="441" spans="2:29" ht="14.1" customHeight="1" x14ac:dyDescent="0.15">
      <c r="B441" s="355"/>
      <c r="C441" s="34" t="s">
        <v>367</v>
      </c>
      <c r="F441" s="356">
        <f t="shared" si="221"/>
        <v>1184</v>
      </c>
      <c r="G441" s="4">
        <f t="shared" si="222"/>
        <v>1.2668918918918919</v>
      </c>
      <c r="H441" s="4">
        <f t="shared" si="222"/>
        <v>1.2668918918918919</v>
      </c>
      <c r="I441" s="4">
        <f t="shared" si="222"/>
        <v>3.2939189189189184</v>
      </c>
      <c r="J441" s="4">
        <f t="shared" si="222"/>
        <v>5.2364864864864868</v>
      </c>
      <c r="K441" s="4">
        <f t="shared" si="222"/>
        <v>14.864864864864865</v>
      </c>
      <c r="L441" s="4">
        <f t="shared" si="222"/>
        <v>60.219594594594597</v>
      </c>
      <c r="M441" s="4">
        <f t="shared" si="222"/>
        <v>13.851351351351351</v>
      </c>
      <c r="N441" s="4">
        <f t="shared" si="220"/>
        <v>100</v>
      </c>
      <c r="O441" s="7"/>
      <c r="W441" s="44"/>
      <c r="Y441" s="44"/>
      <c r="Z441" s="44"/>
      <c r="AA441" s="1"/>
      <c r="AB441" s="1"/>
      <c r="AC441" s="1"/>
    </row>
    <row r="442" spans="2:29" ht="14.1" customHeight="1" x14ac:dyDescent="0.15">
      <c r="B442" s="355"/>
      <c r="C442" s="34" t="s">
        <v>67</v>
      </c>
      <c r="F442" s="356">
        <f t="shared" si="221"/>
        <v>1184</v>
      </c>
      <c r="G442" s="4">
        <f t="shared" si="222"/>
        <v>2.1114864864864864</v>
      </c>
      <c r="H442" s="4">
        <f t="shared" si="222"/>
        <v>0.5067567567567568</v>
      </c>
      <c r="I442" s="4">
        <f t="shared" si="222"/>
        <v>1.7736486486486487</v>
      </c>
      <c r="J442" s="4">
        <f t="shared" si="222"/>
        <v>2.6182432432432434</v>
      </c>
      <c r="K442" s="4">
        <f t="shared" si="222"/>
        <v>8.6148648648648649</v>
      </c>
      <c r="L442" s="4">
        <f t="shared" si="222"/>
        <v>71.030405405405403</v>
      </c>
      <c r="M442" s="4">
        <f t="shared" si="222"/>
        <v>13.344594594594595</v>
      </c>
      <c r="N442" s="4">
        <f t="shared" si="220"/>
        <v>100</v>
      </c>
      <c r="O442" s="7"/>
      <c r="W442" s="44"/>
      <c r="Y442" s="44"/>
      <c r="Z442" s="44"/>
      <c r="AA442" s="1"/>
      <c r="AB442" s="1"/>
      <c r="AC442" s="1"/>
    </row>
    <row r="443" spans="2:29" ht="14.1" customHeight="1" x14ac:dyDescent="0.15">
      <c r="B443" s="355"/>
      <c r="C443" s="34" t="s">
        <v>1112</v>
      </c>
      <c r="F443" s="356">
        <f t="shared" si="221"/>
        <v>1184</v>
      </c>
      <c r="G443" s="4">
        <f t="shared" si="222"/>
        <v>8.4459459459459457E-2</v>
      </c>
      <c r="H443" s="4">
        <f t="shared" si="222"/>
        <v>8.4459459459459457E-2</v>
      </c>
      <c r="I443" s="4">
        <f t="shared" si="222"/>
        <v>0</v>
      </c>
      <c r="J443" s="4">
        <f t="shared" si="222"/>
        <v>0.16891891891891891</v>
      </c>
      <c r="K443" s="4">
        <f t="shared" si="222"/>
        <v>0.5067567567567568</v>
      </c>
      <c r="L443" s="4">
        <f t="shared" si="222"/>
        <v>86.148648648648646</v>
      </c>
      <c r="M443" s="4">
        <f t="shared" si="222"/>
        <v>13.006756756756758</v>
      </c>
      <c r="N443" s="4">
        <f t="shared" si="220"/>
        <v>100</v>
      </c>
      <c r="O443" s="7"/>
      <c r="W443" s="44"/>
      <c r="Y443" s="44"/>
      <c r="Z443" s="44"/>
      <c r="AA443" s="1"/>
      <c r="AB443" s="1"/>
      <c r="AC443" s="1"/>
    </row>
    <row r="444" spans="2:29" ht="14.1" customHeight="1" x14ac:dyDescent="0.15">
      <c r="B444" s="355"/>
      <c r="C444" s="34" t="s">
        <v>368</v>
      </c>
      <c r="F444" s="356">
        <f t="shared" si="221"/>
        <v>1184</v>
      </c>
      <c r="G444" s="4">
        <f t="shared" si="222"/>
        <v>0.92905405405405406</v>
      </c>
      <c r="H444" s="4">
        <f t="shared" si="222"/>
        <v>0.5067567567567568</v>
      </c>
      <c r="I444" s="4">
        <f t="shared" si="222"/>
        <v>1.6891891891891893</v>
      </c>
      <c r="J444" s="4">
        <f t="shared" si="222"/>
        <v>3.2094594594594592</v>
      </c>
      <c r="K444" s="4">
        <f t="shared" si="222"/>
        <v>10.472972972972974</v>
      </c>
      <c r="L444" s="4">
        <f t="shared" si="222"/>
        <v>69.594594594594597</v>
      </c>
      <c r="M444" s="4">
        <f t="shared" si="222"/>
        <v>13.597972972972974</v>
      </c>
      <c r="N444" s="4">
        <f t="shared" si="220"/>
        <v>100</v>
      </c>
      <c r="O444" s="7"/>
      <c r="W444" s="44"/>
      <c r="Y444" s="44"/>
      <c r="Z444" s="44"/>
      <c r="AA444" s="1"/>
      <c r="AB444" s="1"/>
      <c r="AC444" s="1"/>
    </row>
    <row r="445" spans="2:29" ht="14.1" customHeight="1" x14ac:dyDescent="0.15">
      <c r="B445" s="355"/>
      <c r="C445" s="395" t="s">
        <v>326</v>
      </c>
      <c r="D445" s="211"/>
      <c r="E445" s="211"/>
      <c r="F445" s="357">
        <f t="shared" si="221"/>
        <v>1184</v>
      </c>
      <c r="G445" s="141">
        <f t="shared" si="222"/>
        <v>8.6148648648648649</v>
      </c>
      <c r="H445" s="141">
        <f t="shared" si="222"/>
        <v>2.4493243243243241</v>
      </c>
      <c r="I445" s="141">
        <f t="shared" si="222"/>
        <v>4.3074324324324325</v>
      </c>
      <c r="J445" s="141">
        <f t="shared" si="222"/>
        <v>7.4324324324324325</v>
      </c>
      <c r="K445" s="141">
        <f t="shared" si="222"/>
        <v>10.050675675675675</v>
      </c>
      <c r="L445" s="141">
        <f t="shared" si="222"/>
        <v>34.037162162162161</v>
      </c>
      <c r="M445" s="141">
        <f t="shared" si="222"/>
        <v>33.108108108108105</v>
      </c>
      <c r="N445" s="141">
        <f t="shared" si="220"/>
        <v>100</v>
      </c>
      <c r="O445" s="7"/>
      <c r="W445" s="44"/>
      <c r="Y445" s="44"/>
      <c r="Z445" s="44"/>
      <c r="AA445" s="1"/>
      <c r="AB445" s="1"/>
      <c r="AC445" s="1"/>
    </row>
    <row r="446" spans="2:29" ht="30.9" customHeight="1" x14ac:dyDescent="0.15">
      <c r="B446" s="358"/>
      <c r="C446" s="466" t="s">
        <v>366</v>
      </c>
      <c r="D446" s="467"/>
      <c r="E446" s="467"/>
      <c r="F446" s="359">
        <f t="shared" si="221"/>
        <v>1184</v>
      </c>
      <c r="G446" s="5">
        <f t="shared" si="222"/>
        <v>3.2939189189189184</v>
      </c>
      <c r="H446" s="5">
        <f t="shared" si="222"/>
        <v>0.67567567567567566</v>
      </c>
      <c r="I446" s="5">
        <f t="shared" si="222"/>
        <v>1.3513513513513513</v>
      </c>
      <c r="J446" s="5">
        <f t="shared" si="222"/>
        <v>2.1959459459459461</v>
      </c>
      <c r="K446" s="5">
        <f t="shared" si="222"/>
        <v>5.5743243243243246</v>
      </c>
      <c r="L446" s="5">
        <f t="shared" si="222"/>
        <v>72.550675675675677</v>
      </c>
      <c r="M446" s="5">
        <f t="shared" si="222"/>
        <v>14.358108108108109</v>
      </c>
      <c r="N446" s="5">
        <f t="shared" si="220"/>
        <v>100</v>
      </c>
      <c r="O446" s="7"/>
      <c r="W446" s="44"/>
      <c r="Y446" s="44"/>
      <c r="Z446" s="44"/>
      <c r="AA446" s="1"/>
      <c r="AB446" s="1"/>
      <c r="AC446" s="1"/>
    </row>
    <row r="447" spans="2:29" ht="12" customHeight="1" x14ac:dyDescent="0.15">
      <c r="C447" s="1"/>
      <c r="D447" s="1"/>
      <c r="E447" s="1"/>
      <c r="H447" s="7"/>
      <c r="O447" s="7"/>
      <c r="W447" s="44"/>
      <c r="Y447" s="44"/>
      <c r="Z447" s="44"/>
      <c r="AA447" s="1"/>
      <c r="AB447" s="1"/>
      <c r="AC447" s="1"/>
    </row>
    <row r="448" spans="2:29" ht="21.6" x14ac:dyDescent="0.15">
      <c r="B448" s="281"/>
      <c r="C448" s="28" t="s">
        <v>197</v>
      </c>
      <c r="D448" s="28"/>
      <c r="E448" s="28"/>
      <c r="F448" s="147"/>
      <c r="G448" s="121" t="s">
        <v>122</v>
      </c>
      <c r="H448" s="157" t="s">
        <v>79</v>
      </c>
      <c r="I448" s="157" t="s">
        <v>78</v>
      </c>
      <c r="J448" s="157" t="s">
        <v>77</v>
      </c>
      <c r="K448" s="122" t="s">
        <v>69</v>
      </c>
      <c r="L448" s="121" t="s">
        <v>174</v>
      </c>
      <c r="M448" s="122" t="s">
        <v>150</v>
      </c>
      <c r="N448" s="121" t="s">
        <v>4</v>
      </c>
      <c r="O448" s="119" t="s">
        <v>1110</v>
      </c>
      <c r="P448" s="119" t="s">
        <v>1111</v>
      </c>
      <c r="W448" s="44"/>
      <c r="Y448" s="44"/>
      <c r="Z448" s="44"/>
      <c r="AA448" s="1"/>
      <c r="AB448" s="1"/>
      <c r="AC448" s="1"/>
    </row>
    <row r="449" spans="2:29" ht="14.1" customHeight="1" x14ac:dyDescent="0.15">
      <c r="B449" s="350" t="s">
        <v>2</v>
      </c>
      <c r="C449" s="34" t="s">
        <v>66</v>
      </c>
      <c r="F449" s="74"/>
      <c r="G449" s="17">
        <v>30</v>
      </c>
      <c r="H449" s="17">
        <v>6</v>
      </c>
      <c r="I449" s="17">
        <v>10</v>
      </c>
      <c r="J449" s="17">
        <v>10</v>
      </c>
      <c r="K449" s="17">
        <v>39</v>
      </c>
      <c r="L449" s="17">
        <v>832</v>
      </c>
      <c r="M449" s="17">
        <v>150</v>
      </c>
      <c r="N449" s="17">
        <f t="shared" ref="N449:N468" si="223">SUM(G449:M449)</f>
        <v>1077</v>
      </c>
      <c r="O449" s="148">
        <v>0.50331789789688874</v>
      </c>
      <c r="P449" s="148">
        <v>32.5</v>
      </c>
      <c r="W449" s="44"/>
      <c r="Y449" s="44"/>
      <c r="Z449" s="44"/>
      <c r="AA449" s="1"/>
      <c r="AB449" s="1"/>
      <c r="AC449" s="1"/>
    </row>
    <row r="450" spans="2:29" ht="14.1" customHeight="1" x14ac:dyDescent="0.15">
      <c r="B450" s="351"/>
      <c r="C450" s="34" t="s">
        <v>416</v>
      </c>
      <c r="F450" s="75"/>
      <c r="G450" s="18">
        <v>25</v>
      </c>
      <c r="H450" s="18">
        <v>11</v>
      </c>
      <c r="I450" s="18">
        <v>13</v>
      </c>
      <c r="J450" s="18">
        <v>16</v>
      </c>
      <c r="K450" s="18">
        <v>41</v>
      </c>
      <c r="L450" s="18">
        <v>818</v>
      </c>
      <c r="M450" s="18">
        <v>153</v>
      </c>
      <c r="N450" s="18">
        <f t="shared" si="223"/>
        <v>1077</v>
      </c>
      <c r="O450" s="149">
        <v>0.41749530127271112</v>
      </c>
      <c r="P450" s="149">
        <v>16.666666666666664</v>
      </c>
      <c r="W450" s="44"/>
      <c r="Y450" s="44"/>
      <c r="Z450" s="44"/>
      <c r="AA450" s="1"/>
      <c r="AB450" s="1"/>
      <c r="AC450" s="1"/>
    </row>
    <row r="451" spans="2:29" ht="14.1" customHeight="1" x14ac:dyDescent="0.15">
      <c r="B451" s="351"/>
      <c r="C451" s="34" t="s">
        <v>68</v>
      </c>
      <c r="F451" s="75"/>
      <c r="G451" s="18">
        <v>9</v>
      </c>
      <c r="H451" s="18">
        <v>3</v>
      </c>
      <c r="I451" s="18">
        <v>3</v>
      </c>
      <c r="J451" s="18">
        <v>4</v>
      </c>
      <c r="K451" s="18">
        <v>19</v>
      </c>
      <c r="L451" s="18">
        <v>888</v>
      </c>
      <c r="M451" s="18">
        <v>151</v>
      </c>
      <c r="N451" s="18">
        <f t="shared" si="223"/>
        <v>1077</v>
      </c>
      <c r="O451" s="149">
        <v>0.12613224945159801</v>
      </c>
      <c r="P451" s="149">
        <v>10.714285714285714</v>
      </c>
      <c r="W451" s="44"/>
      <c r="Y451" s="44"/>
      <c r="Z451" s="44"/>
      <c r="AA451" s="1"/>
      <c r="AB451" s="1"/>
      <c r="AC451" s="1"/>
    </row>
    <row r="452" spans="2:29" ht="14.1" customHeight="1" x14ac:dyDescent="0.15">
      <c r="B452" s="351"/>
      <c r="C452" s="34" t="s">
        <v>365</v>
      </c>
      <c r="F452" s="75"/>
      <c r="G452" s="18">
        <v>36</v>
      </c>
      <c r="H452" s="18">
        <v>18</v>
      </c>
      <c r="I452" s="18">
        <v>24</v>
      </c>
      <c r="J452" s="18">
        <v>36</v>
      </c>
      <c r="K452" s="18">
        <v>102</v>
      </c>
      <c r="L452" s="18">
        <v>704</v>
      </c>
      <c r="M452" s="18">
        <v>157</v>
      </c>
      <c r="N452" s="18">
        <f t="shared" si="223"/>
        <v>1077</v>
      </c>
      <c r="O452" s="149">
        <v>0.71202036738639873</v>
      </c>
      <c r="P452" s="149">
        <v>26.923076923076923</v>
      </c>
      <c r="W452" s="44"/>
      <c r="Y452" s="44"/>
      <c r="Z452" s="44"/>
      <c r="AA452" s="1"/>
      <c r="AB452" s="1"/>
      <c r="AC452" s="1"/>
    </row>
    <row r="453" spans="2:29" ht="14.1" customHeight="1" x14ac:dyDescent="0.15">
      <c r="B453" s="351"/>
      <c r="C453" s="34" t="s">
        <v>367</v>
      </c>
      <c r="F453" s="75"/>
      <c r="G453" s="18">
        <v>15</v>
      </c>
      <c r="H453" s="18">
        <v>13</v>
      </c>
      <c r="I453" s="18">
        <v>32</v>
      </c>
      <c r="J453" s="18">
        <v>57</v>
      </c>
      <c r="K453" s="18">
        <v>142</v>
      </c>
      <c r="L453" s="18">
        <v>660</v>
      </c>
      <c r="M453" s="18">
        <v>158</v>
      </c>
      <c r="N453" s="18">
        <f t="shared" si="223"/>
        <v>1077</v>
      </c>
      <c r="O453" s="149">
        <v>0.62353680473482009</v>
      </c>
      <c r="P453" s="149">
        <v>10</v>
      </c>
      <c r="W453" s="44"/>
      <c r="Y453" s="44"/>
      <c r="Z453" s="44"/>
      <c r="AA453" s="1"/>
      <c r="AB453" s="1"/>
      <c r="AC453" s="1"/>
    </row>
    <row r="454" spans="2:29" ht="14.1" customHeight="1" x14ac:dyDescent="0.15">
      <c r="B454" s="351"/>
      <c r="C454" s="34" t="s">
        <v>67</v>
      </c>
      <c r="F454" s="75"/>
      <c r="G454" s="18">
        <v>25</v>
      </c>
      <c r="H454" s="18">
        <v>5</v>
      </c>
      <c r="I454" s="18">
        <v>21</v>
      </c>
      <c r="J454" s="18">
        <v>26</v>
      </c>
      <c r="K454" s="18">
        <v>82</v>
      </c>
      <c r="L454" s="18">
        <v>766</v>
      </c>
      <c r="M454" s="18">
        <v>152</v>
      </c>
      <c r="N454" s="18">
        <f t="shared" si="223"/>
        <v>1077</v>
      </c>
      <c r="O454" s="149">
        <v>0.45588405139840393</v>
      </c>
      <c r="P454" s="149">
        <v>15.384615384615385</v>
      </c>
      <c r="W454" s="44"/>
      <c r="Y454" s="44"/>
      <c r="Z454" s="44"/>
      <c r="AA454" s="1"/>
      <c r="AB454" s="1"/>
      <c r="AC454" s="1"/>
    </row>
    <row r="455" spans="2:29" ht="14.1" customHeight="1" x14ac:dyDescent="0.15">
      <c r="B455" s="351"/>
      <c r="C455" s="34" t="s">
        <v>1112</v>
      </c>
      <c r="F455" s="75"/>
      <c r="G455" s="18">
        <v>1</v>
      </c>
      <c r="H455" s="18">
        <v>1</v>
      </c>
      <c r="I455" s="18">
        <v>0</v>
      </c>
      <c r="J455" s="18">
        <v>2</v>
      </c>
      <c r="K455" s="18">
        <v>5</v>
      </c>
      <c r="L455" s="18">
        <v>919</v>
      </c>
      <c r="M455" s="18">
        <v>149</v>
      </c>
      <c r="N455" s="18">
        <f t="shared" si="223"/>
        <v>1077</v>
      </c>
      <c r="O455" s="149">
        <v>2.7754394851217046E-2</v>
      </c>
      <c r="P455" s="149">
        <v>11.538461538461538</v>
      </c>
      <c r="W455" s="44"/>
      <c r="Y455" s="44"/>
      <c r="Z455" s="44"/>
      <c r="AA455" s="1"/>
      <c r="AB455" s="1"/>
      <c r="AC455" s="1"/>
    </row>
    <row r="456" spans="2:29" ht="14.1" customHeight="1" x14ac:dyDescent="0.15">
      <c r="B456" s="351"/>
      <c r="C456" s="34" t="s">
        <v>368</v>
      </c>
      <c r="F456" s="75"/>
      <c r="G456" s="18">
        <v>10</v>
      </c>
      <c r="H456" s="18">
        <v>6</v>
      </c>
      <c r="I456" s="18">
        <v>18</v>
      </c>
      <c r="J456" s="18">
        <v>34</v>
      </c>
      <c r="K456" s="18">
        <v>94</v>
      </c>
      <c r="L456" s="18">
        <v>760</v>
      </c>
      <c r="M456" s="18">
        <v>155</v>
      </c>
      <c r="N456" s="18">
        <f t="shared" si="223"/>
        <v>1077</v>
      </c>
      <c r="O456" s="149">
        <v>0.37313767337236797</v>
      </c>
      <c r="P456" s="149">
        <v>8.8235294117647065</v>
      </c>
      <c r="W456" s="44"/>
      <c r="Y456" s="44"/>
      <c r="Z456" s="44"/>
      <c r="AA456" s="1"/>
      <c r="AB456" s="1"/>
      <c r="AC456" s="1"/>
    </row>
    <row r="457" spans="2:29" ht="14.1" customHeight="1" x14ac:dyDescent="0.15">
      <c r="B457" s="351"/>
      <c r="C457" s="394" t="s">
        <v>326</v>
      </c>
      <c r="D457" s="211"/>
      <c r="E457" s="211"/>
      <c r="F457" s="352"/>
      <c r="G457" s="137">
        <v>89</v>
      </c>
      <c r="H457" s="137">
        <v>25</v>
      </c>
      <c r="I457" s="137">
        <v>43</v>
      </c>
      <c r="J457" s="137">
        <v>81</v>
      </c>
      <c r="K457" s="137">
        <v>102</v>
      </c>
      <c r="L457" s="137">
        <v>383</v>
      </c>
      <c r="M457" s="137">
        <v>354</v>
      </c>
      <c r="N457" s="137">
        <f t="shared" si="223"/>
        <v>1077</v>
      </c>
      <c r="O457" s="353">
        <v>2.1566487088119071</v>
      </c>
      <c r="P457" s="353">
        <v>50</v>
      </c>
      <c r="W457" s="44"/>
      <c r="Y457" s="44"/>
      <c r="Z457" s="44"/>
      <c r="AA457" s="1"/>
      <c r="AB457" s="1"/>
      <c r="AC457" s="1"/>
    </row>
    <row r="458" spans="2:29" ht="30.9" customHeight="1" x14ac:dyDescent="0.15">
      <c r="B458" s="37"/>
      <c r="C458" s="466" t="s">
        <v>366</v>
      </c>
      <c r="D458" s="467"/>
      <c r="E458" s="467"/>
      <c r="F458" s="76"/>
      <c r="G458" s="19">
        <v>36</v>
      </c>
      <c r="H458" s="19">
        <v>7</v>
      </c>
      <c r="I458" s="19">
        <v>14</v>
      </c>
      <c r="J458" s="19">
        <v>18</v>
      </c>
      <c r="K458" s="19">
        <v>52</v>
      </c>
      <c r="L458" s="19">
        <v>786</v>
      </c>
      <c r="M458" s="19">
        <v>164</v>
      </c>
      <c r="N458" s="19">
        <f t="shared" si="223"/>
        <v>1077</v>
      </c>
      <c r="O458" s="146">
        <v>0.63203100076790275</v>
      </c>
      <c r="P458" s="146">
        <v>32.5</v>
      </c>
      <c r="W458" s="44"/>
      <c r="Y458" s="44"/>
      <c r="Z458" s="44"/>
      <c r="AA458" s="1"/>
      <c r="AB458" s="1"/>
      <c r="AC458" s="1"/>
    </row>
    <row r="459" spans="2:29" ht="14.1" customHeight="1" x14ac:dyDescent="0.15">
      <c r="B459" s="350" t="s">
        <v>3</v>
      </c>
      <c r="C459" s="34" t="s">
        <v>66</v>
      </c>
      <c r="F459" s="354">
        <f t="shared" ref="F459:F468" si="224">N449</f>
        <v>1077</v>
      </c>
      <c r="G459" s="3">
        <f t="shared" ref="G459:M468" si="225">G449/$F459*100</f>
        <v>2.785515320334262</v>
      </c>
      <c r="H459" s="3">
        <f t="shared" si="225"/>
        <v>0.55710306406685239</v>
      </c>
      <c r="I459" s="3">
        <f t="shared" si="225"/>
        <v>0.92850510677808717</v>
      </c>
      <c r="J459" s="3">
        <f t="shared" si="225"/>
        <v>0.92850510677808717</v>
      </c>
      <c r="K459" s="3">
        <f t="shared" si="225"/>
        <v>3.6211699164345403</v>
      </c>
      <c r="L459" s="3">
        <f t="shared" si="225"/>
        <v>77.25162488393687</v>
      </c>
      <c r="M459" s="3">
        <f t="shared" si="225"/>
        <v>13.92757660167131</v>
      </c>
      <c r="N459" s="3">
        <f t="shared" si="223"/>
        <v>100</v>
      </c>
      <c r="O459" s="7"/>
      <c r="W459" s="44"/>
      <c r="Y459" s="44"/>
      <c r="Z459" s="44"/>
      <c r="AA459" s="1"/>
      <c r="AB459" s="1"/>
      <c r="AC459" s="1"/>
    </row>
    <row r="460" spans="2:29" ht="14.1" customHeight="1" x14ac:dyDescent="0.15">
      <c r="B460" s="355"/>
      <c r="C460" s="34" t="s">
        <v>416</v>
      </c>
      <c r="F460" s="356">
        <f t="shared" si="224"/>
        <v>1077</v>
      </c>
      <c r="G460" s="4">
        <f t="shared" si="225"/>
        <v>2.3212627669452179</v>
      </c>
      <c r="H460" s="4">
        <f t="shared" si="225"/>
        <v>1.021355617455896</v>
      </c>
      <c r="I460" s="4">
        <f t="shared" si="225"/>
        <v>1.2070566388115136</v>
      </c>
      <c r="J460" s="4">
        <f t="shared" si="225"/>
        <v>1.4856081708449396</v>
      </c>
      <c r="K460" s="4">
        <f t="shared" si="225"/>
        <v>3.8068709377901575</v>
      </c>
      <c r="L460" s="4">
        <f t="shared" si="225"/>
        <v>75.951717734447541</v>
      </c>
      <c r="M460" s="4">
        <f t="shared" si="225"/>
        <v>14.206128133704734</v>
      </c>
      <c r="N460" s="4">
        <f t="shared" si="223"/>
        <v>100</v>
      </c>
      <c r="O460" s="7"/>
      <c r="W460" s="44"/>
      <c r="Y460" s="44"/>
      <c r="Z460" s="44"/>
      <c r="AA460" s="1"/>
      <c r="AB460" s="1"/>
      <c r="AC460" s="1"/>
    </row>
    <row r="461" spans="2:29" ht="14.1" customHeight="1" x14ac:dyDescent="0.15">
      <c r="B461" s="355"/>
      <c r="C461" s="34" t="s">
        <v>68</v>
      </c>
      <c r="F461" s="356">
        <f t="shared" si="224"/>
        <v>1077</v>
      </c>
      <c r="G461" s="4">
        <f t="shared" si="225"/>
        <v>0.83565459610027859</v>
      </c>
      <c r="H461" s="4">
        <f t="shared" si="225"/>
        <v>0.2785515320334262</v>
      </c>
      <c r="I461" s="4">
        <f t="shared" si="225"/>
        <v>0.2785515320334262</v>
      </c>
      <c r="J461" s="4">
        <f t="shared" si="225"/>
        <v>0.37140204271123489</v>
      </c>
      <c r="K461" s="4">
        <f t="shared" si="225"/>
        <v>1.7641597028783658</v>
      </c>
      <c r="L461" s="4">
        <f t="shared" si="225"/>
        <v>82.451253481894156</v>
      </c>
      <c r="M461" s="4">
        <f t="shared" si="225"/>
        <v>14.020427112349118</v>
      </c>
      <c r="N461" s="4">
        <f t="shared" si="223"/>
        <v>100</v>
      </c>
      <c r="O461" s="7"/>
      <c r="W461" s="44"/>
      <c r="Y461" s="44"/>
      <c r="Z461" s="44"/>
      <c r="AA461" s="1"/>
      <c r="AB461" s="1"/>
      <c r="AC461" s="1"/>
    </row>
    <row r="462" spans="2:29" ht="14.1" customHeight="1" x14ac:dyDescent="0.15">
      <c r="B462" s="355"/>
      <c r="C462" s="34" t="s">
        <v>365</v>
      </c>
      <c r="F462" s="356">
        <f t="shared" si="224"/>
        <v>1077</v>
      </c>
      <c r="G462" s="4">
        <f t="shared" si="225"/>
        <v>3.3426183844011144</v>
      </c>
      <c r="H462" s="4">
        <f t="shared" si="225"/>
        <v>1.6713091922005572</v>
      </c>
      <c r="I462" s="4">
        <f t="shared" si="225"/>
        <v>2.2284122562674096</v>
      </c>
      <c r="J462" s="4">
        <f t="shared" si="225"/>
        <v>3.3426183844011144</v>
      </c>
      <c r="K462" s="4">
        <f t="shared" si="225"/>
        <v>9.4707520891364894</v>
      </c>
      <c r="L462" s="4">
        <f t="shared" si="225"/>
        <v>65.366759517177343</v>
      </c>
      <c r="M462" s="4">
        <f t="shared" si="225"/>
        <v>14.577530176415971</v>
      </c>
      <c r="N462" s="4">
        <f t="shared" si="223"/>
        <v>100</v>
      </c>
      <c r="O462" s="7"/>
      <c r="W462" s="44"/>
      <c r="Y462" s="44"/>
      <c r="Z462" s="44"/>
      <c r="AA462" s="1"/>
      <c r="AB462" s="1"/>
      <c r="AC462" s="1"/>
    </row>
    <row r="463" spans="2:29" ht="14.1" customHeight="1" x14ac:dyDescent="0.15">
      <c r="B463" s="355"/>
      <c r="C463" s="34" t="s">
        <v>367</v>
      </c>
      <c r="F463" s="356">
        <f t="shared" si="224"/>
        <v>1077</v>
      </c>
      <c r="G463" s="4">
        <f t="shared" si="225"/>
        <v>1.392757660167131</v>
      </c>
      <c r="H463" s="4">
        <f t="shared" si="225"/>
        <v>1.2070566388115136</v>
      </c>
      <c r="I463" s="4">
        <f t="shared" si="225"/>
        <v>2.9712163416898791</v>
      </c>
      <c r="J463" s="4">
        <f t="shared" si="225"/>
        <v>5.2924791086350975</v>
      </c>
      <c r="K463" s="4">
        <f t="shared" si="225"/>
        <v>13.184772516248838</v>
      </c>
      <c r="L463" s="4">
        <f t="shared" si="225"/>
        <v>61.281337047353759</v>
      </c>
      <c r="M463" s="4">
        <f t="shared" si="225"/>
        <v>14.670380687093779</v>
      </c>
      <c r="N463" s="4">
        <f t="shared" si="223"/>
        <v>100</v>
      </c>
      <c r="O463" s="7"/>
      <c r="W463" s="44"/>
      <c r="Y463" s="44"/>
      <c r="Z463" s="44"/>
      <c r="AA463" s="1"/>
      <c r="AB463" s="1"/>
      <c r="AC463" s="1"/>
    </row>
    <row r="464" spans="2:29" ht="14.1" customHeight="1" x14ac:dyDescent="0.15">
      <c r="B464" s="355"/>
      <c r="C464" s="34" t="s">
        <v>67</v>
      </c>
      <c r="F464" s="356">
        <f t="shared" si="224"/>
        <v>1077</v>
      </c>
      <c r="G464" s="4">
        <f t="shared" si="225"/>
        <v>2.3212627669452179</v>
      </c>
      <c r="H464" s="4">
        <f t="shared" si="225"/>
        <v>0.46425255338904359</v>
      </c>
      <c r="I464" s="4">
        <f t="shared" si="225"/>
        <v>1.9498607242339834</v>
      </c>
      <c r="J464" s="4">
        <f t="shared" si="225"/>
        <v>2.4141132776230272</v>
      </c>
      <c r="K464" s="4">
        <f t="shared" si="225"/>
        <v>7.613741875580315</v>
      </c>
      <c r="L464" s="4">
        <f t="shared" si="225"/>
        <v>71.12349117920148</v>
      </c>
      <c r="M464" s="4">
        <f t="shared" si="225"/>
        <v>14.113277623026926</v>
      </c>
      <c r="N464" s="4">
        <f t="shared" si="223"/>
        <v>100</v>
      </c>
      <c r="O464" s="7"/>
      <c r="W464" s="44"/>
      <c r="Y464" s="44"/>
      <c r="Z464" s="44"/>
      <c r="AA464" s="1"/>
      <c r="AB464" s="1"/>
      <c r="AC464" s="1"/>
    </row>
    <row r="465" spans="2:29" ht="14.1" customHeight="1" x14ac:dyDescent="0.15">
      <c r="B465" s="355"/>
      <c r="C465" s="34" t="s">
        <v>1112</v>
      </c>
      <c r="F465" s="356">
        <f t="shared" si="224"/>
        <v>1077</v>
      </c>
      <c r="G465" s="4">
        <f t="shared" si="225"/>
        <v>9.2850510677808723E-2</v>
      </c>
      <c r="H465" s="4">
        <f t="shared" si="225"/>
        <v>9.2850510677808723E-2</v>
      </c>
      <c r="I465" s="4">
        <f t="shared" si="225"/>
        <v>0</v>
      </c>
      <c r="J465" s="4">
        <f t="shared" si="225"/>
        <v>0.18570102135561745</v>
      </c>
      <c r="K465" s="4">
        <f t="shared" si="225"/>
        <v>0.46425255338904359</v>
      </c>
      <c r="L465" s="4">
        <f t="shared" si="225"/>
        <v>85.329619312906217</v>
      </c>
      <c r="M465" s="4">
        <f t="shared" si="225"/>
        <v>13.834726090993502</v>
      </c>
      <c r="N465" s="4">
        <f t="shared" si="223"/>
        <v>100</v>
      </c>
      <c r="O465" s="7"/>
      <c r="W465" s="44"/>
      <c r="Y465" s="44"/>
      <c r="Z465" s="44"/>
      <c r="AA465" s="1"/>
      <c r="AB465" s="1"/>
      <c r="AC465" s="1"/>
    </row>
    <row r="466" spans="2:29" ht="14.1" customHeight="1" x14ac:dyDescent="0.15">
      <c r="B466" s="355"/>
      <c r="C466" s="34" t="s">
        <v>368</v>
      </c>
      <c r="F466" s="356">
        <f t="shared" si="224"/>
        <v>1077</v>
      </c>
      <c r="G466" s="4">
        <f t="shared" si="225"/>
        <v>0.92850510677808717</v>
      </c>
      <c r="H466" s="4">
        <f t="shared" si="225"/>
        <v>0.55710306406685239</v>
      </c>
      <c r="I466" s="4">
        <f t="shared" si="225"/>
        <v>1.6713091922005572</v>
      </c>
      <c r="J466" s="4">
        <f t="shared" si="225"/>
        <v>3.1569173630454963</v>
      </c>
      <c r="K466" s="4">
        <f t="shared" si="225"/>
        <v>8.7279480037140207</v>
      </c>
      <c r="L466" s="4">
        <f t="shared" si="225"/>
        <v>70.566388115134643</v>
      </c>
      <c r="M466" s="4">
        <f t="shared" si="225"/>
        <v>14.391829155060353</v>
      </c>
      <c r="N466" s="4">
        <f t="shared" si="223"/>
        <v>100</v>
      </c>
      <c r="O466" s="7"/>
      <c r="W466" s="44"/>
      <c r="Y466" s="44"/>
      <c r="Z466" s="44"/>
      <c r="AA466" s="1"/>
      <c r="AB466" s="1"/>
      <c r="AC466" s="1"/>
    </row>
    <row r="467" spans="2:29" ht="14.1" customHeight="1" x14ac:dyDescent="0.15">
      <c r="B467" s="355"/>
      <c r="C467" s="395" t="s">
        <v>326</v>
      </c>
      <c r="D467" s="211"/>
      <c r="E467" s="211"/>
      <c r="F467" s="357">
        <f t="shared" si="224"/>
        <v>1077</v>
      </c>
      <c r="G467" s="141">
        <f t="shared" si="225"/>
        <v>8.2636954503249775</v>
      </c>
      <c r="H467" s="141">
        <f t="shared" si="225"/>
        <v>2.3212627669452179</v>
      </c>
      <c r="I467" s="141">
        <f t="shared" si="225"/>
        <v>3.9925719591457756</v>
      </c>
      <c r="J467" s="141">
        <f t="shared" si="225"/>
        <v>7.5208913649025071</v>
      </c>
      <c r="K467" s="141">
        <f t="shared" si="225"/>
        <v>9.4707520891364894</v>
      </c>
      <c r="L467" s="141">
        <f t="shared" si="225"/>
        <v>35.56174558960074</v>
      </c>
      <c r="M467" s="141">
        <f t="shared" si="225"/>
        <v>32.869080779944291</v>
      </c>
      <c r="N467" s="141">
        <f t="shared" si="223"/>
        <v>100</v>
      </c>
      <c r="O467" s="7"/>
      <c r="W467" s="44"/>
      <c r="Y467" s="44"/>
      <c r="Z467" s="44"/>
      <c r="AA467" s="1"/>
      <c r="AB467" s="1"/>
      <c r="AC467" s="1"/>
    </row>
    <row r="468" spans="2:29" ht="30.9" customHeight="1" x14ac:dyDescent="0.15">
      <c r="B468" s="358"/>
      <c r="C468" s="466" t="s">
        <v>366</v>
      </c>
      <c r="D468" s="467"/>
      <c r="E468" s="467"/>
      <c r="F468" s="359">
        <f t="shared" si="224"/>
        <v>1077</v>
      </c>
      <c r="G468" s="5">
        <f t="shared" si="225"/>
        <v>3.3426183844011144</v>
      </c>
      <c r="H468" s="5">
        <f t="shared" si="225"/>
        <v>0.64995357474466109</v>
      </c>
      <c r="I468" s="5">
        <f t="shared" si="225"/>
        <v>1.2999071494893222</v>
      </c>
      <c r="J468" s="5">
        <f t="shared" si="225"/>
        <v>1.6713091922005572</v>
      </c>
      <c r="K468" s="5">
        <f t="shared" si="225"/>
        <v>4.8282265552460544</v>
      </c>
      <c r="L468" s="5">
        <f t="shared" si="225"/>
        <v>72.98050139275766</v>
      </c>
      <c r="M468" s="5">
        <f t="shared" si="225"/>
        <v>15.22748375116063</v>
      </c>
      <c r="N468" s="5">
        <f t="shared" si="223"/>
        <v>100</v>
      </c>
      <c r="O468" s="7"/>
      <c r="W468" s="44"/>
      <c r="Y468" s="44"/>
      <c r="Z468" s="44"/>
      <c r="AA468" s="1"/>
      <c r="AB468" s="1"/>
      <c r="AC468" s="1"/>
    </row>
    <row r="469" spans="2:29" ht="12" customHeight="1" x14ac:dyDescent="0.15">
      <c r="B469" s="7"/>
      <c r="F469" s="46"/>
      <c r="G469" s="80"/>
      <c r="H469" s="80"/>
      <c r="I469" s="80"/>
      <c r="J469" s="80"/>
      <c r="K469" s="80"/>
      <c r="L469" s="80"/>
      <c r="M469" s="80"/>
      <c r="N469" s="80"/>
      <c r="O469" s="80"/>
      <c r="P469" s="7"/>
      <c r="W469" s="44"/>
      <c r="Y469" s="44"/>
      <c r="Z469" s="44"/>
      <c r="AA469" s="1"/>
      <c r="AB469" s="1"/>
      <c r="AC469" s="1"/>
    </row>
    <row r="470" spans="2:29" ht="21.6" x14ac:dyDescent="0.15">
      <c r="B470" s="281"/>
      <c r="C470" s="28" t="s">
        <v>1127</v>
      </c>
      <c r="D470" s="28"/>
      <c r="E470" s="28"/>
      <c r="F470" s="147"/>
      <c r="G470" s="121" t="s">
        <v>122</v>
      </c>
      <c r="H470" s="157" t="s">
        <v>79</v>
      </c>
      <c r="I470" s="157" t="s">
        <v>78</v>
      </c>
      <c r="J470" s="157" t="s">
        <v>77</v>
      </c>
      <c r="K470" s="122" t="s">
        <v>69</v>
      </c>
      <c r="L470" s="121" t="s">
        <v>174</v>
      </c>
      <c r="M470" s="122" t="s">
        <v>150</v>
      </c>
      <c r="N470" s="121" t="s">
        <v>4</v>
      </c>
      <c r="O470" s="119" t="s">
        <v>1110</v>
      </c>
      <c r="P470" s="119" t="s">
        <v>1111</v>
      </c>
      <c r="W470" s="44"/>
      <c r="Y470" s="44"/>
      <c r="Z470" s="44"/>
      <c r="AA470" s="1"/>
      <c r="AB470" s="1"/>
      <c r="AC470" s="1"/>
    </row>
    <row r="471" spans="2:29" ht="14.1" customHeight="1" x14ac:dyDescent="0.15">
      <c r="B471" s="350" t="s">
        <v>2</v>
      </c>
      <c r="C471" s="34" t="s">
        <v>66</v>
      </c>
      <c r="F471" s="74"/>
      <c r="G471" s="17">
        <v>77</v>
      </c>
      <c r="H471" s="17">
        <v>15</v>
      </c>
      <c r="I471" s="17">
        <v>37</v>
      </c>
      <c r="J471" s="17">
        <v>57</v>
      </c>
      <c r="K471" s="17">
        <v>183</v>
      </c>
      <c r="L471" s="17">
        <v>804</v>
      </c>
      <c r="M471" s="17">
        <v>39</v>
      </c>
      <c r="N471" s="17">
        <f t="shared" ref="N471:N480" si="226">SUM(G471:M471)</f>
        <v>1212</v>
      </c>
      <c r="O471" s="148">
        <v>1.0105599749085608</v>
      </c>
      <c r="P471" s="148">
        <v>33.333333333333329</v>
      </c>
      <c r="W471" s="44"/>
      <c r="Y471" s="44"/>
      <c r="Z471" s="44"/>
      <c r="AA471" s="1"/>
      <c r="AB471" s="1"/>
      <c r="AC471" s="1"/>
    </row>
    <row r="472" spans="2:29" ht="14.1" customHeight="1" x14ac:dyDescent="0.15">
      <c r="B472" s="351"/>
      <c r="C472" s="34" t="s">
        <v>416</v>
      </c>
      <c r="F472" s="75"/>
      <c r="G472" s="18">
        <v>64</v>
      </c>
      <c r="H472" s="18">
        <v>25</v>
      </c>
      <c r="I472" s="18">
        <v>40</v>
      </c>
      <c r="J472" s="18">
        <v>75</v>
      </c>
      <c r="K472" s="18">
        <v>317</v>
      </c>
      <c r="L472" s="18">
        <v>652</v>
      </c>
      <c r="M472" s="18">
        <v>39</v>
      </c>
      <c r="N472" s="18">
        <f t="shared" si="226"/>
        <v>1212</v>
      </c>
      <c r="O472" s="149">
        <v>1.0792308833278665</v>
      </c>
      <c r="P472" s="149">
        <v>16.666666666666664</v>
      </c>
      <c r="W472" s="44"/>
      <c r="Y472" s="44"/>
      <c r="Z472" s="44"/>
      <c r="AA472" s="1"/>
      <c r="AB472" s="1"/>
      <c r="AC472" s="1"/>
    </row>
    <row r="473" spans="2:29" ht="14.1" customHeight="1" x14ac:dyDescent="0.15">
      <c r="B473" s="351"/>
      <c r="C473" s="34" t="s">
        <v>68</v>
      </c>
      <c r="F473" s="75"/>
      <c r="G473" s="18">
        <v>10</v>
      </c>
      <c r="H473" s="18">
        <v>10</v>
      </c>
      <c r="I473" s="18">
        <v>6</v>
      </c>
      <c r="J473" s="18">
        <v>21</v>
      </c>
      <c r="K473" s="18">
        <v>80</v>
      </c>
      <c r="L473" s="18">
        <v>1048</v>
      </c>
      <c r="M473" s="18">
        <v>37</v>
      </c>
      <c r="N473" s="18">
        <f t="shared" si="226"/>
        <v>1212</v>
      </c>
      <c r="O473" s="149">
        <v>0.23047982279563611</v>
      </c>
      <c r="P473" s="149">
        <v>8.75</v>
      </c>
      <c r="W473" s="44"/>
      <c r="Y473" s="44"/>
      <c r="Z473" s="44"/>
      <c r="AA473" s="1"/>
      <c r="AB473" s="1"/>
      <c r="AC473" s="1"/>
    </row>
    <row r="474" spans="2:29" ht="14.1" customHeight="1" x14ac:dyDescent="0.15">
      <c r="B474" s="351"/>
      <c r="C474" s="34" t="s">
        <v>365</v>
      </c>
      <c r="F474" s="75"/>
      <c r="G474" s="18">
        <v>46</v>
      </c>
      <c r="H474" s="18">
        <v>33</v>
      </c>
      <c r="I474" s="18">
        <v>89</v>
      </c>
      <c r="J474" s="18">
        <v>128</v>
      </c>
      <c r="K474" s="18">
        <v>390</v>
      </c>
      <c r="L474" s="18">
        <v>485</v>
      </c>
      <c r="M474" s="18">
        <v>41</v>
      </c>
      <c r="N474" s="18">
        <f t="shared" si="226"/>
        <v>1212</v>
      </c>
      <c r="O474" s="149">
        <v>1.3395533914375</v>
      </c>
      <c r="P474" s="149">
        <v>23.333333333333332</v>
      </c>
      <c r="W474" s="44"/>
      <c r="Y474" s="44"/>
      <c r="Z474" s="44"/>
      <c r="AA474" s="1"/>
      <c r="AB474" s="1"/>
      <c r="AC474" s="1"/>
    </row>
    <row r="475" spans="2:29" ht="14.1" customHeight="1" x14ac:dyDescent="0.15">
      <c r="B475" s="351"/>
      <c r="C475" s="34" t="s">
        <v>367</v>
      </c>
      <c r="F475" s="75"/>
      <c r="G475" s="18">
        <v>15</v>
      </c>
      <c r="H475" s="18">
        <v>12</v>
      </c>
      <c r="I475" s="18">
        <v>48</v>
      </c>
      <c r="J475" s="18">
        <v>91</v>
      </c>
      <c r="K475" s="18">
        <v>439</v>
      </c>
      <c r="L475" s="18">
        <v>569</v>
      </c>
      <c r="M475" s="18">
        <v>38</v>
      </c>
      <c r="N475" s="18">
        <f t="shared" si="226"/>
        <v>1212</v>
      </c>
      <c r="O475" s="149">
        <v>0.87600122553040116</v>
      </c>
      <c r="P475" s="149">
        <v>16.666666666666664</v>
      </c>
      <c r="W475" s="44"/>
      <c r="Y475" s="44"/>
      <c r="Z475" s="44"/>
      <c r="AA475" s="1"/>
      <c r="AB475" s="1"/>
      <c r="AC475" s="1"/>
    </row>
    <row r="476" spans="2:29" ht="14.1" customHeight="1" x14ac:dyDescent="0.15">
      <c r="B476" s="351"/>
      <c r="C476" s="34" t="s">
        <v>67</v>
      </c>
      <c r="F476" s="75"/>
      <c r="G476" s="18">
        <v>17</v>
      </c>
      <c r="H476" s="18">
        <v>11</v>
      </c>
      <c r="I476" s="18">
        <v>48</v>
      </c>
      <c r="J476" s="18">
        <v>89</v>
      </c>
      <c r="K476" s="18">
        <v>294</v>
      </c>
      <c r="L476" s="18">
        <v>714</v>
      </c>
      <c r="M476" s="18">
        <v>39</v>
      </c>
      <c r="N476" s="18">
        <f t="shared" si="226"/>
        <v>1212</v>
      </c>
      <c r="O476" s="149">
        <v>0.74592812355945348</v>
      </c>
      <c r="P476" s="149">
        <v>16.666666666666664</v>
      </c>
      <c r="W476" s="44"/>
      <c r="Y476" s="44"/>
      <c r="Z476" s="44"/>
      <c r="AA476" s="1"/>
      <c r="AB476" s="1"/>
      <c r="AC476" s="1"/>
    </row>
    <row r="477" spans="2:29" ht="14.1" customHeight="1" x14ac:dyDescent="0.15">
      <c r="B477" s="351"/>
      <c r="C477" s="34" t="s">
        <v>1112</v>
      </c>
      <c r="F477" s="75"/>
      <c r="G477" s="18">
        <v>0</v>
      </c>
      <c r="H477" s="18">
        <v>0</v>
      </c>
      <c r="I477" s="18">
        <v>0</v>
      </c>
      <c r="J477" s="18">
        <v>0</v>
      </c>
      <c r="K477" s="18">
        <v>18</v>
      </c>
      <c r="L477" s="18">
        <v>1157</v>
      </c>
      <c r="M477" s="18">
        <v>37</v>
      </c>
      <c r="N477" s="18">
        <f t="shared" si="226"/>
        <v>1212</v>
      </c>
      <c r="O477" s="149">
        <v>1.4575587388765954E-2</v>
      </c>
      <c r="P477" s="149">
        <v>1.5384615384615385</v>
      </c>
      <c r="W477" s="44"/>
      <c r="Y477" s="44"/>
      <c r="Z477" s="44"/>
      <c r="AA477" s="1"/>
      <c r="AB477" s="1"/>
      <c r="AC477" s="1"/>
    </row>
    <row r="478" spans="2:29" ht="14.1" customHeight="1" x14ac:dyDescent="0.15">
      <c r="B478" s="351"/>
      <c r="C478" s="34" t="s">
        <v>368</v>
      </c>
      <c r="F478" s="75"/>
      <c r="G478" s="18">
        <v>17</v>
      </c>
      <c r="H478" s="18">
        <v>8</v>
      </c>
      <c r="I478" s="18">
        <v>43</v>
      </c>
      <c r="J478" s="18">
        <v>92</v>
      </c>
      <c r="K478" s="18">
        <v>413</v>
      </c>
      <c r="L478" s="18">
        <v>599</v>
      </c>
      <c r="M478" s="18">
        <v>40</v>
      </c>
      <c r="N478" s="18">
        <f t="shared" si="226"/>
        <v>1212</v>
      </c>
      <c r="O478" s="149">
        <v>0.81596123896106887</v>
      </c>
      <c r="P478" s="149">
        <v>7.5</v>
      </c>
      <c r="W478" s="44"/>
      <c r="Y478" s="44"/>
      <c r="Z478" s="44"/>
      <c r="AA478" s="1"/>
      <c r="AB478" s="1"/>
      <c r="AC478" s="1"/>
    </row>
    <row r="479" spans="2:29" ht="14.1" customHeight="1" x14ac:dyDescent="0.15">
      <c r="B479" s="351"/>
      <c r="C479" s="394" t="s">
        <v>326</v>
      </c>
      <c r="D479" s="211"/>
      <c r="E479" s="211"/>
      <c r="F479" s="352"/>
      <c r="G479" s="137">
        <v>300</v>
      </c>
      <c r="H479" s="137">
        <v>53</v>
      </c>
      <c r="I479" s="137">
        <v>105</v>
      </c>
      <c r="J479" s="137">
        <v>99</v>
      </c>
      <c r="K479" s="137">
        <v>151</v>
      </c>
      <c r="L479" s="137">
        <v>93</v>
      </c>
      <c r="M479" s="137">
        <v>411</v>
      </c>
      <c r="N479" s="137">
        <f t="shared" si="226"/>
        <v>1212</v>
      </c>
      <c r="O479" s="353">
        <v>4.7486573537321126</v>
      </c>
      <c r="P479" s="353">
        <v>42.708333333333329</v>
      </c>
      <c r="W479" s="44"/>
      <c r="Y479" s="44"/>
      <c r="Z479" s="44"/>
      <c r="AA479" s="1"/>
      <c r="AB479" s="1"/>
      <c r="AC479" s="1"/>
    </row>
    <row r="480" spans="2:29" ht="30.9" customHeight="1" x14ac:dyDescent="0.15">
      <c r="B480" s="37"/>
      <c r="C480" s="466" t="s">
        <v>366</v>
      </c>
      <c r="D480" s="467"/>
      <c r="E480" s="467"/>
      <c r="F480" s="76"/>
      <c r="G480" s="19">
        <v>118</v>
      </c>
      <c r="H480" s="19">
        <v>27</v>
      </c>
      <c r="I480" s="19">
        <v>45</v>
      </c>
      <c r="J480" s="19">
        <v>96</v>
      </c>
      <c r="K480" s="19">
        <v>286</v>
      </c>
      <c r="L480" s="19">
        <v>559</v>
      </c>
      <c r="M480" s="19">
        <v>81</v>
      </c>
      <c r="N480" s="19">
        <f t="shared" si="226"/>
        <v>1212</v>
      </c>
      <c r="O480" s="146">
        <v>1.6854923315993606</v>
      </c>
      <c r="P480" s="146">
        <v>34.444444444444443</v>
      </c>
      <c r="W480" s="44"/>
      <c r="Y480" s="44"/>
      <c r="Z480" s="44"/>
      <c r="AA480" s="1"/>
      <c r="AB480" s="1"/>
      <c r="AC480" s="1"/>
    </row>
    <row r="481" spans="1:36" ht="14.1" customHeight="1" x14ac:dyDescent="0.15">
      <c r="B481" s="350" t="s">
        <v>3</v>
      </c>
      <c r="C481" s="34" t="s">
        <v>66</v>
      </c>
      <c r="F481" s="354">
        <f t="shared" ref="F481:F490" si="227">N471</f>
        <v>1212</v>
      </c>
      <c r="G481" s="3">
        <f t="shared" ref="G481:M481" si="228">G471/$F481*100</f>
        <v>6.3531353135313537</v>
      </c>
      <c r="H481" s="3">
        <f t="shared" si="228"/>
        <v>1.2376237623762376</v>
      </c>
      <c r="I481" s="3">
        <f t="shared" si="228"/>
        <v>3.052805280528053</v>
      </c>
      <c r="J481" s="3">
        <f t="shared" si="228"/>
        <v>4.7029702970297027</v>
      </c>
      <c r="K481" s="3">
        <f t="shared" si="228"/>
        <v>15.099009900990099</v>
      </c>
      <c r="L481" s="3">
        <f t="shared" si="228"/>
        <v>66.336633663366342</v>
      </c>
      <c r="M481" s="3">
        <f t="shared" si="228"/>
        <v>3.217821782178218</v>
      </c>
      <c r="N481" s="3">
        <f t="shared" ref="N481:N490" si="229">SUM(G481:M481)</f>
        <v>100</v>
      </c>
      <c r="O481" s="7"/>
      <c r="W481" s="44"/>
      <c r="Y481" s="44"/>
      <c r="Z481" s="44"/>
      <c r="AA481" s="1"/>
      <c r="AB481" s="1"/>
      <c r="AC481" s="1"/>
    </row>
    <row r="482" spans="1:36" ht="14.1" customHeight="1" x14ac:dyDescent="0.15">
      <c r="B482" s="355"/>
      <c r="C482" s="34" t="s">
        <v>416</v>
      </c>
      <c r="F482" s="356">
        <f t="shared" si="227"/>
        <v>1212</v>
      </c>
      <c r="G482" s="4">
        <f t="shared" ref="G482:M482" si="230">G472/$F482*100</f>
        <v>5.2805280528052805</v>
      </c>
      <c r="H482" s="4">
        <f t="shared" si="230"/>
        <v>2.0627062706270625</v>
      </c>
      <c r="I482" s="4">
        <f t="shared" si="230"/>
        <v>3.3003300330032999</v>
      </c>
      <c r="J482" s="4">
        <f t="shared" si="230"/>
        <v>6.1881188118811883</v>
      </c>
      <c r="K482" s="4">
        <f t="shared" si="230"/>
        <v>26.155115511551152</v>
      </c>
      <c r="L482" s="4">
        <f t="shared" si="230"/>
        <v>53.795379537953792</v>
      </c>
      <c r="M482" s="4">
        <f t="shared" si="230"/>
        <v>3.217821782178218</v>
      </c>
      <c r="N482" s="4">
        <f t="shared" si="229"/>
        <v>100</v>
      </c>
      <c r="O482" s="7"/>
      <c r="W482" s="44"/>
      <c r="Y482" s="44"/>
      <c r="Z482" s="44"/>
      <c r="AA482" s="1"/>
      <c r="AB482" s="1"/>
      <c r="AC482" s="1"/>
    </row>
    <row r="483" spans="1:36" ht="14.1" customHeight="1" x14ac:dyDescent="0.15">
      <c r="B483" s="355"/>
      <c r="C483" s="34" t="s">
        <v>68</v>
      </c>
      <c r="F483" s="356">
        <f t="shared" si="227"/>
        <v>1212</v>
      </c>
      <c r="G483" s="4">
        <f t="shared" ref="G483:M483" si="231">G473/$F483*100</f>
        <v>0.82508250825082496</v>
      </c>
      <c r="H483" s="4">
        <f t="shared" si="231"/>
        <v>0.82508250825082496</v>
      </c>
      <c r="I483" s="4">
        <f t="shared" si="231"/>
        <v>0.49504950495049505</v>
      </c>
      <c r="J483" s="4">
        <f t="shared" si="231"/>
        <v>1.7326732673267329</v>
      </c>
      <c r="K483" s="4">
        <f t="shared" si="231"/>
        <v>6.6006600660065997</v>
      </c>
      <c r="L483" s="4">
        <f t="shared" si="231"/>
        <v>86.468646864686477</v>
      </c>
      <c r="M483" s="4">
        <f t="shared" si="231"/>
        <v>3.052805280528053</v>
      </c>
      <c r="N483" s="4">
        <f t="shared" si="229"/>
        <v>100</v>
      </c>
      <c r="O483" s="7"/>
      <c r="W483" s="44"/>
      <c r="Y483" s="44"/>
      <c r="Z483" s="44"/>
      <c r="AA483" s="1"/>
      <c r="AB483" s="1"/>
      <c r="AC483" s="1"/>
    </row>
    <row r="484" spans="1:36" ht="14.1" customHeight="1" x14ac:dyDescent="0.15">
      <c r="B484" s="355"/>
      <c r="C484" s="34" t="s">
        <v>365</v>
      </c>
      <c r="F484" s="356">
        <f t="shared" si="227"/>
        <v>1212</v>
      </c>
      <c r="G484" s="4">
        <f t="shared" ref="G484:M484" si="232">G474/$F484*100</f>
        <v>3.7953795379537953</v>
      </c>
      <c r="H484" s="4">
        <f t="shared" si="232"/>
        <v>2.722772277227723</v>
      </c>
      <c r="I484" s="4">
        <f t="shared" si="232"/>
        <v>7.3432343234323429</v>
      </c>
      <c r="J484" s="4">
        <f t="shared" si="232"/>
        <v>10.561056105610561</v>
      </c>
      <c r="K484" s="4">
        <f t="shared" si="232"/>
        <v>32.178217821782177</v>
      </c>
      <c r="L484" s="4">
        <f t="shared" si="232"/>
        <v>40.016501650165011</v>
      </c>
      <c r="M484" s="4">
        <f t="shared" si="232"/>
        <v>3.382838283828383</v>
      </c>
      <c r="N484" s="4">
        <f t="shared" si="229"/>
        <v>99.999999999999986</v>
      </c>
      <c r="O484" s="7"/>
      <c r="W484" s="44"/>
      <c r="Y484" s="44"/>
      <c r="Z484" s="44"/>
      <c r="AA484" s="1"/>
      <c r="AB484" s="1"/>
      <c r="AC484" s="1"/>
    </row>
    <row r="485" spans="1:36" ht="14.1" customHeight="1" x14ac:dyDescent="0.15">
      <c r="B485" s="355"/>
      <c r="C485" s="34" t="s">
        <v>367</v>
      </c>
      <c r="F485" s="356">
        <f t="shared" si="227"/>
        <v>1212</v>
      </c>
      <c r="G485" s="4">
        <f t="shared" ref="G485:M485" si="233">G475/$F485*100</f>
        <v>1.2376237623762376</v>
      </c>
      <c r="H485" s="4">
        <f t="shared" si="233"/>
        <v>0.99009900990099009</v>
      </c>
      <c r="I485" s="4">
        <f t="shared" si="233"/>
        <v>3.9603960396039604</v>
      </c>
      <c r="J485" s="4">
        <f t="shared" si="233"/>
        <v>7.5082508250825093</v>
      </c>
      <c r="K485" s="4">
        <f t="shared" si="233"/>
        <v>36.221122112211226</v>
      </c>
      <c r="L485" s="4">
        <f t="shared" si="233"/>
        <v>46.947194719471945</v>
      </c>
      <c r="M485" s="4">
        <f t="shared" si="233"/>
        <v>3.1353135313531353</v>
      </c>
      <c r="N485" s="4">
        <f t="shared" si="229"/>
        <v>100.00000000000001</v>
      </c>
      <c r="O485" s="7"/>
      <c r="W485" s="44"/>
      <c r="Y485" s="44"/>
      <c r="Z485" s="44"/>
      <c r="AA485" s="1"/>
      <c r="AB485" s="1"/>
      <c r="AC485" s="1"/>
    </row>
    <row r="486" spans="1:36" ht="14.1" customHeight="1" x14ac:dyDescent="0.15">
      <c r="B486" s="355"/>
      <c r="C486" s="34" t="s">
        <v>67</v>
      </c>
      <c r="F486" s="356">
        <f t="shared" si="227"/>
        <v>1212</v>
      </c>
      <c r="G486" s="4">
        <f t="shared" ref="G486:M486" si="234">G476/$F486*100</f>
        <v>1.4026402640264026</v>
      </c>
      <c r="H486" s="4">
        <f t="shared" si="234"/>
        <v>0.90759075907590769</v>
      </c>
      <c r="I486" s="4">
        <f t="shared" si="234"/>
        <v>3.9603960396039604</v>
      </c>
      <c r="J486" s="4">
        <f t="shared" si="234"/>
        <v>7.3432343234323429</v>
      </c>
      <c r="K486" s="4">
        <f t="shared" si="234"/>
        <v>24.257425742574256</v>
      </c>
      <c r="L486" s="4">
        <f t="shared" si="234"/>
        <v>58.910891089108908</v>
      </c>
      <c r="M486" s="4">
        <f t="shared" si="234"/>
        <v>3.217821782178218</v>
      </c>
      <c r="N486" s="4">
        <f t="shared" si="229"/>
        <v>100</v>
      </c>
      <c r="O486" s="7"/>
      <c r="W486" s="44"/>
      <c r="Y486" s="44"/>
      <c r="Z486" s="44"/>
      <c r="AA486" s="1"/>
      <c r="AB486" s="1"/>
      <c r="AC486" s="1"/>
    </row>
    <row r="487" spans="1:36" ht="14.1" customHeight="1" x14ac:dyDescent="0.15">
      <c r="B487" s="355"/>
      <c r="C487" s="34" t="s">
        <v>1112</v>
      </c>
      <c r="F487" s="356">
        <f t="shared" si="227"/>
        <v>1212</v>
      </c>
      <c r="G487" s="4">
        <f t="shared" ref="G487:M487" si="235">G477/$F487*100</f>
        <v>0</v>
      </c>
      <c r="H487" s="4">
        <f t="shared" si="235"/>
        <v>0</v>
      </c>
      <c r="I487" s="4">
        <f t="shared" si="235"/>
        <v>0</v>
      </c>
      <c r="J487" s="4">
        <f t="shared" si="235"/>
        <v>0</v>
      </c>
      <c r="K487" s="4">
        <f t="shared" si="235"/>
        <v>1.4851485148514851</v>
      </c>
      <c r="L487" s="4">
        <f t="shared" si="235"/>
        <v>95.462046204620464</v>
      </c>
      <c r="M487" s="4">
        <f t="shared" si="235"/>
        <v>3.052805280528053</v>
      </c>
      <c r="N487" s="4">
        <f t="shared" si="229"/>
        <v>100</v>
      </c>
      <c r="O487" s="7"/>
      <c r="W487" s="44"/>
      <c r="Y487" s="44"/>
      <c r="Z487" s="44"/>
      <c r="AA487" s="1"/>
      <c r="AB487" s="1"/>
      <c r="AC487" s="1"/>
    </row>
    <row r="488" spans="1:36" ht="14.1" customHeight="1" x14ac:dyDescent="0.15">
      <c r="B488" s="355"/>
      <c r="C488" s="34" t="s">
        <v>368</v>
      </c>
      <c r="F488" s="356">
        <f t="shared" si="227"/>
        <v>1212</v>
      </c>
      <c r="G488" s="4">
        <f t="shared" ref="G488:M488" si="236">G478/$F488*100</f>
        <v>1.4026402640264026</v>
      </c>
      <c r="H488" s="4">
        <f t="shared" si="236"/>
        <v>0.66006600660066006</v>
      </c>
      <c r="I488" s="4">
        <f t="shared" si="236"/>
        <v>3.5478547854785476</v>
      </c>
      <c r="J488" s="4">
        <f t="shared" si="236"/>
        <v>7.5907590759075907</v>
      </c>
      <c r="K488" s="4">
        <f t="shared" si="236"/>
        <v>34.075907590759073</v>
      </c>
      <c r="L488" s="4">
        <f t="shared" si="236"/>
        <v>49.42244224422442</v>
      </c>
      <c r="M488" s="4">
        <f t="shared" si="236"/>
        <v>3.3003300330032999</v>
      </c>
      <c r="N488" s="4">
        <f t="shared" si="229"/>
        <v>100</v>
      </c>
      <c r="O488" s="7"/>
      <c r="W488" s="44"/>
      <c r="Y488" s="44"/>
      <c r="Z488" s="44"/>
      <c r="AA488" s="1"/>
      <c r="AB488" s="1"/>
      <c r="AC488" s="1"/>
    </row>
    <row r="489" spans="1:36" ht="14.1" customHeight="1" x14ac:dyDescent="0.15">
      <c r="B489" s="355"/>
      <c r="C489" s="395" t="s">
        <v>326</v>
      </c>
      <c r="D489" s="211"/>
      <c r="E489" s="211"/>
      <c r="F489" s="357">
        <f t="shared" si="227"/>
        <v>1212</v>
      </c>
      <c r="G489" s="141">
        <f t="shared" ref="G489:M489" si="237">G479/$F489*100</f>
        <v>24.752475247524753</v>
      </c>
      <c r="H489" s="141">
        <f t="shared" si="237"/>
        <v>4.3729372937293736</v>
      </c>
      <c r="I489" s="141">
        <f t="shared" si="237"/>
        <v>8.6633663366336631</v>
      </c>
      <c r="J489" s="141">
        <f t="shared" si="237"/>
        <v>8.1683168316831694</v>
      </c>
      <c r="K489" s="141">
        <f t="shared" si="237"/>
        <v>12.458745874587459</v>
      </c>
      <c r="L489" s="141">
        <f t="shared" si="237"/>
        <v>7.673267326732673</v>
      </c>
      <c r="M489" s="141">
        <f t="shared" si="237"/>
        <v>33.910891089108915</v>
      </c>
      <c r="N489" s="141">
        <f t="shared" si="229"/>
        <v>100.00000000000001</v>
      </c>
      <c r="O489" s="7"/>
      <c r="W489" s="44"/>
      <c r="Y489" s="44"/>
      <c r="Z489" s="44"/>
      <c r="AA489" s="1"/>
      <c r="AB489" s="1"/>
      <c r="AC489" s="1"/>
    </row>
    <row r="490" spans="1:36" ht="30.9" customHeight="1" x14ac:dyDescent="0.15">
      <c r="B490" s="358"/>
      <c r="C490" s="466" t="s">
        <v>366</v>
      </c>
      <c r="D490" s="467"/>
      <c r="E490" s="467"/>
      <c r="F490" s="359">
        <f t="shared" si="227"/>
        <v>1212</v>
      </c>
      <c r="G490" s="5">
        <f t="shared" ref="G490:M490" si="238">G480/$F490*100</f>
        <v>9.7359735973597363</v>
      </c>
      <c r="H490" s="5">
        <f t="shared" si="238"/>
        <v>2.2277227722772275</v>
      </c>
      <c r="I490" s="5">
        <f t="shared" si="238"/>
        <v>3.7128712871287126</v>
      </c>
      <c r="J490" s="5">
        <f t="shared" si="238"/>
        <v>7.9207920792079207</v>
      </c>
      <c r="K490" s="5">
        <f t="shared" si="238"/>
        <v>23.597359735973598</v>
      </c>
      <c r="L490" s="5">
        <f t="shared" si="238"/>
        <v>46.122112211221122</v>
      </c>
      <c r="M490" s="5">
        <f t="shared" si="238"/>
        <v>6.6831683168316838</v>
      </c>
      <c r="N490" s="5">
        <f t="shared" si="229"/>
        <v>100</v>
      </c>
      <c r="O490" s="7"/>
      <c r="W490" s="44"/>
      <c r="Y490" s="44"/>
      <c r="Z490" s="44"/>
      <c r="AA490" s="1"/>
      <c r="AB490" s="1"/>
      <c r="AC490" s="1"/>
    </row>
    <row r="491" spans="1:36" ht="12" customHeight="1" x14ac:dyDescent="0.15">
      <c r="B491" s="7"/>
      <c r="F491" s="46"/>
      <c r="G491" s="80"/>
      <c r="H491" s="80"/>
      <c r="I491" s="80"/>
      <c r="J491" s="80"/>
      <c r="K491" s="80"/>
      <c r="L491" s="80"/>
      <c r="M491" s="80"/>
      <c r="N491" s="80"/>
      <c r="O491" s="80"/>
      <c r="P491" s="7"/>
      <c r="W491" s="44"/>
      <c r="Y491" s="44"/>
      <c r="Z491" s="44"/>
      <c r="AA491" s="1"/>
      <c r="AB491" s="1"/>
      <c r="AC491" s="1"/>
    </row>
    <row r="492" spans="1:36" ht="15" customHeight="1" x14ac:dyDescent="0.15">
      <c r="A492" s="1" t="s">
        <v>580</v>
      </c>
      <c r="C492" s="1"/>
      <c r="D492" s="1"/>
      <c r="N492" s="7"/>
      <c r="W492" s="44"/>
      <c r="Y492" s="1"/>
      <c r="Z492" s="1"/>
      <c r="AJ492" s="7"/>
    </row>
    <row r="493" spans="1:36" ht="15" customHeight="1" x14ac:dyDescent="0.15">
      <c r="A493" s="396"/>
      <c r="B493" s="32"/>
      <c r="C493" s="33"/>
      <c r="D493" s="33"/>
      <c r="E493" s="386"/>
      <c r="F493" s="387"/>
      <c r="G493" s="86" t="s">
        <v>156</v>
      </c>
      <c r="H493" s="86"/>
      <c r="I493" s="387"/>
      <c r="J493" s="393"/>
      <c r="K493" s="388"/>
      <c r="L493" s="387"/>
      <c r="M493" s="86" t="s">
        <v>3</v>
      </c>
      <c r="N493" s="86"/>
      <c r="O493" s="387"/>
      <c r="P493" s="393"/>
      <c r="Q493" s="387"/>
      <c r="R493" s="387"/>
      <c r="S493" s="226" t="s">
        <v>305</v>
      </c>
      <c r="T493" s="86"/>
      <c r="U493" s="387"/>
      <c r="V493" s="389"/>
      <c r="W493" s="44"/>
      <c r="X493" s="32"/>
      <c r="Y493" s="33"/>
      <c r="Z493" s="33"/>
      <c r="AA493" s="79"/>
      <c r="AB493" s="83" t="s">
        <v>156</v>
      </c>
      <c r="AC493" s="86"/>
      <c r="AD493" s="102"/>
      <c r="AE493" s="83" t="s">
        <v>3</v>
      </c>
      <c r="AF493" s="97"/>
      <c r="AG493" s="86"/>
      <c r="AH493" s="124" t="s">
        <v>305</v>
      </c>
      <c r="AI493" s="84"/>
    </row>
    <row r="494" spans="1:36" ht="19.2" x14ac:dyDescent="0.15">
      <c r="A494" s="396"/>
      <c r="B494" s="34"/>
      <c r="E494" s="94" t="s">
        <v>442</v>
      </c>
      <c r="F494" s="94" t="s">
        <v>194</v>
      </c>
      <c r="G494" s="94" t="s">
        <v>195</v>
      </c>
      <c r="H494" s="94" t="s">
        <v>444</v>
      </c>
      <c r="I494" s="100" t="s">
        <v>197</v>
      </c>
      <c r="J494" s="94" t="s">
        <v>1127</v>
      </c>
      <c r="K494" s="103" t="s">
        <v>442</v>
      </c>
      <c r="L494" s="94" t="s">
        <v>194</v>
      </c>
      <c r="M494" s="94" t="s">
        <v>195</v>
      </c>
      <c r="N494" s="94" t="s">
        <v>444</v>
      </c>
      <c r="O494" s="100" t="s">
        <v>197</v>
      </c>
      <c r="P494" s="392" t="s">
        <v>1127</v>
      </c>
      <c r="Q494" s="103" t="s">
        <v>442</v>
      </c>
      <c r="R494" s="94" t="s">
        <v>194</v>
      </c>
      <c r="S494" s="94" t="s">
        <v>195</v>
      </c>
      <c r="T494" s="94" t="s">
        <v>444</v>
      </c>
      <c r="U494" s="123" t="s">
        <v>197</v>
      </c>
      <c r="V494" s="123" t="s">
        <v>1127</v>
      </c>
      <c r="W494" s="44"/>
      <c r="X494" s="34"/>
      <c r="AA494" s="94" t="s">
        <v>936</v>
      </c>
      <c r="AB494" s="94" t="s">
        <v>195</v>
      </c>
      <c r="AC494" s="100" t="s">
        <v>197</v>
      </c>
      <c r="AD494" s="103" t="s">
        <v>936</v>
      </c>
      <c r="AE494" s="94" t="s">
        <v>195</v>
      </c>
      <c r="AF494" s="98" t="s">
        <v>197</v>
      </c>
      <c r="AG494" s="103" t="s">
        <v>936</v>
      </c>
      <c r="AH494" s="94" t="s">
        <v>195</v>
      </c>
      <c r="AI494" s="123" t="s">
        <v>197</v>
      </c>
    </row>
    <row r="495" spans="1:36" ht="15" customHeight="1" x14ac:dyDescent="0.15">
      <c r="A495" s="396"/>
      <c r="B495" s="35"/>
      <c r="C495" s="36"/>
      <c r="D495" s="36"/>
      <c r="E495" s="37"/>
      <c r="F495" s="37"/>
      <c r="G495" s="37"/>
      <c r="H495" s="37"/>
      <c r="I495" s="66"/>
      <c r="J495" s="37"/>
      <c r="K495" s="192">
        <v>45066</v>
      </c>
      <c r="L495" s="188">
        <v>28302</v>
      </c>
      <c r="M495" s="188">
        <v>16764</v>
      </c>
      <c r="N495" s="188">
        <v>23820</v>
      </c>
      <c r="O495" s="391">
        <v>20849</v>
      </c>
      <c r="P495" s="189">
        <v>31273</v>
      </c>
      <c r="Q495" s="125"/>
      <c r="R495" s="37"/>
      <c r="S495" s="37"/>
      <c r="T495" s="37"/>
      <c r="U495" s="37"/>
      <c r="V495" s="37"/>
      <c r="W495" s="44"/>
      <c r="X495" s="35"/>
      <c r="Y495" s="36"/>
      <c r="Z495" s="36"/>
      <c r="AA495" s="37"/>
      <c r="AB495" s="37"/>
      <c r="AC495" s="66"/>
      <c r="AD495" s="192">
        <v>31273</v>
      </c>
      <c r="AE495" s="188">
        <f>M495</f>
        <v>16764</v>
      </c>
      <c r="AF495" s="189">
        <f>O495</f>
        <v>20849</v>
      </c>
      <c r="AG495" s="125"/>
      <c r="AH495" s="37"/>
      <c r="AI495" s="37"/>
    </row>
    <row r="496" spans="1:36" ht="14.1" customHeight="1" x14ac:dyDescent="0.15">
      <c r="A496" s="396"/>
      <c r="B496" s="34" t="s">
        <v>66</v>
      </c>
      <c r="E496" s="17">
        <v>1145</v>
      </c>
      <c r="F496" s="17">
        <v>784</v>
      </c>
      <c r="G496" s="128">
        <v>361</v>
      </c>
      <c r="H496" s="8">
        <v>156</v>
      </c>
      <c r="I496" s="128">
        <v>122</v>
      </c>
      <c r="J496" s="17">
        <v>818</v>
      </c>
      <c r="K496" s="131">
        <f t="shared" ref="K496:K505" si="239">E496/K$495*100</f>
        <v>2.5407180579594373</v>
      </c>
      <c r="L496" s="3">
        <f t="shared" ref="L496:L505" si="240">F496/L$495*100</f>
        <v>2.7701222528443221</v>
      </c>
      <c r="M496" s="163">
        <f t="shared" ref="M496:M505" si="241">G496/M$495*100</f>
        <v>2.1534240038177046</v>
      </c>
      <c r="N496" s="11">
        <f t="shared" ref="N496:N505" si="242">H496/N$495*100</f>
        <v>0.65491183879093195</v>
      </c>
      <c r="O496" s="163">
        <f t="shared" ref="O496:O505" si="243">I496/O$495*100</f>
        <v>0.58515995971029788</v>
      </c>
      <c r="P496" s="126">
        <f t="shared" ref="P496:P505" si="244">J496/P$495*100</f>
        <v>2.6156748633006108</v>
      </c>
      <c r="Q496" s="80">
        <v>0.8910505836575876</v>
      </c>
      <c r="R496" s="3">
        <v>1.3132328308207706</v>
      </c>
      <c r="S496" s="163">
        <v>0.52470930232558144</v>
      </c>
      <c r="T496" s="11">
        <v>0.19622641509433963</v>
      </c>
      <c r="U496" s="15">
        <v>0.16804407713498623</v>
      </c>
      <c r="V496" s="15">
        <v>1.2282282282282282</v>
      </c>
      <c r="W496" s="44"/>
      <c r="X496" s="34" t="s">
        <v>66</v>
      </c>
      <c r="AA496" s="17">
        <f t="shared" ref="AA496:AA505" si="245">SUM(F496,H496-I496)</f>
        <v>818</v>
      </c>
      <c r="AB496" s="128">
        <f t="shared" ref="AB496:AB505" si="246">G496</f>
        <v>361</v>
      </c>
      <c r="AC496" s="128">
        <f t="shared" ref="AC496:AC505" si="247">I496</f>
        <v>122</v>
      </c>
      <c r="AD496" s="131">
        <f t="shared" ref="AD496:AD505" si="248">AA496/AD$495*100</f>
        <v>2.6156748633006108</v>
      </c>
      <c r="AE496" s="163">
        <f t="shared" ref="AE496:AE505" si="249">AB496/AE$495*100</f>
        <v>2.1534240038177046</v>
      </c>
      <c r="AF496" s="126">
        <f t="shared" ref="AF496:AF505" si="250">AC496/AF$495*100</f>
        <v>0.58515995971029788</v>
      </c>
      <c r="AG496" s="80">
        <v>1.2282282282282282</v>
      </c>
      <c r="AH496" s="163">
        <f t="shared" ref="AH496:AH505" si="251">S496</f>
        <v>0.52470930232558144</v>
      </c>
      <c r="AI496" s="15">
        <f t="shared" ref="AI496:AI505" si="252">U496</f>
        <v>0.16804407713498623</v>
      </c>
    </row>
    <row r="497" spans="1:37" ht="14.1" customHeight="1" x14ac:dyDescent="0.15">
      <c r="A497" s="396"/>
      <c r="B497" s="34" t="s">
        <v>416</v>
      </c>
      <c r="E497" s="18">
        <v>1040</v>
      </c>
      <c r="F497" s="18">
        <v>713</v>
      </c>
      <c r="G497" s="134">
        <v>327</v>
      </c>
      <c r="H497" s="9">
        <v>144</v>
      </c>
      <c r="I497" s="134">
        <v>113</v>
      </c>
      <c r="J497" s="18">
        <v>744</v>
      </c>
      <c r="K497" s="131">
        <f t="shared" si="239"/>
        <v>2.3077264456574804</v>
      </c>
      <c r="L497" s="4">
        <f t="shared" si="240"/>
        <v>2.5192565896403081</v>
      </c>
      <c r="M497" s="164">
        <f t="shared" si="241"/>
        <v>1.9506084466714388</v>
      </c>
      <c r="N497" s="12">
        <f t="shared" si="242"/>
        <v>0.60453400503778332</v>
      </c>
      <c r="O497" s="164">
        <f t="shared" si="243"/>
        <v>0.5419924216988824</v>
      </c>
      <c r="P497" s="135">
        <f t="shared" si="244"/>
        <v>2.3790490199213381</v>
      </c>
      <c r="Q497" s="80">
        <v>0.80933852140077822</v>
      </c>
      <c r="R497" s="4">
        <v>1.1943048576214406</v>
      </c>
      <c r="S497" s="164">
        <v>0.47529069767441862</v>
      </c>
      <c r="T497" s="12">
        <v>0.1811320754716981</v>
      </c>
      <c r="U497" s="16">
        <v>0.15564738292011018</v>
      </c>
      <c r="V497" s="16">
        <v>1.117117117117117</v>
      </c>
      <c r="W497" s="44"/>
      <c r="X497" s="34" t="s">
        <v>416</v>
      </c>
      <c r="AA497" s="18">
        <f t="shared" si="245"/>
        <v>744</v>
      </c>
      <c r="AB497" s="134">
        <f t="shared" si="246"/>
        <v>327</v>
      </c>
      <c r="AC497" s="134">
        <f t="shared" si="247"/>
        <v>113</v>
      </c>
      <c r="AD497" s="131">
        <f t="shared" si="248"/>
        <v>2.3790490199213381</v>
      </c>
      <c r="AE497" s="164">
        <f t="shared" si="249"/>
        <v>1.9506084466714388</v>
      </c>
      <c r="AF497" s="135">
        <f t="shared" si="250"/>
        <v>0.5419924216988824</v>
      </c>
      <c r="AG497" s="80">
        <v>1.117117117117117</v>
      </c>
      <c r="AH497" s="164">
        <f t="shared" si="251"/>
        <v>0.47529069767441862</v>
      </c>
      <c r="AI497" s="16">
        <f t="shared" si="252"/>
        <v>0.15564738292011018</v>
      </c>
    </row>
    <row r="498" spans="1:37" ht="14.1" customHeight="1" x14ac:dyDescent="0.15">
      <c r="A498" s="396"/>
      <c r="B498" s="34" t="s">
        <v>68</v>
      </c>
      <c r="E498" s="18">
        <v>304</v>
      </c>
      <c r="F498" s="18">
        <v>157</v>
      </c>
      <c r="G498" s="134">
        <v>147</v>
      </c>
      <c r="H498" s="9">
        <v>45</v>
      </c>
      <c r="I498" s="134">
        <v>35</v>
      </c>
      <c r="J498" s="18">
        <v>167</v>
      </c>
      <c r="K498" s="131">
        <f t="shared" si="239"/>
        <v>0.67456619180757105</v>
      </c>
      <c r="L498" s="4">
        <f t="shared" si="240"/>
        <v>0.55473111440887568</v>
      </c>
      <c r="M498" s="164">
        <f t="shared" si="241"/>
        <v>0.87687902648532579</v>
      </c>
      <c r="N498" s="12">
        <f t="shared" si="242"/>
        <v>0.18891687657430731</v>
      </c>
      <c r="O498" s="164">
        <f t="shared" si="243"/>
        <v>0.16787375893328216</v>
      </c>
      <c r="P498" s="135">
        <f t="shared" si="244"/>
        <v>0.53400697086944016</v>
      </c>
      <c r="Q498" s="80">
        <v>0.23657587548638132</v>
      </c>
      <c r="R498" s="4">
        <v>0.26298157453936349</v>
      </c>
      <c r="S498" s="164">
        <v>0.21366279069767441</v>
      </c>
      <c r="T498" s="12">
        <v>5.6603773584905662E-2</v>
      </c>
      <c r="U498" s="16">
        <v>4.8209366391184574E-2</v>
      </c>
      <c r="V498" s="16">
        <v>0.25075075075075076</v>
      </c>
      <c r="W498" s="44"/>
      <c r="X498" s="34" t="s">
        <v>68</v>
      </c>
      <c r="AA498" s="18">
        <f t="shared" si="245"/>
        <v>167</v>
      </c>
      <c r="AB498" s="134">
        <f t="shared" si="246"/>
        <v>147</v>
      </c>
      <c r="AC498" s="134">
        <f t="shared" si="247"/>
        <v>35</v>
      </c>
      <c r="AD498" s="131">
        <f t="shared" si="248"/>
        <v>0.53400697086944016</v>
      </c>
      <c r="AE498" s="164">
        <f t="shared" si="249"/>
        <v>0.87687902648532579</v>
      </c>
      <c r="AF498" s="135">
        <f t="shared" si="250"/>
        <v>0.16787375893328216</v>
      </c>
      <c r="AG498" s="80">
        <v>0.25075075075075076</v>
      </c>
      <c r="AH498" s="164">
        <f t="shared" si="251"/>
        <v>0.21366279069767441</v>
      </c>
      <c r="AI498" s="16">
        <f t="shared" si="252"/>
        <v>4.8209366391184574E-2</v>
      </c>
    </row>
    <row r="499" spans="1:37" ht="14.1" customHeight="1" x14ac:dyDescent="0.15">
      <c r="A499" s="396"/>
      <c r="B499" s="34" t="s">
        <v>365</v>
      </c>
      <c r="E499" s="18">
        <v>1180</v>
      </c>
      <c r="F499" s="18">
        <v>756</v>
      </c>
      <c r="G499" s="134">
        <v>424</v>
      </c>
      <c r="H499" s="9">
        <v>303</v>
      </c>
      <c r="I499" s="134">
        <v>240</v>
      </c>
      <c r="J499" s="18">
        <v>819</v>
      </c>
      <c r="K499" s="131">
        <f t="shared" si="239"/>
        <v>2.6183819287267562</v>
      </c>
      <c r="L499" s="4">
        <f t="shared" si="240"/>
        <v>2.6711893152427391</v>
      </c>
      <c r="M499" s="164">
        <f t="shared" si="241"/>
        <v>2.5292293008828444</v>
      </c>
      <c r="N499" s="12">
        <f t="shared" si="242"/>
        <v>1.2720403022670026</v>
      </c>
      <c r="O499" s="164">
        <f t="shared" si="243"/>
        <v>1.1511343469710777</v>
      </c>
      <c r="P499" s="135">
        <f t="shared" si="244"/>
        <v>2.6188725098327632</v>
      </c>
      <c r="Q499" s="80">
        <v>0.91828793774319062</v>
      </c>
      <c r="R499" s="4">
        <v>1.2663316582914572</v>
      </c>
      <c r="S499" s="164">
        <v>0.61627906976744184</v>
      </c>
      <c r="T499" s="12">
        <v>0.38113207547169814</v>
      </c>
      <c r="U499" s="16">
        <v>0.33057851239669422</v>
      </c>
      <c r="V499" s="16">
        <v>1.2297297297297298</v>
      </c>
      <c r="W499" s="44"/>
      <c r="X499" s="34" t="s">
        <v>365</v>
      </c>
      <c r="AA499" s="18">
        <f t="shared" si="245"/>
        <v>819</v>
      </c>
      <c r="AB499" s="134">
        <f t="shared" si="246"/>
        <v>424</v>
      </c>
      <c r="AC499" s="134">
        <f t="shared" si="247"/>
        <v>240</v>
      </c>
      <c r="AD499" s="131">
        <f t="shared" si="248"/>
        <v>2.6188725098327632</v>
      </c>
      <c r="AE499" s="164">
        <f t="shared" si="249"/>
        <v>2.5292293008828444</v>
      </c>
      <c r="AF499" s="135">
        <f t="shared" si="250"/>
        <v>1.1511343469710777</v>
      </c>
      <c r="AG499" s="80">
        <v>1.2297297297297298</v>
      </c>
      <c r="AH499" s="164">
        <f t="shared" si="251"/>
        <v>0.61627906976744184</v>
      </c>
      <c r="AI499" s="16">
        <f t="shared" si="252"/>
        <v>0.33057851239669422</v>
      </c>
    </row>
    <row r="500" spans="1:37" ht="14.1" customHeight="1" x14ac:dyDescent="0.15">
      <c r="A500" s="396"/>
      <c r="B500" s="34" t="s">
        <v>367</v>
      </c>
      <c r="E500" s="18">
        <v>799</v>
      </c>
      <c r="F500" s="18">
        <v>497</v>
      </c>
      <c r="G500" s="134">
        <v>302</v>
      </c>
      <c r="H500" s="9">
        <v>284</v>
      </c>
      <c r="I500" s="134">
        <v>223</v>
      </c>
      <c r="J500" s="18">
        <v>558</v>
      </c>
      <c r="K500" s="131">
        <f t="shared" si="239"/>
        <v>1.7729552212310835</v>
      </c>
      <c r="L500" s="4">
        <f t="shared" si="240"/>
        <v>1.756059642428097</v>
      </c>
      <c r="M500" s="164">
        <f t="shared" si="241"/>
        <v>1.8014793605344785</v>
      </c>
      <c r="N500" s="12">
        <f t="shared" si="242"/>
        <v>1.1922753988245172</v>
      </c>
      <c r="O500" s="164">
        <f t="shared" si="243"/>
        <v>1.0695956640606263</v>
      </c>
      <c r="P500" s="135">
        <f t="shared" si="244"/>
        <v>1.7842867649410035</v>
      </c>
      <c r="Q500" s="80">
        <v>0.6217898832684825</v>
      </c>
      <c r="R500" s="4">
        <v>0.8324958123953099</v>
      </c>
      <c r="S500" s="164">
        <v>0.43895348837209303</v>
      </c>
      <c r="T500" s="12">
        <v>0.3572327044025157</v>
      </c>
      <c r="U500" s="16">
        <v>0.3071625344352617</v>
      </c>
      <c r="V500" s="16">
        <v>0.83783783783783783</v>
      </c>
      <c r="W500" s="44"/>
      <c r="X500" s="34" t="s">
        <v>367</v>
      </c>
      <c r="AA500" s="18">
        <f t="shared" si="245"/>
        <v>558</v>
      </c>
      <c r="AB500" s="134">
        <f t="shared" si="246"/>
        <v>302</v>
      </c>
      <c r="AC500" s="134">
        <f t="shared" si="247"/>
        <v>223</v>
      </c>
      <c r="AD500" s="131">
        <f t="shared" si="248"/>
        <v>1.7842867649410035</v>
      </c>
      <c r="AE500" s="164">
        <f t="shared" si="249"/>
        <v>1.8014793605344785</v>
      </c>
      <c r="AF500" s="135">
        <f t="shared" si="250"/>
        <v>1.0695956640606263</v>
      </c>
      <c r="AG500" s="80">
        <v>0.83783783783783783</v>
      </c>
      <c r="AH500" s="164">
        <f t="shared" si="251"/>
        <v>0.43895348837209303</v>
      </c>
      <c r="AI500" s="16">
        <f t="shared" si="252"/>
        <v>0.3071625344352617</v>
      </c>
    </row>
    <row r="501" spans="1:37" ht="14.1" customHeight="1" x14ac:dyDescent="0.15">
      <c r="A501" s="396"/>
      <c r="B501" s="34" t="s">
        <v>67</v>
      </c>
      <c r="E501" s="18">
        <v>532</v>
      </c>
      <c r="F501" s="18">
        <v>301</v>
      </c>
      <c r="G501" s="134">
        <v>231</v>
      </c>
      <c r="H501" s="9">
        <v>186</v>
      </c>
      <c r="I501" s="134">
        <v>157</v>
      </c>
      <c r="J501" s="18">
        <v>330</v>
      </c>
      <c r="K501" s="131">
        <f t="shared" si="239"/>
        <v>1.1804908356632493</v>
      </c>
      <c r="L501" s="4">
        <f t="shared" si="240"/>
        <v>1.0635290792170164</v>
      </c>
      <c r="M501" s="164">
        <f t="shared" si="241"/>
        <v>1.3779527559055118</v>
      </c>
      <c r="N501" s="12">
        <f t="shared" si="242"/>
        <v>0.78085642317380355</v>
      </c>
      <c r="O501" s="164">
        <f t="shared" si="243"/>
        <v>0.75303371864358004</v>
      </c>
      <c r="P501" s="135">
        <f t="shared" si="244"/>
        <v>1.0552233556102708</v>
      </c>
      <c r="Q501" s="80">
        <v>0.41400778210116729</v>
      </c>
      <c r="R501" s="4">
        <v>0.50418760469011725</v>
      </c>
      <c r="S501" s="164">
        <v>0.33575581395348836</v>
      </c>
      <c r="T501" s="12">
        <v>0.2339622641509434</v>
      </c>
      <c r="U501" s="16">
        <v>0.21625344352617079</v>
      </c>
      <c r="V501" s="16">
        <v>0.49549549549549549</v>
      </c>
      <c r="W501" s="44"/>
      <c r="X501" s="34" t="s">
        <v>67</v>
      </c>
      <c r="AA501" s="18">
        <f t="shared" si="245"/>
        <v>330</v>
      </c>
      <c r="AB501" s="134">
        <f t="shared" si="246"/>
        <v>231</v>
      </c>
      <c r="AC501" s="134">
        <f t="shared" si="247"/>
        <v>157</v>
      </c>
      <c r="AD501" s="131">
        <f t="shared" si="248"/>
        <v>1.0552233556102708</v>
      </c>
      <c r="AE501" s="164">
        <f t="shared" si="249"/>
        <v>1.3779527559055118</v>
      </c>
      <c r="AF501" s="135">
        <f t="shared" si="250"/>
        <v>0.75303371864358004</v>
      </c>
      <c r="AG501" s="80">
        <v>0.49549549549549549</v>
      </c>
      <c r="AH501" s="164">
        <f t="shared" si="251"/>
        <v>0.33575581395348836</v>
      </c>
      <c r="AI501" s="16">
        <f t="shared" si="252"/>
        <v>0.21625344352617079</v>
      </c>
    </row>
    <row r="502" spans="1:37" ht="14.1" customHeight="1" x14ac:dyDescent="0.15">
      <c r="A502" s="396"/>
      <c r="B502" s="34" t="s">
        <v>499</v>
      </c>
      <c r="E502" s="18">
        <v>25</v>
      </c>
      <c r="F502" s="18">
        <v>13</v>
      </c>
      <c r="G502" s="134">
        <v>12</v>
      </c>
      <c r="H502" s="9">
        <v>8</v>
      </c>
      <c r="I502" s="134">
        <v>7</v>
      </c>
      <c r="J502" s="18">
        <v>14</v>
      </c>
      <c r="K502" s="131">
        <f t="shared" si="239"/>
        <v>5.5474193405227884E-2</v>
      </c>
      <c r="L502" s="4">
        <f t="shared" si="240"/>
        <v>4.5933149600734927E-2</v>
      </c>
      <c r="M502" s="164">
        <f t="shared" si="241"/>
        <v>7.1581961345740866E-2</v>
      </c>
      <c r="N502" s="12">
        <f t="shared" si="242"/>
        <v>3.3585222502099076E-2</v>
      </c>
      <c r="O502" s="164">
        <f t="shared" si="243"/>
        <v>3.3574751786656434E-2</v>
      </c>
      <c r="P502" s="135">
        <f t="shared" si="244"/>
        <v>4.4767051450132704E-2</v>
      </c>
      <c r="Q502" s="80">
        <v>1.9455252918287938E-2</v>
      </c>
      <c r="R502" s="4">
        <v>2.1775544388609715E-2</v>
      </c>
      <c r="S502" s="164">
        <v>1.7441860465116279E-2</v>
      </c>
      <c r="T502" s="12">
        <v>1.0062893081761006E-2</v>
      </c>
      <c r="U502" s="16">
        <v>9.6418732782369149E-3</v>
      </c>
      <c r="V502" s="16">
        <v>2.1021021021021023E-2</v>
      </c>
      <c r="W502" s="44"/>
      <c r="X502" s="34" t="s">
        <v>499</v>
      </c>
      <c r="AA502" s="18">
        <f t="shared" si="245"/>
        <v>14</v>
      </c>
      <c r="AB502" s="134">
        <f t="shared" si="246"/>
        <v>12</v>
      </c>
      <c r="AC502" s="134">
        <f t="shared" si="247"/>
        <v>7</v>
      </c>
      <c r="AD502" s="131">
        <f t="shared" si="248"/>
        <v>4.4767051450132704E-2</v>
      </c>
      <c r="AE502" s="164">
        <f t="shared" si="249"/>
        <v>7.1581961345740866E-2</v>
      </c>
      <c r="AF502" s="135">
        <f t="shared" si="250"/>
        <v>3.3574751786656434E-2</v>
      </c>
      <c r="AG502" s="80">
        <v>2.1021021021021023E-2</v>
      </c>
      <c r="AH502" s="164">
        <f t="shared" si="251"/>
        <v>1.7441860465116279E-2</v>
      </c>
      <c r="AI502" s="16">
        <f t="shared" si="252"/>
        <v>9.6418732782369149E-3</v>
      </c>
    </row>
    <row r="503" spans="1:37" ht="14.1" customHeight="1" x14ac:dyDescent="0.15">
      <c r="A503" s="396"/>
      <c r="B503" s="34" t="s">
        <v>368</v>
      </c>
      <c r="E503" s="18">
        <v>627</v>
      </c>
      <c r="F503" s="18">
        <v>446</v>
      </c>
      <c r="G503" s="134">
        <v>181</v>
      </c>
      <c r="H503" s="9">
        <v>174</v>
      </c>
      <c r="I503" s="134">
        <v>132</v>
      </c>
      <c r="J503" s="18">
        <v>488</v>
      </c>
      <c r="K503" s="131">
        <f t="shared" si="239"/>
        <v>1.3912927706031153</v>
      </c>
      <c r="L503" s="4">
        <f t="shared" si="240"/>
        <v>1.5758603632252139</v>
      </c>
      <c r="M503" s="164">
        <f t="shared" si="241"/>
        <v>1.0796945836315914</v>
      </c>
      <c r="N503" s="12">
        <f t="shared" si="242"/>
        <v>0.73047858942065491</v>
      </c>
      <c r="O503" s="164">
        <f t="shared" si="243"/>
        <v>0.63312389083409282</v>
      </c>
      <c r="P503" s="135">
        <f t="shared" si="244"/>
        <v>1.56045150769034</v>
      </c>
      <c r="Q503" s="80">
        <v>0.48793774319066147</v>
      </c>
      <c r="R503" s="4">
        <v>0.7470686767169179</v>
      </c>
      <c r="S503" s="164">
        <v>0.26308139534883723</v>
      </c>
      <c r="T503" s="12">
        <v>0.21886792452830189</v>
      </c>
      <c r="U503" s="16">
        <v>0.18181818181818182</v>
      </c>
      <c r="V503" s="16">
        <v>0.73273273273273276</v>
      </c>
      <c r="W503" s="44"/>
      <c r="X503" s="34" t="s">
        <v>368</v>
      </c>
      <c r="AA503" s="18">
        <f t="shared" si="245"/>
        <v>488</v>
      </c>
      <c r="AB503" s="134">
        <f t="shared" si="246"/>
        <v>181</v>
      </c>
      <c r="AC503" s="134">
        <f t="shared" si="247"/>
        <v>132</v>
      </c>
      <c r="AD503" s="131">
        <f t="shared" si="248"/>
        <v>1.56045150769034</v>
      </c>
      <c r="AE503" s="164">
        <f t="shared" si="249"/>
        <v>1.0796945836315914</v>
      </c>
      <c r="AF503" s="135">
        <f t="shared" si="250"/>
        <v>0.63312389083409282</v>
      </c>
      <c r="AG503" s="80">
        <v>0.73273273273273276</v>
      </c>
      <c r="AH503" s="164">
        <f t="shared" si="251"/>
        <v>0.26308139534883723</v>
      </c>
      <c r="AI503" s="16">
        <f t="shared" si="252"/>
        <v>0.18181818181818182</v>
      </c>
    </row>
    <row r="504" spans="1:37" ht="14.1" customHeight="1" x14ac:dyDescent="0.15">
      <c r="A504" s="396"/>
      <c r="B504" s="395" t="s">
        <v>326</v>
      </c>
      <c r="C504" s="211"/>
      <c r="D504" s="211"/>
      <c r="E504" s="137">
        <v>4739</v>
      </c>
      <c r="F504" s="137">
        <v>3104</v>
      </c>
      <c r="G504" s="139">
        <v>1635</v>
      </c>
      <c r="H504" s="138">
        <v>1317</v>
      </c>
      <c r="I504" s="139">
        <v>1039</v>
      </c>
      <c r="J504" s="137">
        <v>3382</v>
      </c>
      <c r="K504" s="140">
        <f t="shared" si="239"/>
        <v>10.515688101894998</v>
      </c>
      <c r="L504" s="141">
        <f t="shared" si="240"/>
        <v>10.967422796975479</v>
      </c>
      <c r="M504" s="200">
        <f t="shared" si="241"/>
        <v>9.7530422333571938</v>
      </c>
      <c r="N504" s="142">
        <f t="shared" si="242"/>
        <v>5.5289672544080606</v>
      </c>
      <c r="O504" s="200">
        <f t="shared" si="243"/>
        <v>4.9834524437622907</v>
      </c>
      <c r="P504" s="143">
        <f t="shared" si="244"/>
        <v>10.814440571739201</v>
      </c>
      <c r="Q504" s="144">
        <v>3.6879377431906617</v>
      </c>
      <c r="R504" s="141">
        <v>5.199329983249581</v>
      </c>
      <c r="S504" s="200">
        <v>2.3764534883720931</v>
      </c>
      <c r="T504" s="142">
        <v>1.6566037735849057</v>
      </c>
      <c r="U504" s="145">
        <v>1.4311294765840221</v>
      </c>
      <c r="V504" s="145">
        <v>5.0780780780780779</v>
      </c>
      <c r="W504" s="44"/>
      <c r="X504" s="395" t="s">
        <v>326</v>
      </c>
      <c r="Y504" s="211"/>
      <c r="Z504" s="211"/>
      <c r="AA504" s="137">
        <f t="shared" si="245"/>
        <v>3382</v>
      </c>
      <c r="AB504" s="139">
        <f t="shared" si="246"/>
        <v>1635</v>
      </c>
      <c r="AC504" s="139">
        <f t="shared" si="247"/>
        <v>1039</v>
      </c>
      <c r="AD504" s="140">
        <f t="shared" si="248"/>
        <v>10.814440571739201</v>
      </c>
      <c r="AE504" s="200">
        <f t="shared" si="249"/>
        <v>9.7530422333571938</v>
      </c>
      <c r="AF504" s="143">
        <f t="shared" si="250"/>
        <v>4.9834524437622907</v>
      </c>
      <c r="AG504" s="144">
        <v>5.0780780780780779</v>
      </c>
      <c r="AH504" s="200">
        <f t="shared" si="251"/>
        <v>2.3764534883720931</v>
      </c>
      <c r="AI504" s="145">
        <f t="shared" si="252"/>
        <v>1.4311294765840221</v>
      </c>
    </row>
    <row r="505" spans="1:37" ht="31.65" customHeight="1" x14ac:dyDescent="0.15">
      <c r="A505" s="396"/>
      <c r="B505" s="464" t="s">
        <v>366</v>
      </c>
      <c r="C505" s="465"/>
      <c r="D505" s="468"/>
      <c r="E505" s="18">
        <v>1757</v>
      </c>
      <c r="F505" s="18">
        <v>1188</v>
      </c>
      <c r="G505" s="134">
        <v>569</v>
      </c>
      <c r="H505" s="9">
        <v>249</v>
      </c>
      <c r="I505" s="134">
        <v>196</v>
      </c>
      <c r="J505" s="18">
        <v>1241</v>
      </c>
      <c r="K505" s="131">
        <f t="shared" si="239"/>
        <v>3.898726312519416</v>
      </c>
      <c r="L505" s="4">
        <f t="shared" si="240"/>
        <v>4.1975832096671617</v>
      </c>
      <c r="M505" s="164">
        <f t="shared" si="241"/>
        <v>3.3941780004772131</v>
      </c>
      <c r="N505" s="12">
        <f t="shared" si="242"/>
        <v>1.0453400503778338</v>
      </c>
      <c r="O505" s="164">
        <f t="shared" si="243"/>
        <v>0.94009305002638011</v>
      </c>
      <c r="P505" s="135">
        <f t="shared" si="244"/>
        <v>3.9682793464010491</v>
      </c>
      <c r="Q505" s="80">
        <v>1.3673151750972763</v>
      </c>
      <c r="R505" s="4">
        <v>1.9899497487437185</v>
      </c>
      <c r="S505" s="164">
        <v>0.82703488372093026</v>
      </c>
      <c r="T505" s="12">
        <v>0.31320754716981131</v>
      </c>
      <c r="U505" s="16">
        <v>0.26997245179063362</v>
      </c>
      <c r="V505" s="16">
        <v>1.8633633633633633</v>
      </c>
      <c r="W505" s="44"/>
      <c r="X505" s="466" t="s">
        <v>366</v>
      </c>
      <c r="Y505" s="467"/>
      <c r="Z505" s="467"/>
      <c r="AA505" s="18">
        <f t="shared" si="245"/>
        <v>1241</v>
      </c>
      <c r="AB505" s="134">
        <f t="shared" si="246"/>
        <v>569</v>
      </c>
      <c r="AC505" s="134">
        <f t="shared" si="247"/>
        <v>196</v>
      </c>
      <c r="AD505" s="131">
        <f t="shared" si="248"/>
        <v>3.9682793464010491</v>
      </c>
      <c r="AE505" s="164">
        <f t="shared" si="249"/>
        <v>3.3941780004772131</v>
      </c>
      <c r="AF505" s="135">
        <f t="shared" si="250"/>
        <v>0.94009305002638011</v>
      </c>
      <c r="AG505" s="80">
        <v>1.8633633633633633</v>
      </c>
      <c r="AH505" s="164">
        <f t="shared" si="251"/>
        <v>0.82703488372093026</v>
      </c>
      <c r="AI505" s="16">
        <f t="shared" si="252"/>
        <v>0.26997245179063362</v>
      </c>
    </row>
    <row r="506" spans="1:37" ht="15" customHeight="1" x14ac:dyDescent="0.15">
      <c r="A506" s="396"/>
      <c r="B506" s="38" t="s">
        <v>1</v>
      </c>
      <c r="C506" s="78"/>
      <c r="D506" s="147"/>
      <c r="E506" s="47">
        <f t="shared" ref="E506:I506" si="253">SUM(E496:E505)</f>
        <v>12148</v>
      </c>
      <c r="F506" s="47">
        <f t="shared" si="253"/>
        <v>7959</v>
      </c>
      <c r="G506" s="129">
        <f t="shared" si="253"/>
        <v>4189</v>
      </c>
      <c r="H506" s="47">
        <f t="shared" si="253"/>
        <v>2866</v>
      </c>
      <c r="I506" s="129">
        <f t="shared" si="253"/>
        <v>2264</v>
      </c>
      <c r="J506" s="47">
        <v>8561</v>
      </c>
      <c r="K506" s="132">
        <f>SUM(K496:K505)</f>
        <v>26.956020059468333</v>
      </c>
      <c r="L506" s="71">
        <f t="shared" ref="L506:O506" si="254">SUM(L496:L505)</f>
        <v>28.121687513249949</v>
      </c>
      <c r="M506" s="179">
        <f t="shared" si="254"/>
        <v>24.988069673109038</v>
      </c>
      <c r="N506" s="71">
        <f t="shared" si="254"/>
        <v>12.031905961376996</v>
      </c>
      <c r="O506" s="179">
        <f t="shared" si="254"/>
        <v>10.859034006427168</v>
      </c>
      <c r="P506" s="130">
        <f t="shared" ref="P506" si="255">SUM(P496:P505)</f>
        <v>27.375051961756149</v>
      </c>
      <c r="Q506" s="133">
        <f>SUM(Q496:Q505)</f>
        <v>9.4536964980544749</v>
      </c>
      <c r="R506" s="71">
        <f>SUM(R496:R505)</f>
        <v>13.331658291457286</v>
      </c>
      <c r="S506" s="179">
        <f>SUM(S496:S505)</f>
        <v>6.0886627906976756</v>
      </c>
      <c r="T506" s="71">
        <f>SUM(T496:T505)</f>
        <v>3.6050314465408806</v>
      </c>
      <c r="U506" s="71">
        <f>SUM(U496:U505)</f>
        <v>3.1184573002754821</v>
      </c>
      <c r="V506" s="71">
        <v>12.854354354354355</v>
      </c>
      <c r="W506" s="44"/>
      <c r="X506" s="38" t="s">
        <v>1</v>
      </c>
      <c r="Y506" s="78"/>
      <c r="Z506" s="147"/>
      <c r="AA506" s="47">
        <f t="shared" ref="AA506:AC506" si="256">SUM(AA496:AA505)</f>
        <v>8561</v>
      </c>
      <c r="AB506" s="129">
        <f t="shared" si="256"/>
        <v>4189</v>
      </c>
      <c r="AC506" s="129">
        <f t="shared" si="256"/>
        <v>2264</v>
      </c>
      <c r="AD506" s="132">
        <f>SUM(AD496:AD505)</f>
        <v>27.375051961756149</v>
      </c>
      <c r="AE506" s="179">
        <f t="shared" ref="AE506:AI506" si="257">SUM(AE496:AE505)</f>
        <v>24.988069673109038</v>
      </c>
      <c r="AF506" s="130">
        <f t="shared" si="257"/>
        <v>10.859034006427168</v>
      </c>
      <c r="AG506" s="133">
        <f t="shared" si="257"/>
        <v>12.854354354354355</v>
      </c>
      <c r="AH506" s="179">
        <f t="shared" si="257"/>
        <v>6.0886627906976756</v>
      </c>
      <c r="AI506" s="71">
        <f t="shared" si="257"/>
        <v>3.1184573002754821</v>
      </c>
    </row>
    <row r="507" spans="1:37" ht="8.1" customHeight="1" x14ac:dyDescent="0.15">
      <c r="A507" s="396"/>
      <c r="C507" s="22"/>
      <c r="D507" s="1"/>
      <c r="E507" s="1"/>
      <c r="F507" s="173"/>
      <c r="H507" s="7"/>
      <c r="I507" s="7"/>
      <c r="J507" s="7"/>
      <c r="K507" s="7"/>
      <c r="L507" s="7"/>
      <c r="O507" s="7"/>
      <c r="W507" s="44"/>
      <c r="Y507" s="22"/>
      <c r="Z507" s="1"/>
      <c r="AA507" s="1"/>
      <c r="AB507" s="173"/>
      <c r="AD507" s="7"/>
      <c r="AE507" s="7"/>
      <c r="AF507" s="7"/>
      <c r="AG507" s="7"/>
      <c r="AH507" s="7"/>
      <c r="AK507" s="7"/>
    </row>
    <row r="508" spans="1:37" ht="15" customHeight="1" x14ac:dyDescent="0.15">
      <c r="A508" s="1" t="s">
        <v>581</v>
      </c>
      <c r="B508" s="22"/>
      <c r="C508" s="22"/>
      <c r="D508" s="22"/>
      <c r="F508" s="1"/>
      <c r="G508" s="1"/>
      <c r="W508" s="44"/>
      <c r="X508" s="22"/>
      <c r="Y508" s="22"/>
      <c r="Z508" s="22"/>
      <c r="AB508" s="1"/>
      <c r="AC508" s="1"/>
    </row>
    <row r="509" spans="1:37" ht="13.65" customHeight="1" x14ac:dyDescent="0.15">
      <c r="B509" s="64"/>
      <c r="C509" s="33"/>
      <c r="D509" s="33"/>
      <c r="E509" s="33"/>
      <c r="F509" s="386"/>
      <c r="G509" s="387"/>
      <c r="H509" s="86" t="s">
        <v>2</v>
      </c>
      <c r="I509" s="86"/>
      <c r="J509" s="387"/>
      <c r="K509" s="387"/>
      <c r="L509" s="388"/>
      <c r="M509" s="387"/>
      <c r="N509" s="86" t="s">
        <v>3</v>
      </c>
      <c r="O509" s="86"/>
      <c r="P509" s="387"/>
      <c r="Q509" s="389"/>
      <c r="W509" s="44"/>
      <c r="X509" s="64"/>
      <c r="Y509" s="33"/>
      <c r="Z509" s="33"/>
      <c r="AA509" s="33"/>
      <c r="AB509" s="79"/>
      <c r="AC509" s="83" t="s">
        <v>2</v>
      </c>
      <c r="AD509" s="86"/>
      <c r="AE509" s="104"/>
      <c r="AF509" s="83" t="s">
        <v>3</v>
      </c>
      <c r="AG509" s="84"/>
    </row>
    <row r="510" spans="1:37" ht="19.2" x14ac:dyDescent="0.15">
      <c r="B510" s="77"/>
      <c r="F510" s="94" t="s">
        <v>442</v>
      </c>
      <c r="G510" s="94" t="s">
        <v>194</v>
      </c>
      <c r="H510" s="94" t="s">
        <v>195</v>
      </c>
      <c r="I510" s="94" t="s">
        <v>443</v>
      </c>
      <c r="J510" s="100" t="s">
        <v>197</v>
      </c>
      <c r="K510" s="94" t="s">
        <v>1127</v>
      </c>
      <c r="L510" s="103" t="s">
        <v>442</v>
      </c>
      <c r="M510" s="94" t="s">
        <v>194</v>
      </c>
      <c r="N510" s="94" t="s">
        <v>195</v>
      </c>
      <c r="O510" s="94" t="s">
        <v>443</v>
      </c>
      <c r="P510" s="94" t="s">
        <v>197</v>
      </c>
      <c r="Q510" s="94" t="s">
        <v>1127</v>
      </c>
      <c r="W510" s="44"/>
      <c r="X510" s="77"/>
      <c r="AB510" s="94" t="s">
        <v>936</v>
      </c>
      <c r="AC510" s="94" t="s">
        <v>195</v>
      </c>
      <c r="AD510" s="100" t="s">
        <v>197</v>
      </c>
      <c r="AE510" s="103" t="s">
        <v>936</v>
      </c>
      <c r="AF510" s="94" t="s">
        <v>195</v>
      </c>
      <c r="AG510" s="94" t="s">
        <v>197</v>
      </c>
    </row>
    <row r="511" spans="1:37" ht="12" customHeight="1" x14ac:dyDescent="0.15">
      <c r="B511" s="35"/>
      <c r="C511" s="88"/>
      <c r="D511" s="88"/>
      <c r="E511" s="36"/>
      <c r="F511" s="37"/>
      <c r="G511" s="37"/>
      <c r="H511" s="37"/>
      <c r="I511" s="37"/>
      <c r="J511" s="66"/>
      <c r="K511" s="37"/>
      <c r="L511" s="105">
        <f t="shared" ref="L511:Q511" si="258">F$16</f>
        <v>2146</v>
      </c>
      <c r="M511" s="2">
        <f t="shared" si="258"/>
        <v>1105</v>
      </c>
      <c r="N511" s="2">
        <f t="shared" si="258"/>
        <v>1041</v>
      </c>
      <c r="O511" s="2">
        <f t="shared" si="258"/>
        <v>1184</v>
      </c>
      <c r="P511" s="2">
        <f t="shared" si="258"/>
        <v>1077</v>
      </c>
      <c r="Q511" s="2">
        <f t="shared" si="258"/>
        <v>1212</v>
      </c>
      <c r="W511" s="44"/>
      <c r="X511" s="35"/>
      <c r="Y511" s="88"/>
      <c r="Z511" s="88"/>
      <c r="AA511" s="36"/>
      <c r="AB511" s="37"/>
      <c r="AC511" s="37"/>
      <c r="AD511" s="66"/>
      <c r="AE511" s="105">
        <f>AB$16</f>
        <v>1212</v>
      </c>
      <c r="AF511" s="2">
        <f>AC$16</f>
        <v>1041</v>
      </c>
      <c r="AG511" s="2">
        <f>AD$16</f>
        <v>1077</v>
      </c>
      <c r="AH511" s="89"/>
    </row>
    <row r="512" spans="1:37" ht="15" customHeight="1" x14ac:dyDescent="0.15">
      <c r="B512" s="34" t="s">
        <v>177</v>
      </c>
      <c r="C512" s="209"/>
      <c r="D512" s="209"/>
      <c r="F512" s="18">
        <v>988</v>
      </c>
      <c r="G512" s="18">
        <v>387</v>
      </c>
      <c r="H512" s="18">
        <v>601</v>
      </c>
      <c r="I512" s="18">
        <v>579</v>
      </c>
      <c r="J512" s="67">
        <v>534</v>
      </c>
      <c r="K512" s="18">
        <v>432</v>
      </c>
      <c r="L512" s="106">
        <f t="shared" ref="L512:Q517" si="259">F512/L$511*100</f>
        <v>46.039142590866724</v>
      </c>
      <c r="M512" s="4">
        <f t="shared" si="259"/>
        <v>35.022624434389137</v>
      </c>
      <c r="N512" s="4">
        <f t="shared" si="259"/>
        <v>57.732949087415939</v>
      </c>
      <c r="O512" s="4">
        <f t="shared" si="259"/>
        <v>48.902027027027032</v>
      </c>
      <c r="P512" s="4">
        <f t="shared" si="259"/>
        <v>49.582172701949858</v>
      </c>
      <c r="Q512" s="4">
        <f t="shared" si="259"/>
        <v>35.64356435643564</v>
      </c>
      <c r="W512" s="44"/>
      <c r="X512" s="34" t="s">
        <v>177</v>
      </c>
      <c r="Y512" s="209"/>
      <c r="Z512" s="209"/>
      <c r="AB512" s="18">
        <f t="shared" ref="AB512:AB517" si="260">SUM(G512,I512-J512)</f>
        <v>432</v>
      </c>
      <c r="AC512" s="18">
        <f t="shared" ref="AC512:AC517" si="261">H512</f>
        <v>601</v>
      </c>
      <c r="AD512" s="67">
        <f t="shared" ref="AD512:AD517" si="262">J512</f>
        <v>534</v>
      </c>
      <c r="AE512" s="106">
        <f t="shared" ref="AE512:AG517" si="263">AB512/AE$511*100</f>
        <v>35.64356435643564</v>
      </c>
      <c r="AF512" s="4">
        <f t="shared" si="263"/>
        <v>57.732949087415939</v>
      </c>
      <c r="AG512" s="4">
        <f t="shared" si="263"/>
        <v>49.582172701949858</v>
      </c>
      <c r="AH512" s="80"/>
    </row>
    <row r="513" spans="1:37" ht="15" customHeight="1" x14ac:dyDescent="0.15">
      <c r="B513" s="34" t="s">
        <v>944</v>
      </c>
      <c r="C513" s="209"/>
      <c r="D513" s="209"/>
      <c r="F513" s="18">
        <v>456</v>
      </c>
      <c r="G513" s="18">
        <v>258</v>
      </c>
      <c r="H513" s="18">
        <v>198</v>
      </c>
      <c r="I513" s="18">
        <v>254</v>
      </c>
      <c r="J513" s="67">
        <v>230</v>
      </c>
      <c r="K513" s="18">
        <v>282</v>
      </c>
      <c r="L513" s="107">
        <f t="shared" si="259"/>
        <v>21.248835041938491</v>
      </c>
      <c r="M513" s="4">
        <f t="shared" si="259"/>
        <v>23.348416289592759</v>
      </c>
      <c r="N513" s="4">
        <f t="shared" si="259"/>
        <v>19.020172910662826</v>
      </c>
      <c r="O513" s="4">
        <f t="shared" si="259"/>
        <v>21.452702702702702</v>
      </c>
      <c r="P513" s="4">
        <f t="shared" si="259"/>
        <v>21.355617455896009</v>
      </c>
      <c r="Q513" s="4">
        <f t="shared" si="259"/>
        <v>23.267326732673268</v>
      </c>
      <c r="W513" s="44"/>
      <c r="X513" s="34" t="s">
        <v>944</v>
      </c>
      <c r="Y513" s="209"/>
      <c r="Z513" s="209"/>
      <c r="AB513" s="18">
        <f t="shared" si="260"/>
        <v>282</v>
      </c>
      <c r="AC513" s="18">
        <f t="shared" si="261"/>
        <v>198</v>
      </c>
      <c r="AD513" s="67">
        <f t="shared" si="262"/>
        <v>230</v>
      </c>
      <c r="AE513" s="107">
        <f t="shared" si="263"/>
        <v>23.267326732673268</v>
      </c>
      <c r="AF513" s="4">
        <f t="shared" si="263"/>
        <v>19.020172910662826</v>
      </c>
      <c r="AG513" s="4">
        <f t="shared" si="263"/>
        <v>21.355617455896009</v>
      </c>
      <c r="AH513" s="80"/>
    </row>
    <row r="514" spans="1:37" ht="15" customHeight="1" x14ac:dyDescent="0.15">
      <c r="B514" s="34" t="s">
        <v>938</v>
      </c>
      <c r="C514" s="209"/>
      <c r="D514" s="209"/>
      <c r="F514" s="18">
        <v>374</v>
      </c>
      <c r="G514" s="18">
        <v>262</v>
      </c>
      <c r="H514" s="18">
        <v>112</v>
      </c>
      <c r="I514" s="18">
        <v>188</v>
      </c>
      <c r="J514" s="67">
        <v>162</v>
      </c>
      <c r="K514" s="18">
        <v>288</v>
      </c>
      <c r="L514" s="107">
        <f t="shared" si="259"/>
        <v>17.42777260018639</v>
      </c>
      <c r="M514" s="4">
        <f t="shared" si="259"/>
        <v>23.710407239819002</v>
      </c>
      <c r="N514" s="4">
        <f t="shared" si="259"/>
        <v>10.758885686839577</v>
      </c>
      <c r="O514" s="4">
        <f t="shared" si="259"/>
        <v>15.878378378378377</v>
      </c>
      <c r="P514" s="4">
        <f t="shared" si="259"/>
        <v>15.041782729805014</v>
      </c>
      <c r="Q514" s="4">
        <f t="shared" si="259"/>
        <v>23.762376237623762</v>
      </c>
      <c r="W514" s="44"/>
      <c r="X514" s="34" t="s">
        <v>938</v>
      </c>
      <c r="Y514" s="209"/>
      <c r="Z514" s="209"/>
      <c r="AB514" s="18">
        <f t="shared" si="260"/>
        <v>288</v>
      </c>
      <c r="AC514" s="18">
        <f t="shared" si="261"/>
        <v>112</v>
      </c>
      <c r="AD514" s="67">
        <f t="shared" si="262"/>
        <v>162</v>
      </c>
      <c r="AE514" s="107">
        <f t="shared" si="263"/>
        <v>23.762376237623762</v>
      </c>
      <c r="AF514" s="4">
        <f t="shared" si="263"/>
        <v>10.758885686839577</v>
      </c>
      <c r="AG514" s="4">
        <f t="shared" si="263"/>
        <v>15.041782729805014</v>
      </c>
      <c r="AH514" s="80"/>
    </row>
    <row r="515" spans="1:37" ht="15" customHeight="1" x14ac:dyDescent="0.15">
      <c r="B515" s="34" t="s">
        <v>939</v>
      </c>
      <c r="C515" s="209"/>
      <c r="D515" s="209"/>
      <c r="F515" s="18">
        <v>119</v>
      </c>
      <c r="G515" s="18">
        <v>99</v>
      </c>
      <c r="H515" s="18">
        <v>20</v>
      </c>
      <c r="I515" s="18">
        <v>27</v>
      </c>
      <c r="J515" s="67">
        <v>24</v>
      </c>
      <c r="K515" s="18">
        <v>102</v>
      </c>
      <c r="L515" s="107">
        <f t="shared" si="259"/>
        <v>5.5452003727865797</v>
      </c>
      <c r="M515" s="4">
        <f t="shared" si="259"/>
        <v>8.9592760180995477</v>
      </c>
      <c r="N515" s="4">
        <f t="shared" si="259"/>
        <v>1.9212295869356391</v>
      </c>
      <c r="O515" s="4">
        <f t="shared" si="259"/>
        <v>2.2804054054054053</v>
      </c>
      <c r="P515" s="4">
        <f t="shared" si="259"/>
        <v>2.2284122562674096</v>
      </c>
      <c r="Q515" s="4">
        <f t="shared" si="259"/>
        <v>8.4158415841584162</v>
      </c>
      <c r="W515" s="44"/>
      <c r="X515" s="34" t="s">
        <v>939</v>
      </c>
      <c r="Y515" s="209"/>
      <c r="Z515" s="209"/>
      <c r="AB515" s="18">
        <f t="shared" si="260"/>
        <v>102</v>
      </c>
      <c r="AC515" s="18">
        <f t="shared" si="261"/>
        <v>20</v>
      </c>
      <c r="AD515" s="67">
        <f t="shared" si="262"/>
        <v>24</v>
      </c>
      <c r="AE515" s="107">
        <f t="shared" si="263"/>
        <v>8.4158415841584162</v>
      </c>
      <c r="AF515" s="4">
        <f t="shared" si="263"/>
        <v>1.9212295869356391</v>
      </c>
      <c r="AG515" s="4">
        <f t="shared" si="263"/>
        <v>2.2284122562674096</v>
      </c>
      <c r="AH515" s="80"/>
    </row>
    <row r="516" spans="1:37" ht="15" customHeight="1" x14ac:dyDescent="0.15">
      <c r="B516" s="34" t="s">
        <v>523</v>
      </c>
      <c r="C516" s="209"/>
      <c r="D516" s="209"/>
      <c r="F516" s="18">
        <v>64</v>
      </c>
      <c r="G516" s="18">
        <v>49</v>
      </c>
      <c r="H516" s="18">
        <v>15</v>
      </c>
      <c r="I516" s="18">
        <v>14</v>
      </c>
      <c r="J516" s="67">
        <v>9</v>
      </c>
      <c r="K516" s="18">
        <v>54</v>
      </c>
      <c r="L516" s="107">
        <f t="shared" si="259"/>
        <v>2.9822926374650511</v>
      </c>
      <c r="M516" s="4">
        <f t="shared" si="259"/>
        <v>4.4343891402714934</v>
      </c>
      <c r="N516" s="4">
        <f t="shared" si="259"/>
        <v>1.4409221902017291</v>
      </c>
      <c r="O516" s="4">
        <f t="shared" si="259"/>
        <v>1.1824324324324325</v>
      </c>
      <c r="P516" s="4">
        <f t="shared" si="259"/>
        <v>0.83565459610027859</v>
      </c>
      <c r="Q516" s="4">
        <f t="shared" si="259"/>
        <v>4.455445544554455</v>
      </c>
      <c r="W516" s="44"/>
      <c r="X516" s="34" t="s">
        <v>523</v>
      </c>
      <c r="Y516" s="209"/>
      <c r="Z516" s="209"/>
      <c r="AB516" s="18">
        <f t="shared" si="260"/>
        <v>54</v>
      </c>
      <c r="AC516" s="18">
        <f t="shared" si="261"/>
        <v>15</v>
      </c>
      <c r="AD516" s="67">
        <f t="shared" si="262"/>
        <v>9</v>
      </c>
      <c r="AE516" s="107">
        <f t="shared" si="263"/>
        <v>4.455445544554455</v>
      </c>
      <c r="AF516" s="4">
        <f t="shared" si="263"/>
        <v>1.4409221902017291</v>
      </c>
      <c r="AG516" s="4">
        <f t="shared" si="263"/>
        <v>0.83565459610027859</v>
      </c>
      <c r="AH516" s="80"/>
    </row>
    <row r="517" spans="1:37" ht="15" customHeight="1" x14ac:dyDescent="0.15">
      <c r="B517" s="35" t="s">
        <v>0</v>
      </c>
      <c r="C517" s="88"/>
      <c r="D517" s="88"/>
      <c r="E517" s="36"/>
      <c r="F517" s="19">
        <v>145</v>
      </c>
      <c r="G517" s="19">
        <v>50</v>
      </c>
      <c r="H517" s="19">
        <v>95</v>
      </c>
      <c r="I517" s="19">
        <v>122</v>
      </c>
      <c r="J517" s="72">
        <v>118</v>
      </c>
      <c r="K517" s="19">
        <v>54</v>
      </c>
      <c r="L517" s="111">
        <f t="shared" si="259"/>
        <v>6.756756756756757</v>
      </c>
      <c r="M517" s="5">
        <f t="shared" si="259"/>
        <v>4.5248868778280542</v>
      </c>
      <c r="N517" s="5">
        <f t="shared" si="259"/>
        <v>9.1258405379442831</v>
      </c>
      <c r="O517" s="5">
        <f t="shared" si="259"/>
        <v>10.304054054054054</v>
      </c>
      <c r="P517" s="5">
        <f t="shared" si="259"/>
        <v>10.95636025998143</v>
      </c>
      <c r="Q517" s="5">
        <f t="shared" si="259"/>
        <v>4.455445544554455</v>
      </c>
      <c r="W517" s="44"/>
      <c r="X517" s="35" t="s">
        <v>0</v>
      </c>
      <c r="Y517" s="88"/>
      <c r="Z517" s="88"/>
      <c r="AA517" s="36"/>
      <c r="AB517" s="19">
        <f t="shared" si="260"/>
        <v>54</v>
      </c>
      <c r="AC517" s="19">
        <f t="shared" si="261"/>
        <v>95</v>
      </c>
      <c r="AD517" s="72">
        <f t="shared" si="262"/>
        <v>118</v>
      </c>
      <c r="AE517" s="111">
        <f t="shared" si="263"/>
        <v>4.455445544554455</v>
      </c>
      <c r="AF517" s="5">
        <f t="shared" si="263"/>
        <v>9.1258405379442831</v>
      </c>
      <c r="AG517" s="5">
        <f t="shared" si="263"/>
        <v>10.95636025998143</v>
      </c>
      <c r="AH517" s="23"/>
    </row>
    <row r="518" spans="1:37" ht="15" customHeight="1" x14ac:dyDescent="0.15">
      <c r="B518" s="38" t="s">
        <v>1</v>
      </c>
      <c r="C518" s="78"/>
      <c r="D518" s="78"/>
      <c r="E518" s="28"/>
      <c r="F518" s="39">
        <f>SUM(F512:F517)</f>
        <v>2146</v>
      </c>
      <c r="G518" s="39">
        <f>SUM(G512:G517)</f>
        <v>1105</v>
      </c>
      <c r="H518" s="39">
        <f>SUM(H512:H517)</f>
        <v>1041</v>
      </c>
      <c r="I518" s="39">
        <f>SUM(I512:I517)</f>
        <v>1184</v>
      </c>
      <c r="J518" s="68">
        <f>SUM(J512:J517)</f>
        <v>1077</v>
      </c>
      <c r="K518" s="39">
        <v>1212</v>
      </c>
      <c r="L518" s="108">
        <f t="shared" ref="L518:Q518" si="264">IF(SUM(L512:L517)&gt;100,"－",SUM(L512:L517))</f>
        <v>100</v>
      </c>
      <c r="M518" s="6">
        <f t="shared" si="264"/>
        <v>99.999999999999986</v>
      </c>
      <c r="N518" s="6">
        <f t="shared" si="264"/>
        <v>100</v>
      </c>
      <c r="O518" s="6">
        <f t="shared" si="264"/>
        <v>100</v>
      </c>
      <c r="P518" s="6">
        <f t="shared" si="264"/>
        <v>100</v>
      </c>
      <c r="Q518" s="6">
        <f t="shared" si="264"/>
        <v>99.999999999999986</v>
      </c>
      <c r="W518" s="44"/>
      <c r="X518" s="38" t="s">
        <v>1</v>
      </c>
      <c r="Y518" s="78"/>
      <c r="Z518" s="78"/>
      <c r="AA518" s="28"/>
      <c r="AB518" s="39">
        <f>SUM(AB512:AB517)</f>
        <v>1212</v>
      </c>
      <c r="AC518" s="39">
        <f>SUM(AC512:AC517)</f>
        <v>1041</v>
      </c>
      <c r="AD518" s="68">
        <f>SUM(AD512:AD517)</f>
        <v>1077</v>
      </c>
      <c r="AE518" s="108">
        <f>IF(SUM(AE512:AE517)&gt;100,"－",SUM(AE512:AE517))</f>
        <v>99.999999999999986</v>
      </c>
      <c r="AF518" s="6">
        <f>IF(SUM(AF512:AF517)&gt;100,"－",SUM(AF512:AF517))</f>
        <v>100</v>
      </c>
      <c r="AG518" s="6">
        <f>IF(SUM(AG512:AG517)&gt;100,"－",SUM(AG512:AG517))</f>
        <v>100</v>
      </c>
      <c r="AH518" s="23"/>
    </row>
    <row r="519" spans="1:37" ht="15" customHeight="1" x14ac:dyDescent="0.15">
      <c r="B519" s="38" t="s">
        <v>103</v>
      </c>
      <c r="C519" s="78"/>
      <c r="D519" s="78"/>
      <c r="E519" s="29"/>
      <c r="F519" s="41">
        <v>1.2233883058470765</v>
      </c>
      <c r="G519" s="71">
        <v>1.6834123222748816</v>
      </c>
      <c r="H519" s="71">
        <v>0.71035940803382669</v>
      </c>
      <c r="I519" s="71">
        <v>0.87853107344632764</v>
      </c>
      <c r="J519" s="71">
        <v>0.81438998957247133</v>
      </c>
      <c r="K519" s="41">
        <v>1.6649395509499136</v>
      </c>
      <c r="L519" s="14"/>
      <c r="M519" s="14"/>
      <c r="N519" s="14"/>
      <c r="O519" s="14"/>
      <c r="P519" s="14"/>
      <c r="Q519" s="14"/>
      <c r="W519" s="44"/>
      <c r="X519" s="38" t="s">
        <v>103</v>
      </c>
      <c r="Y519" s="78"/>
      <c r="Z519" s="78"/>
      <c r="AA519" s="29"/>
      <c r="AB519" s="41">
        <v>1.6649395509499136</v>
      </c>
      <c r="AC519" s="71">
        <f>H519</f>
        <v>0.71035940803382669</v>
      </c>
      <c r="AD519" s="71">
        <f>J519</f>
        <v>0.81438998957247133</v>
      </c>
      <c r="AE519" s="14"/>
      <c r="AF519" s="14"/>
      <c r="AG519" s="14"/>
      <c r="AH519" s="14"/>
    </row>
    <row r="520" spans="1:37" ht="15" customHeight="1" x14ac:dyDescent="0.15">
      <c r="B520" s="38" t="s">
        <v>104</v>
      </c>
      <c r="C520" s="28"/>
      <c r="D520" s="28"/>
      <c r="E520" s="29"/>
      <c r="F520" s="171">
        <v>38</v>
      </c>
      <c r="G520" s="47">
        <v>38</v>
      </c>
      <c r="H520" s="47">
        <v>20</v>
      </c>
      <c r="I520" s="47">
        <v>35</v>
      </c>
      <c r="J520" s="47">
        <v>35</v>
      </c>
      <c r="K520" s="171">
        <v>38</v>
      </c>
      <c r="O520" s="7"/>
      <c r="W520" s="44"/>
      <c r="X520" s="38" t="s">
        <v>104</v>
      </c>
      <c r="Y520" s="28"/>
      <c r="Z520" s="28"/>
      <c r="AA520" s="29"/>
      <c r="AB520" s="171">
        <v>38</v>
      </c>
      <c r="AC520" s="47">
        <f>H520</f>
        <v>20</v>
      </c>
      <c r="AD520" s="47">
        <f>J520</f>
        <v>35</v>
      </c>
    </row>
    <row r="521" spans="1:37" ht="15" customHeight="1" x14ac:dyDescent="0.15">
      <c r="B521" s="62"/>
      <c r="C521" s="45"/>
      <c r="D521" s="45"/>
      <c r="E521" s="45"/>
      <c r="F521" s="109"/>
      <c r="G521" s="109"/>
      <c r="H521" s="109"/>
      <c r="I521" s="109"/>
      <c r="J521" s="109"/>
      <c r="K521" s="109"/>
      <c r="W521" s="44"/>
      <c r="X521" s="62"/>
      <c r="Y521" s="45"/>
      <c r="Z521" s="45"/>
      <c r="AA521" s="45"/>
      <c r="AB521" s="109"/>
      <c r="AC521" s="109"/>
      <c r="AD521" s="109"/>
    </row>
    <row r="522" spans="1:37" ht="15" customHeight="1" x14ac:dyDescent="0.15">
      <c r="A522" s="1" t="s">
        <v>582</v>
      </c>
      <c r="B522" s="22"/>
      <c r="C522" s="22"/>
      <c r="D522" s="22"/>
      <c r="F522" s="1"/>
      <c r="G522" s="1"/>
      <c r="W522" s="44"/>
      <c r="X522" s="22"/>
      <c r="Y522" s="22"/>
      <c r="Z522" s="22"/>
      <c r="AB522" s="1"/>
      <c r="AC522" s="1"/>
    </row>
    <row r="523" spans="1:37" ht="13.65" customHeight="1" x14ac:dyDescent="0.15">
      <c r="B523" s="64"/>
      <c r="C523" s="33"/>
      <c r="D523" s="33"/>
      <c r="E523" s="33"/>
      <c r="F523" s="386"/>
      <c r="G523" s="387"/>
      <c r="H523" s="86" t="s">
        <v>2</v>
      </c>
      <c r="I523" s="86"/>
      <c r="J523" s="387"/>
      <c r="K523" s="387"/>
      <c r="L523" s="388"/>
      <c r="M523" s="387"/>
      <c r="N523" s="86" t="s">
        <v>3</v>
      </c>
      <c r="O523" s="86"/>
      <c r="P523" s="387"/>
      <c r="Q523" s="389"/>
      <c r="W523" s="44"/>
      <c r="X523" s="64"/>
      <c r="Y523" s="33"/>
      <c r="Z523" s="33"/>
      <c r="AA523" s="33"/>
      <c r="AB523" s="79"/>
      <c r="AC523" s="83" t="s">
        <v>2</v>
      </c>
      <c r="AD523" s="86"/>
      <c r="AE523" s="104"/>
      <c r="AF523" s="83" t="s">
        <v>3</v>
      </c>
      <c r="AG523" s="84"/>
    </row>
    <row r="524" spans="1:37" ht="19.2" x14ac:dyDescent="0.15">
      <c r="B524" s="77"/>
      <c r="F524" s="94" t="s">
        <v>442</v>
      </c>
      <c r="G524" s="94" t="s">
        <v>194</v>
      </c>
      <c r="H524" s="94" t="s">
        <v>195</v>
      </c>
      <c r="I524" s="94" t="s">
        <v>443</v>
      </c>
      <c r="J524" s="100" t="s">
        <v>197</v>
      </c>
      <c r="K524" s="94" t="s">
        <v>1127</v>
      </c>
      <c r="L524" s="103" t="s">
        <v>442</v>
      </c>
      <c r="M524" s="94" t="s">
        <v>194</v>
      </c>
      <c r="N524" s="94" t="s">
        <v>195</v>
      </c>
      <c r="O524" s="94" t="s">
        <v>443</v>
      </c>
      <c r="P524" s="94" t="s">
        <v>197</v>
      </c>
      <c r="Q524" s="94" t="s">
        <v>1127</v>
      </c>
      <c r="W524" s="44"/>
      <c r="X524" s="77"/>
      <c r="AB524" s="94" t="s">
        <v>936</v>
      </c>
      <c r="AC524" s="94" t="s">
        <v>195</v>
      </c>
      <c r="AD524" s="100" t="s">
        <v>197</v>
      </c>
      <c r="AE524" s="103" t="s">
        <v>936</v>
      </c>
      <c r="AF524" s="94" t="s">
        <v>195</v>
      </c>
      <c r="AG524" s="94" t="s">
        <v>197</v>
      </c>
    </row>
    <row r="525" spans="1:37" ht="12" customHeight="1" x14ac:dyDescent="0.15">
      <c r="B525" s="35"/>
      <c r="C525" s="88"/>
      <c r="D525" s="88"/>
      <c r="E525" s="36"/>
      <c r="F525" s="37"/>
      <c r="G525" s="37"/>
      <c r="H525" s="37"/>
      <c r="I525" s="37"/>
      <c r="J525" s="66"/>
      <c r="K525" s="37"/>
      <c r="L525" s="105">
        <f t="shared" ref="L525:Q525" si="265">F$16</f>
        <v>2146</v>
      </c>
      <c r="M525" s="2">
        <f t="shared" si="265"/>
        <v>1105</v>
      </c>
      <c r="N525" s="2">
        <f t="shared" si="265"/>
        <v>1041</v>
      </c>
      <c r="O525" s="2">
        <f t="shared" si="265"/>
        <v>1184</v>
      </c>
      <c r="P525" s="2">
        <f t="shared" si="265"/>
        <v>1077</v>
      </c>
      <c r="Q525" s="2">
        <f t="shared" si="265"/>
        <v>1212</v>
      </c>
      <c r="R525" s="89"/>
      <c r="S525" s="89"/>
      <c r="T525" s="89"/>
      <c r="U525" s="89"/>
      <c r="V525" s="89"/>
      <c r="W525" s="44"/>
      <c r="X525" s="35"/>
      <c r="Y525" s="88"/>
      <c r="Z525" s="88"/>
      <c r="AA525" s="36"/>
      <c r="AB525" s="37"/>
      <c r="AC525" s="37"/>
      <c r="AD525" s="66"/>
      <c r="AE525" s="105">
        <f>AB$16</f>
        <v>1212</v>
      </c>
      <c r="AF525" s="2">
        <f>AC$16</f>
        <v>1041</v>
      </c>
      <c r="AG525" s="2">
        <f>AD$16</f>
        <v>1077</v>
      </c>
      <c r="AH525" s="89"/>
      <c r="AI525" s="89"/>
      <c r="AJ525" s="89"/>
      <c r="AK525" s="89"/>
    </row>
    <row r="526" spans="1:37" ht="15" customHeight="1" x14ac:dyDescent="0.15">
      <c r="B526" s="34" t="s">
        <v>177</v>
      </c>
      <c r="C526" s="209"/>
      <c r="D526" s="209"/>
      <c r="F526" s="18">
        <v>1308</v>
      </c>
      <c r="G526" s="18">
        <v>951</v>
      </c>
      <c r="H526" s="18">
        <v>357</v>
      </c>
      <c r="I526" s="18">
        <v>683</v>
      </c>
      <c r="J526" s="67">
        <v>604</v>
      </c>
      <c r="K526" s="18">
        <v>1030</v>
      </c>
      <c r="L526" s="106">
        <f t="shared" ref="L526:L535" si="266">F526/L$525*100</f>
        <v>60.950605778191978</v>
      </c>
      <c r="M526" s="4">
        <f t="shared" ref="M526:M535" si="267">G526/M$525*100</f>
        <v>86.0633484162896</v>
      </c>
      <c r="N526" s="4">
        <f t="shared" ref="N526:N535" si="268">H526/N$525*100</f>
        <v>34.293948126801155</v>
      </c>
      <c r="O526" s="4">
        <f t="shared" ref="O526:O535" si="269">I526/O$525*100</f>
        <v>57.685810810810814</v>
      </c>
      <c r="P526" s="4">
        <f t="shared" ref="P526:P535" si="270">J526/P$525*100</f>
        <v>56.081708449396473</v>
      </c>
      <c r="Q526" s="4">
        <f t="shared" ref="Q526:Q535" si="271">K526/Q$525*100</f>
        <v>84.983498349834989</v>
      </c>
      <c r="R526" s="80"/>
      <c r="S526" s="80"/>
      <c r="T526" s="80"/>
      <c r="U526" s="80"/>
      <c r="V526" s="80"/>
      <c r="W526" s="44"/>
      <c r="X526" s="34" t="s">
        <v>177</v>
      </c>
      <c r="Y526" s="209"/>
      <c r="Z526" s="209"/>
      <c r="AB526" s="18">
        <f t="shared" ref="AB526:AB535" si="272">SUM(G526,I526-J526)</f>
        <v>1030</v>
      </c>
      <c r="AC526" s="18">
        <f t="shared" ref="AC526:AC535" si="273">H526</f>
        <v>357</v>
      </c>
      <c r="AD526" s="67">
        <f t="shared" ref="AD526:AD535" si="274">J526</f>
        <v>604</v>
      </c>
      <c r="AE526" s="106">
        <f t="shared" ref="AE526:AE535" si="275">AB526/AE$525*100</f>
        <v>84.983498349834989</v>
      </c>
      <c r="AF526" s="4">
        <f t="shared" ref="AF526:AF535" si="276">AC526/AF$525*100</f>
        <v>34.293948126801155</v>
      </c>
      <c r="AG526" s="4">
        <f t="shared" ref="AG526:AG535" si="277">AD526/AG$525*100</f>
        <v>56.081708449396473</v>
      </c>
      <c r="AH526" s="80"/>
      <c r="AI526" s="80"/>
      <c r="AJ526" s="80"/>
      <c r="AK526" s="80"/>
    </row>
    <row r="527" spans="1:37" ht="15" customHeight="1" x14ac:dyDescent="0.15">
      <c r="B527" s="34" t="s">
        <v>944</v>
      </c>
      <c r="C527" s="209"/>
      <c r="D527" s="209"/>
      <c r="F527" s="18">
        <v>120</v>
      </c>
      <c r="G527" s="18">
        <v>31</v>
      </c>
      <c r="H527" s="18">
        <v>89</v>
      </c>
      <c r="I527" s="18">
        <v>71</v>
      </c>
      <c r="J527" s="67">
        <v>67</v>
      </c>
      <c r="K527" s="18">
        <v>35</v>
      </c>
      <c r="L527" s="107">
        <f t="shared" si="266"/>
        <v>5.5917986952469709</v>
      </c>
      <c r="M527" s="4">
        <f t="shared" si="267"/>
        <v>2.8054298642533939</v>
      </c>
      <c r="N527" s="4">
        <f t="shared" si="268"/>
        <v>8.5494716618635938</v>
      </c>
      <c r="O527" s="4">
        <f t="shared" si="269"/>
        <v>5.996621621621621</v>
      </c>
      <c r="P527" s="4">
        <f t="shared" si="270"/>
        <v>6.2209842154131847</v>
      </c>
      <c r="Q527" s="4">
        <f t="shared" si="271"/>
        <v>2.8877887788778875</v>
      </c>
      <c r="R527" s="80"/>
      <c r="S527" s="80"/>
      <c r="T527" s="80"/>
      <c r="U527" s="80"/>
      <c r="V527" s="80"/>
      <c r="W527" s="44"/>
      <c r="X527" s="34" t="s">
        <v>944</v>
      </c>
      <c r="Y527" s="209"/>
      <c r="Z527" s="209"/>
      <c r="AB527" s="18">
        <f t="shared" si="272"/>
        <v>35</v>
      </c>
      <c r="AC527" s="18">
        <f t="shared" si="273"/>
        <v>89</v>
      </c>
      <c r="AD527" s="67">
        <f t="shared" si="274"/>
        <v>67</v>
      </c>
      <c r="AE527" s="107">
        <f t="shared" si="275"/>
        <v>2.8877887788778875</v>
      </c>
      <c r="AF527" s="4">
        <f t="shared" si="276"/>
        <v>8.5494716618635938</v>
      </c>
      <c r="AG527" s="4">
        <f t="shared" si="277"/>
        <v>6.2209842154131847</v>
      </c>
      <c r="AH527" s="80"/>
      <c r="AI527" s="80"/>
      <c r="AJ527" s="80"/>
      <c r="AK527" s="80"/>
    </row>
    <row r="528" spans="1:37" ht="15" customHeight="1" x14ac:dyDescent="0.15">
      <c r="B528" s="34" t="s">
        <v>938</v>
      </c>
      <c r="C528" s="209"/>
      <c r="D528" s="209"/>
      <c r="F528" s="18">
        <v>171</v>
      </c>
      <c r="G528" s="18">
        <v>18</v>
      </c>
      <c r="H528" s="18">
        <v>153</v>
      </c>
      <c r="I528" s="18">
        <v>80</v>
      </c>
      <c r="J528" s="67">
        <v>74</v>
      </c>
      <c r="K528" s="18">
        <v>24</v>
      </c>
      <c r="L528" s="107">
        <f t="shared" si="266"/>
        <v>7.9683131407269334</v>
      </c>
      <c r="M528" s="4">
        <f t="shared" si="267"/>
        <v>1.6289592760180998</v>
      </c>
      <c r="N528" s="4">
        <f t="shared" si="268"/>
        <v>14.697406340057636</v>
      </c>
      <c r="O528" s="4">
        <f t="shared" si="269"/>
        <v>6.756756756756757</v>
      </c>
      <c r="P528" s="4">
        <f t="shared" si="270"/>
        <v>6.8709377901578454</v>
      </c>
      <c r="Q528" s="4">
        <f t="shared" si="271"/>
        <v>1.9801980198019802</v>
      </c>
      <c r="R528" s="80"/>
      <c r="S528" s="80"/>
      <c r="T528" s="80"/>
      <c r="U528" s="80"/>
      <c r="V528" s="80"/>
      <c r="W528" s="44"/>
      <c r="X528" s="34" t="s">
        <v>938</v>
      </c>
      <c r="Y528" s="209"/>
      <c r="Z528" s="209"/>
      <c r="AB528" s="18">
        <f t="shared" si="272"/>
        <v>24</v>
      </c>
      <c r="AC528" s="18">
        <f t="shared" si="273"/>
        <v>153</v>
      </c>
      <c r="AD528" s="67">
        <f t="shared" si="274"/>
        <v>74</v>
      </c>
      <c r="AE528" s="107">
        <f t="shared" si="275"/>
        <v>1.9801980198019802</v>
      </c>
      <c r="AF528" s="4">
        <f t="shared" si="276"/>
        <v>14.697406340057636</v>
      </c>
      <c r="AG528" s="4">
        <f t="shared" si="277"/>
        <v>6.8709377901578454</v>
      </c>
      <c r="AH528" s="80"/>
      <c r="AI528" s="80"/>
      <c r="AJ528" s="80"/>
      <c r="AK528" s="80"/>
    </row>
    <row r="529" spans="2:37" ht="15" customHeight="1" x14ac:dyDescent="0.15">
      <c r="B529" s="34" t="s">
        <v>939</v>
      </c>
      <c r="C529" s="209"/>
      <c r="D529" s="209"/>
      <c r="F529" s="18">
        <v>111</v>
      </c>
      <c r="G529" s="18">
        <v>14</v>
      </c>
      <c r="H529" s="18">
        <v>97</v>
      </c>
      <c r="I529" s="18">
        <v>52</v>
      </c>
      <c r="J529" s="67">
        <v>52</v>
      </c>
      <c r="K529" s="18">
        <v>14</v>
      </c>
      <c r="L529" s="107">
        <f t="shared" si="266"/>
        <v>5.1724137931034484</v>
      </c>
      <c r="M529" s="4">
        <f t="shared" si="267"/>
        <v>1.2669683257918551</v>
      </c>
      <c r="N529" s="4">
        <f t="shared" si="268"/>
        <v>9.317963496637848</v>
      </c>
      <c r="O529" s="4">
        <f t="shared" si="269"/>
        <v>4.3918918918918921</v>
      </c>
      <c r="P529" s="4">
        <f t="shared" si="270"/>
        <v>4.8282265552460544</v>
      </c>
      <c r="Q529" s="4">
        <f t="shared" si="271"/>
        <v>1.1551155115511551</v>
      </c>
      <c r="R529" s="80"/>
      <c r="S529" s="80"/>
      <c r="T529" s="80"/>
      <c r="U529" s="80"/>
      <c r="V529" s="80"/>
      <c r="W529" s="44"/>
      <c r="X529" s="34" t="s">
        <v>939</v>
      </c>
      <c r="Y529" s="209"/>
      <c r="Z529" s="209"/>
      <c r="AB529" s="18">
        <f t="shared" si="272"/>
        <v>14</v>
      </c>
      <c r="AC529" s="18">
        <f t="shared" si="273"/>
        <v>97</v>
      </c>
      <c r="AD529" s="67">
        <f t="shared" si="274"/>
        <v>52</v>
      </c>
      <c r="AE529" s="107">
        <f t="shared" si="275"/>
        <v>1.1551155115511551</v>
      </c>
      <c r="AF529" s="4">
        <f t="shared" si="276"/>
        <v>9.317963496637848</v>
      </c>
      <c r="AG529" s="4">
        <f t="shared" si="277"/>
        <v>4.8282265552460544</v>
      </c>
      <c r="AH529" s="80"/>
      <c r="AI529" s="80"/>
      <c r="AJ529" s="80"/>
      <c r="AK529" s="80"/>
    </row>
    <row r="530" spans="2:37" ht="15" customHeight="1" x14ac:dyDescent="0.15">
      <c r="B530" s="34" t="s">
        <v>940</v>
      </c>
      <c r="C530" s="209"/>
      <c r="D530" s="209"/>
      <c r="F530" s="18">
        <v>75</v>
      </c>
      <c r="G530" s="18">
        <v>16</v>
      </c>
      <c r="H530" s="18">
        <v>59</v>
      </c>
      <c r="I530" s="18">
        <v>46</v>
      </c>
      <c r="J530" s="67">
        <v>45</v>
      </c>
      <c r="K530" s="18">
        <v>17</v>
      </c>
      <c r="L530" s="107">
        <f t="shared" si="266"/>
        <v>3.4948741845293569</v>
      </c>
      <c r="M530" s="4">
        <f t="shared" si="267"/>
        <v>1.4479638009049773</v>
      </c>
      <c r="N530" s="4">
        <f t="shared" si="268"/>
        <v>5.6676272814601347</v>
      </c>
      <c r="O530" s="4">
        <f t="shared" si="269"/>
        <v>3.8851351351351351</v>
      </c>
      <c r="P530" s="4">
        <f t="shared" si="270"/>
        <v>4.1782729805013927</v>
      </c>
      <c r="Q530" s="4">
        <f t="shared" si="271"/>
        <v>1.4026402640264026</v>
      </c>
      <c r="R530" s="80"/>
      <c r="S530" s="80"/>
      <c r="T530" s="80"/>
      <c r="U530" s="80"/>
      <c r="V530" s="80"/>
      <c r="W530" s="44"/>
      <c r="X530" s="34" t="s">
        <v>940</v>
      </c>
      <c r="Y530" s="209"/>
      <c r="Z530" s="209"/>
      <c r="AB530" s="18">
        <f t="shared" si="272"/>
        <v>17</v>
      </c>
      <c r="AC530" s="18">
        <f t="shared" si="273"/>
        <v>59</v>
      </c>
      <c r="AD530" s="67">
        <f t="shared" si="274"/>
        <v>45</v>
      </c>
      <c r="AE530" s="107">
        <f t="shared" si="275"/>
        <v>1.4026402640264026</v>
      </c>
      <c r="AF530" s="4">
        <f t="shared" si="276"/>
        <v>5.6676272814601347</v>
      </c>
      <c r="AG530" s="4">
        <f t="shared" si="277"/>
        <v>4.1782729805013927</v>
      </c>
      <c r="AH530" s="80"/>
      <c r="AI530" s="80"/>
      <c r="AJ530" s="80"/>
      <c r="AK530" s="80"/>
    </row>
    <row r="531" spans="2:37" ht="15" customHeight="1" x14ac:dyDescent="0.15">
      <c r="B531" s="34" t="s">
        <v>941</v>
      </c>
      <c r="C531" s="209"/>
      <c r="D531" s="209"/>
      <c r="F531" s="18">
        <v>56</v>
      </c>
      <c r="G531" s="18">
        <v>5</v>
      </c>
      <c r="H531" s="18">
        <v>51</v>
      </c>
      <c r="I531" s="18">
        <v>28</v>
      </c>
      <c r="J531" s="67">
        <v>26</v>
      </c>
      <c r="K531" s="18">
        <v>7</v>
      </c>
      <c r="L531" s="107">
        <f t="shared" si="266"/>
        <v>2.6095060577819198</v>
      </c>
      <c r="M531" s="4">
        <f t="shared" si="267"/>
        <v>0.45248868778280549</v>
      </c>
      <c r="N531" s="4">
        <f t="shared" si="268"/>
        <v>4.8991354466858787</v>
      </c>
      <c r="O531" s="4">
        <f t="shared" si="269"/>
        <v>2.3648648648648649</v>
      </c>
      <c r="P531" s="4">
        <f t="shared" si="270"/>
        <v>2.4141132776230272</v>
      </c>
      <c r="Q531" s="4">
        <f t="shared" si="271"/>
        <v>0.57755775577557755</v>
      </c>
      <c r="R531" s="80"/>
      <c r="S531" s="80"/>
      <c r="T531" s="80"/>
      <c r="U531" s="80"/>
      <c r="V531" s="80"/>
      <c r="W531" s="44"/>
      <c r="X531" s="34" t="s">
        <v>941</v>
      </c>
      <c r="Y531" s="209"/>
      <c r="Z531" s="209"/>
      <c r="AB531" s="18">
        <f t="shared" si="272"/>
        <v>7</v>
      </c>
      <c r="AC531" s="18">
        <f t="shared" si="273"/>
        <v>51</v>
      </c>
      <c r="AD531" s="67">
        <f t="shared" si="274"/>
        <v>26</v>
      </c>
      <c r="AE531" s="107">
        <f t="shared" si="275"/>
        <v>0.57755775577557755</v>
      </c>
      <c r="AF531" s="4">
        <f t="shared" si="276"/>
        <v>4.8991354466858787</v>
      </c>
      <c r="AG531" s="4">
        <f t="shared" si="277"/>
        <v>2.4141132776230272</v>
      </c>
      <c r="AH531" s="80"/>
      <c r="AI531" s="80"/>
      <c r="AJ531" s="80"/>
      <c r="AK531" s="80"/>
    </row>
    <row r="532" spans="2:37" ht="15" customHeight="1" x14ac:dyDescent="0.15">
      <c r="B532" s="34" t="s">
        <v>942</v>
      </c>
      <c r="C532" s="209"/>
      <c r="D532" s="209"/>
      <c r="F532" s="18">
        <v>90</v>
      </c>
      <c r="G532" s="18">
        <v>17</v>
      </c>
      <c r="H532" s="18">
        <v>73</v>
      </c>
      <c r="I532" s="18">
        <v>59</v>
      </c>
      <c r="J532" s="67">
        <v>57</v>
      </c>
      <c r="K532" s="18">
        <v>19</v>
      </c>
      <c r="L532" s="107">
        <f t="shared" si="266"/>
        <v>4.193849021435228</v>
      </c>
      <c r="M532" s="4">
        <f t="shared" si="267"/>
        <v>1.5384615384615385</v>
      </c>
      <c r="N532" s="4">
        <f t="shared" si="268"/>
        <v>7.0124879923150818</v>
      </c>
      <c r="O532" s="4">
        <f t="shared" si="269"/>
        <v>4.9831081081081079</v>
      </c>
      <c r="P532" s="4">
        <f t="shared" si="270"/>
        <v>5.2924791086350975</v>
      </c>
      <c r="Q532" s="4">
        <f t="shared" si="271"/>
        <v>1.5676567656765676</v>
      </c>
      <c r="R532" s="80"/>
      <c r="S532" s="80"/>
      <c r="T532" s="80"/>
      <c r="U532" s="80"/>
      <c r="V532" s="80"/>
      <c r="W532" s="44"/>
      <c r="X532" s="34" t="s">
        <v>942</v>
      </c>
      <c r="Y532" s="209"/>
      <c r="Z532" s="209"/>
      <c r="AB532" s="18">
        <f t="shared" si="272"/>
        <v>19</v>
      </c>
      <c r="AC532" s="18">
        <f t="shared" si="273"/>
        <v>73</v>
      </c>
      <c r="AD532" s="67">
        <f t="shared" si="274"/>
        <v>57</v>
      </c>
      <c r="AE532" s="107">
        <f t="shared" si="275"/>
        <v>1.5676567656765676</v>
      </c>
      <c r="AF532" s="4">
        <f t="shared" si="276"/>
        <v>7.0124879923150818</v>
      </c>
      <c r="AG532" s="4">
        <f t="shared" si="277"/>
        <v>5.2924791086350975</v>
      </c>
      <c r="AH532" s="80"/>
      <c r="AI532" s="80"/>
      <c r="AJ532" s="80"/>
      <c r="AK532" s="80"/>
    </row>
    <row r="533" spans="2:37" ht="15" customHeight="1" x14ac:dyDescent="0.15">
      <c r="B533" s="34" t="s">
        <v>943</v>
      </c>
      <c r="C533" s="209"/>
      <c r="D533" s="209"/>
      <c r="F533" s="18">
        <v>39</v>
      </c>
      <c r="G533" s="18">
        <v>9</v>
      </c>
      <c r="H533" s="18">
        <v>30</v>
      </c>
      <c r="I533" s="18">
        <v>27</v>
      </c>
      <c r="J533" s="67">
        <v>26</v>
      </c>
      <c r="K533" s="18">
        <v>10</v>
      </c>
      <c r="L533" s="107">
        <f t="shared" si="266"/>
        <v>1.8173345759552657</v>
      </c>
      <c r="M533" s="4">
        <f t="shared" si="267"/>
        <v>0.81447963800904988</v>
      </c>
      <c r="N533" s="4">
        <f t="shared" si="268"/>
        <v>2.8818443804034581</v>
      </c>
      <c r="O533" s="4">
        <f t="shared" si="269"/>
        <v>2.2804054054054053</v>
      </c>
      <c r="P533" s="4">
        <f t="shared" si="270"/>
        <v>2.4141132776230272</v>
      </c>
      <c r="Q533" s="4">
        <f t="shared" si="271"/>
        <v>0.82508250825082496</v>
      </c>
      <c r="R533" s="80"/>
      <c r="S533" s="80"/>
      <c r="T533" s="80"/>
      <c r="U533" s="80"/>
      <c r="V533" s="80"/>
      <c r="W533" s="44"/>
      <c r="X533" s="34" t="s">
        <v>943</v>
      </c>
      <c r="Y533" s="209"/>
      <c r="Z533" s="209"/>
      <c r="AB533" s="18">
        <f t="shared" si="272"/>
        <v>10</v>
      </c>
      <c r="AC533" s="18">
        <f t="shared" si="273"/>
        <v>30</v>
      </c>
      <c r="AD533" s="67">
        <f t="shared" si="274"/>
        <v>26</v>
      </c>
      <c r="AE533" s="107">
        <f t="shared" si="275"/>
        <v>0.82508250825082496</v>
      </c>
      <c r="AF533" s="4">
        <f t="shared" si="276"/>
        <v>2.8818443804034581</v>
      </c>
      <c r="AG533" s="4">
        <f t="shared" si="277"/>
        <v>2.4141132776230272</v>
      </c>
      <c r="AH533" s="80"/>
      <c r="AI533" s="80"/>
      <c r="AJ533" s="80"/>
      <c r="AK533" s="80"/>
    </row>
    <row r="534" spans="2:37" ht="15" customHeight="1" x14ac:dyDescent="0.15">
      <c r="B534" s="34" t="s">
        <v>74</v>
      </c>
      <c r="C534" s="209"/>
      <c r="D534" s="209"/>
      <c r="F534" s="18">
        <v>73</v>
      </c>
      <c r="G534" s="18">
        <v>11</v>
      </c>
      <c r="H534" s="18">
        <v>62</v>
      </c>
      <c r="I534" s="18">
        <v>33</v>
      </c>
      <c r="J534" s="67">
        <v>25</v>
      </c>
      <c r="K534" s="18">
        <v>19</v>
      </c>
      <c r="L534" s="107">
        <f t="shared" si="266"/>
        <v>3.4016775396085741</v>
      </c>
      <c r="M534" s="4">
        <f t="shared" si="267"/>
        <v>0.99547511312217185</v>
      </c>
      <c r="N534" s="4">
        <f t="shared" si="268"/>
        <v>5.9558117195004803</v>
      </c>
      <c r="O534" s="4">
        <f t="shared" si="269"/>
        <v>2.7871621621621623</v>
      </c>
      <c r="P534" s="4">
        <f t="shared" si="270"/>
        <v>2.3212627669452179</v>
      </c>
      <c r="Q534" s="4">
        <f t="shared" si="271"/>
        <v>1.5676567656765676</v>
      </c>
      <c r="R534" s="80"/>
      <c r="S534" s="80"/>
      <c r="T534" s="80"/>
      <c r="U534" s="80"/>
      <c r="V534" s="80"/>
      <c r="W534" s="44"/>
      <c r="X534" s="34" t="s">
        <v>74</v>
      </c>
      <c r="Y534" s="209"/>
      <c r="Z534" s="209"/>
      <c r="AB534" s="18">
        <f t="shared" si="272"/>
        <v>19</v>
      </c>
      <c r="AC534" s="18">
        <f t="shared" si="273"/>
        <v>62</v>
      </c>
      <c r="AD534" s="67">
        <f t="shared" si="274"/>
        <v>25</v>
      </c>
      <c r="AE534" s="107">
        <f t="shared" si="275"/>
        <v>1.5676567656765676</v>
      </c>
      <c r="AF534" s="4">
        <f t="shared" si="276"/>
        <v>5.9558117195004803</v>
      </c>
      <c r="AG534" s="4">
        <f t="shared" si="277"/>
        <v>2.3212627669452179</v>
      </c>
      <c r="AH534" s="80"/>
      <c r="AI534" s="80"/>
      <c r="AJ534" s="80"/>
      <c r="AK534" s="80"/>
    </row>
    <row r="535" spans="2:37" ht="15" customHeight="1" x14ac:dyDescent="0.15">
      <c r="B535" s="35" t="s">
        <v>0</v>
      </c>
      <c r="C535" s="88"/>
      <c r="D535" s="88"/>
      <c r="E535" s="36"/>
      <c r="F535" s="19">
        <v>103</v>
      </c>
      <c r="G535" s="19">
        <v>33</v>
      </c>
      <c r="H535" s="19">
        <v>70</v>
      </c>
      <c r="I535" s="19">
        <v>105</v>
      </c>
      <c r="J535" s="72">
        <v>101</v>
      </c>
      <c r="K535" s="19">
        <v>37</v>
      </c>
      <c r="L535" s="111">
        <f t="shared" si="266"/>
        <v>4.7996272134203171</v>
      </c>
      <c r="M535" s="5">
        <f t="shared" si="267"/>
        <v>2.9864253393665159</v>
      </c>
      <c r="N535" s="5">
        <f t="shared" si="268"/>
        <v>6.7243035542747354</v>
      </c>
      <c r="O535" s="5">
        <f t="shared" si="269"/>
        <v>8.8682432432432421</v>
      </c>
      <c r="P535" s="5">
        <f t="shared" si="270"/>
        <v>9.3779015784586814</v>
      </c>
      <c r="Q535" s="5">
        <f t="shared" si="271"/>
        <v>3.052805280528053</v>
      </c>
      <c r="R535" s="23"/>
      <c r="S535" s="23"/>
      <c r="T535" s="23"/>
      <c r="U535" s="23"/>
      <c r="V535" s="23"/>
      <c r="W535" s="44"/>
      <c r="X535" s="35" t="s">
        <v>0</v>
      </c>
      <c r="Y535" s="88"/>
      <c r="Z535" s="88"/>
      <c r="AA535" s="36"/>
      <c r="AB535" s="19">
        <f t="shared" si="272"/>
        <v>37</v>
      </c>
      <c r="AC535" s="19">
        <f t="shared" si="273"/>
        <v>70</v>
      </c>
      <c r="AD535" s="72">
        <f t="shared" si="274"/>
        <v>101</v>
      </c>
      <c r="AE535" s="111">
        <f t="shared" si="275"/>
        <v>3.052805280528053</v>
      </c>
      <c r="AF535" s="5">
        <f t="shared" si="276"/>
        <v>6.7243035542747354</v>
      </c>
      <c r="AG535" s="5">
        <f t="shared" si="277"/>
        <v>9.3779015784586814</v>
      </c>
      <c r="AH535" s="23"/>
      <c r="AI535" s="80"/>
      <c r="AJ535" s="23"/>
      <c r="AK535" s="23"/>
    </row>
    <row r="536" spans="2:37" ht="15" customHeight="1" x14ac:dyDescent="0.15">
      <c r="B536" s="38" t="s">
        <v>1</v>
      </c>
      <c r="C536" s="78"/>
      <c r="D536" s="78"/>
      <c r="E536" s="28"/>
      <c r="F536" s="39">
        <f>SUM(F526:F535)</f>
        <v>2146</v>
      </c>
      <c r="G536" s="39">
        <f>SUM(G526:G535)</f>
        <v>1105</v>
      </c>
      <c r="H536" s="39">
        <f>SUM(H526:H535)</f>
        <v>1041</v>
      </c>
      <c r="I536" s="39">
        <f>SUM(I526:I535)</f>
        <v>1184</v>
      </c>
      <c r="J536" s="68">
        <f>SUM(J526:J535)</f>
        <v>1077</v>
      </c>
      <c r="K536" s="39">
        <v>1212</v>
      </c>
      <c r="L536" s="108">
        <f t="shared" ref="L536:Q536" si="278">IF(SUM(L526:L535)&gt;100,"－",SUM(L526:L535))</f>
        <v>99.999999999999986</v>
      </c>
      <c r="M536" s="6">
        <f t="shared" si="278"/>
        <v>99.999999999999986</v>
      </c>
      <c r="N536" s="6">
        <f t="shared" si="278"/>
        <v>100.00000000000001</v>
      </c>
      <c r="O536" s="6">
        <f t="shared" si="278"/>
        <v>100</v>
      </c>
      <c r="P536" s="6">
        <f t="shared" si="278"/>
        <v>99.999999999999986</v>
      </c>
      <c r="Q536" s="6">
        <f t="shared" si="278"/>
        <v>100.00000000000001</v>
      </c>
      <c r="R536" s="23"/>
      <c r="S536" s="23"/>
      <c r="T536" s="23"/>
      <c r="U536" s="23"/>
      <c r="V536" s="23"/>
      <c r="W536" s="44"/>
      <c r="X536" s="38" t="s">
        <v>1</v>
      </c>
      <c r="Y536" s="78"/>
      <c r="Z536" s="78"/>
      <c r="AA536" s="28"/>
      <c r="AB536" s="39">
        <f>SUM(AB526:AB535)</f>
        <v>1212</v>
      </c>
      <c r="AC536" s="39">
        <f>SUM(AC526:AC535)</f>
        <v>1041</v>
      </c>
      <c r="AD536" s="68">
        <f>SUM(AD526:AD535)</f>
        <v>1077</v>
      </c>
      <c r="AE536" s="108">
        <f>IF(SUM(AE526:AE535)&gt;100,"－",SUM(AE526:AE535))</f>
        <v>100.00000000000001</v>
      </c>
      <c r="AF536" s="6">
        <f>IF(SUM(AF526:AF535)&gt;100,"－",SUM(AF526:AF535))</f>
        <v>100.00000000000001</v>
      </c>
      <c r="AG536" s="6">
        <f>IF(SUM(AG526:AG535)&gt;100,"－",SUM(AG526:AG535))</f>
        <v>99.999999999999986</v>
      </c>
      <c r="AH536" s="23"/>
      <c r="AI536" s="23"/>
      <c r="AJ536" s="23"/>
      <c r="AK536" s="23"/>
    </row>
    <row r="537" spans="2:37" ht="15" customHeight="1" x14ac:dyDescent="0.15">
      <c r="B537" s="38" t="s">
        <v>103</v>
      </c>
      <c r="C537" s="78"/>
      <c r="D537" s="78"/>
      <c r="E537" s="29"/>
      <c r="F537" s="41">
        <v>2.8365149290259422</v>
      </c>
      <c r="G537" s="71">
        <v>0.90298507462686572</v>
      </c>
      <c r="H537" s="71">
        <v>4.9711637487126676</v>
      </c>
      <c r="I537" s="71">
        <v>2.9564411492122336</v>
      </c>
      <c r="J537" s="71">
        <v>2.8657786885245899</v>
      </c>
      <c r="K537" s="41">
        <v>1.1582978723404256</v>
      </c>
      <c r="L537" s="14"/>
      <c r="M537" s="14"/>
      <c r="N537" s="14"/>
      <c r="O537" s="14"/>
      <c r="P537" s="14"/>
      <c r="Q537" s="14"/>
      <c r="R537" s="14"/>
      <c r="S537" s="14"/>
      <c r="T537" s="14"/>
      <c r="U537" s="14"/>
      <c r="V537" s="14"/>
      <c r="W537" s="44"/>
      <c r="X537" s="38" t="s">
        <v>103</v>
      </c>
      <c r="Y537" s="78"/>
      <c r="Z537" s="78"/>
      <c r="AA537" s="29"/>
      <c r="AB537" s="41">
        <v>1.1582978723404256</v>
      </c>
      <c r="AC537" s="71">
        <f>H537</f>
        <v>4.9711637487126676</v>
      </c>
      <c r="AD537" s="71">
        <f>J537</f>
        <v>2.8657786885245899</v>
      </c>
      <c r="AE537" s="14"/>
      <c r="AF537" s="14"/>
      <c r="AG537" s="14"/>
      <c r="AH537" s="14"/>
      <c r="AI537" s="14"/>
      <c r="AJ537" s="14"/>
      <c r="AK537" s="14"/>
    </row>
    <row r="538" spans="2:37" ht="15" customHeight="1" x14ac:dyDescent="0.15">
      <c r="B538" s="38" t="s">
        <v>104</v>
      </c>
      <c r="C538" s="28"/>
      <c r="D538" s="28"/>
      <c r="E538" s="29"/>
      <c r="F538" s="171">
        <v>96</v>
      </c>
      <c r="G538" s="47">
        <v>96</v>
      </c>
      <c r="H538" s="47">
        <v>73</v>
      </c>
      <c r="I538" s="47">
        <v>61</v>
      </c>
      <c r="J538" s="47">
        <v>50</v>
      </c>
      <c r="K538" s="171">
        <v>96</v>
      </c>
      <c r="O538" s="7"/>
      <c r="W538" s="44"/>
      <c r="X538" s="38" t="s">
        <v>104</v>
      </c>
      <c r="Y538" s="28"/>
      <c r="Z538" s="28"/>
      <c r="AA538" s="29"/>
      <c r="AB538" s="171">
        <v>96</v>
      </c>
      <c r="AC538" s="47">
        <f>H538</f>
        <v>73</v>
      </c>
      <c r="AD538" s="47">
        <f>J538</f>
        <v>50</v>
      </c>
    </row>
    <row r="539" spans="2:37" ht="15" customHeight="1" x14ac:dyDescent="0.15">
      <c r="B539" s="38" t="s">
        <v>149</v>
      </c>
      <c r="C539" s="28"/>
      <c r="D539" s="28"/>
      <c r="E539" s="29"/>
      <c r="F539" s="171">
        <v>5795</v>
      </c>
      <c r="G539" s="47">
        <v>968</v>
      </c>
      <c r="H539" s="47">
        <v>4827</v>
      </c>
      <c r="I539" s="47">
        <v>3190</v>
      </c>
      <c r="J539" s="47">
        <v>2797</v>
      </c>
      <c r="K539" s="171">
        <v>1361</v>
      </c>
      <c r="M539" s="173"/>
      <c r="O539" s="7"/>
      <c r="W539" s="44"/>
      <c r="X539" s="38" t="s">
        <v>149</v>
      </c>
      <c r="Y539" s="28"/>
      <c r="Z539" s="28"/>
      <c r="AA539" s="29"/>
      <c r="AB539" s="171">
        <v>1361</v>
      </c>
      <c r="AC539" s="47">
        <f>H539</f>
        <v>4827</v>
      </c>
      <c r="AD539" s="47">
        <f>J539</f>
        <v>2797</v>
      </c>
    </row>
    <row r="540" spans="2:37" ht="15" customHeight="1" x14ac:dyDescent="0.15">
      <c r="B540" s="85" t="s">
        <v>143</v>
      </c>
      <c r="C540" s="22"/>
      <c r="D540" s="22"/>
      <c r="F540" s="1"/>
      <c r="G540" s="1"/>
      <c r="W540" s="44"/>
      <c r="X540" s="85" t="s">
        <v>143</v>
      </c>
      <c r="Y540" s="22"/>
      <c r="Z540" s="22"/>
      <c r="AB540" s="1"/>
      <c r="AC540" s="1"/>
    </row>
    <row r="541" spans="2:37" ht="13.65" customHeight="1" x14ac:dyDescent="0.15">
      <c r="B541" s="64"/>
      <c r="C541" s="33"/>
      <c r="D541" s="33"/>
      <c r="E541" s="33"/>
      <c r="F541" s="386"/>
      <c r="G541" s="387"/>
      <c r="H541" s="86" t="s">
        <v>2</v>
      </c>
      <c r="I541" s="86"/>
      <c r="J541" s="387"/>
      <c r="K541" s="387"/>
      <c r="L541" s="388"/>
      <c r="M541" s="387"/>
      <c r="N541" s="86" t="s">
        <v>3</v>
      </c>
      <c r="O541" s="86"/>
      <c r="P541" s="387"/>
      <c r="Q541" s="389"/>
      <c r="W541" s="44"/>
      <c r="X541" s="64"/>
      <c r="Y541" s="33"/>
      <c r="Z541" s="33"/>
      <c r="AA541" s="33"/>
      <c r="AB541" s="79"/>
      <c r="AC541" s="83" t="s">
        <v>2</v>
      </c>
      <c r="AD541" s="86"/>
      <c r="AE541" s="104"/>
      <c r="AF541" s="83" t="s">
        <v>3</v>
      </c>
      <c r="AG541" s="84"/>
    </row>
    <row r="542" spans="2:37" ht="19.2" x14ac:dyDescent="0.15">
      <c r="B542" s="77"/>
      <c r="F542" s="94" t="s">
        <v>442</v>
      </c>
      <c r="G542" s="94" t="s">
        <v>194</v>
      </c>
      <c r="H542" s="94" t="s">
        <v>195</v>
      </c>
      <c r="I542" s="94" t="s">
        <v>443</v>
      </c>
      <c r="J542" s="100" t="s">
        <v>197</v>
      </c>
      <c r="K542" s="94" t="s">
        <v>1127</v>
      </c>
      <c r="L542" s="103" t="s">
        <v>442</v>
      </c>
      <c r="M542" s="94" t="s">
        <v>194</v>
      </c>
      <c r="N542" s="94" t="s">
        <v>195</v>
      </c>
      <c r="O542" s="94" t="s">
        <v>443</v>
      </c>
      <c r="P542" s="94" t="s">
        <v>197</v>
      </c>
      <c r="Q542" s="94" t="s">
        <v>1127</v>
      </c>
      <c r="W542" s="44"/>
      <c r="X542" s="77"/>
      <c r="AB542" s="94" t="s">
        <v>936</v>
      </c>
      <c r="AC542" s="94" t="s">
        <v>195</v>
      </c>
      <c r="AD542" s="100" t="s">
        <v>197</v>
      </c>
      <c r="AE542" s="103" t="s">
        <v>936</v>
      </c>
      <c r="AF542" s="94" t="s">
        <v>195</v>
      </c>
      <c r="AG542" s="94" t="s">
        <v>197</v>
      </c>
    </row>
    <row r="543" spans="2:37" ht="12" customHeight="1" x14ac:dyDescent="0.15">
      <c r="B543" s="35"/>
      <c r="C543" s="88"/>
      <c r="D543" s="88"/>
      <c r="E543" s="36"/>
      <c r="F543" s="37"/>
      <c r="G543" s="37"/>
      <c r="H543" s="37"/>
      <c r="I543" s="37"/>
      <c r="J543" s="66"/>
      <c r="K543" s="37"/>
      <c r="L543" s="105">
        <f t="shared" ref="L543:Q543" si="279">F$16</f>
        <v>2146</v>
      </c>
      <c r="M543" s="2">
        <f t="shared" si="279"/>
        <v>1105</v>
      </c>
      <c r="N543" s="2">
        <f t="shared" si="279"/>
        <v>1041</v>
      </c>
      <c r="O543" s="2">
        <f t="shared" si="279"/>
        <v>1184</v>
      </c>
      <c r="P543" s="2">
        <f t="shared" si="279"/>
        <v>1077</v>
      </c>
      <c r="Q543" s="2">
        <f t="shared" si="279"/>
        <v>1212</v>
      </c>
      <c r="R543" s="89"/>
      <c r="S543" s="89"/>
      <c r="T543" s="89"/>
      <c r="U543" s="89"/>
      <c r="V543" s="89"/>
      <c r="W543" s="44"/>
      <c r="X543" s="35"/>
      <c r="Y543" s="88"/>
      <c r="Z543" s="88"/>
      <c r="AA543" s="36"/>
      <c r="AB543" s="37"/>
      <c r="AC543" s="37"/>
      <c r="AD543" s="66"/>
      <c r="AE543" s="105">
        <f>AB$16</f>
        <v>1212</v>
      </c>
      <c r="AF543" s="2">
        <f>AC$16</f>
        <v>1041</v>
      </c>
      <c r="AG543" s="2">
        <f>AD$16</f>
        <v>1077</v>
      </c>
      <c r="AH543" s="89"/>
      <c r="AI543" s="89"/>
      <c r="AJ543" s="89"/>
      <c r="AK543" s="89"/>
    </row>
    <row r="544" spans="2:37" ht="15" customHeight="1" x14ac:dyDescent="0.15">
      <c r="B544" s="34" t="s">
        <v>177</v>
      </c>
      <c r="C544" s="209"/>
      <c r="D544" s="209"/>
      <c r="F544" s="18">
        <v>1308</v>
      </c>
      <c r="G544" s="18">
        <v>951</v>
      </c>
      <c r="H544" s="18">
        <v>357</v>
      </c>
      <c r="I544" s="18">
        <v>683</v>
      </c>
      <c r="J544" s="67">
        <v>604</v>
      </c>
      <c r="K544" s="18">
        <v>1030</v>
      </c>
      <c r="L544" s="106">
        <f t="shared" ref="L544:L553" si="280">F544/L$525*100</f>
        <v>60.950605778191978</v>
      </c>
      <c r="M544" s="4">
        <f t="shared" ref="M544:M553" si="281">G544/M$525*100</f>
        <v>86.0633484162896</v>
      </c>
      <c r="N544" s="4">
        <f t="shared" ref="N544:N553" si="282">H544/N$525*100</f>
        <v>34.293948126801155</v>
      </c>
      <c r="O544" s="4">
        <f t="shared" ref="O544:O553" si="283">I544/O$525*100</f>
        <v>57.685810810810814</v>
      </c>
      <c r="P544" s="4">
        <f t="shared" ref="P544:P553" si="284">J544/P$525*100</f>
        <v>56.081708449396473</v>
      </c>
      <c r="Q544" s="4">
        <f t="shared" ref="Q544:Q553" si="285">K544/Q$525*100</f>
        <v>84.983498349834989</v>
      </c>
      <c r="R544" s="80"/>
      <c r="S544" s="80"/>
      <c r="T544" s="80"/>
      <c r="U544" s="80"/>
      <c r="V544" s="80"/>
      <c r="W544" s="44"/>
      <c r="X544" s="34" t="s">
        <v>177</v>
      </c>
      <c r="Y544" s="209"/>
      <c r="Z544" s="209"/>
      <c r="AB544" s="18">
        <f t="shared" ref="AB544:AB553" si="286">SUM(G544,I544-J544)</f>
        <v>1030</v>
      </c>
      <c r="AC544" s="18">
        <f t="shared" ref="AC544:AC553" si="287">H544</f>
        <v>357</v>
      </c>
      <c r="AD544" s="67">
        <f t="shared" ref="AD544:AD553" si="288">J544</f>
        <v>604</v>
      </c>
      <c r="AE544" s="106">
        <f t="shared" ref="AE544:AE553" si="289">AB544/AE$525*100</f>
        <v>84.983498349834989</v>
      </c>
      <c r="AF544" s="4">
        <f t="shared" ref="AF544:AF553" si="290">AC544/AF$525*100</f>
        <v>34.293948126801155</v>
      </c>
      <c r="AG544" s="4">
        <f t="shared" ref="AG544:AG553" si="291">AD544/AG$525*100</f>
        <v>56.081708449396473</v>
      </c>
      <c r="AH544" s="80"/>
      <c r="AI544" s="80"/>
      <c r="AJ544" s="80"/>
      <c r="AK544" s="80"/>
    </row>
    <row r="545" spans="1:37" ht="15" customHeight="1" x14ac:dyDescent="0.15">
      <c r="B545" s="34" t="s">
        <v>69</v>
      </c>
      <c r="C545" s="209"/>
      <c r="D545" s="209"/>
      <c r="F545" s="18">
        <v>61</v>
      </c>
      <c r="G545" s="18">
        <v>31</v>
      </c>
      <c r="H545" s="18">
        <v>30</v>
      </c>
      <c r="I545" s="18">
        <v>39</v>
      </c>
      <c r="J545" s="67">
        <v>35</v>
      </c>
      <c r="K545" s="18">
        <v>35</v>
      </c>
      <c r="L545" s="107">
        <f t="shared" si="280"/>
        <v>2.8424976700838771</v>
      </c>
      <c r="M545" s="4">
        <f t="shared" si="281"/>
        <v>2.8054298642533939</v>
      </c>
      <c r="N545" s="4">
        <f t="shared" si="282"/>
        <v>2.8818443804034581</v>
      </c>
      <c r="O545" s="4">
        <f t="shared" si="283"/>
        <v>3.2939189189189184</v>
      </c>
      <c r="P545" s="4">
        <f t="shared" si="284"/>
        <v>3.2497678737233056</v>
      </c>
      <c r="Q545" s="4">
        <f t="shared" si="285"/>
        <v>2.8877887788778875</v>
      </c>
      <c r="R545" s="80"/>
      <c r="S545" s="80"/>
      <c r="T545" s="80"/>
      <c r="U545" s="80"/>
      <c r="V545" s="80"/>
      <c r="W545" s="44"/>
      <c r="X545" s="34" t="s">
        <v>69</v>
      </c>
      <c r="Y545" s="209"/>
      <c r="Z545" s="209"/>
      <c r="AB545" s="18">
        <f t="shared" si="286"/>
        <v>35</v>
      </c>
      <c r="AC545" s="18">
        <f t="shared" si="287"/>
        <v>30</v>
      </c>
      <c r="AD545" s="67">
        <f t="shared" si="288"/>
        <v>35</v>
      </c>
      <c r="AE545" s="107">
        <f t="shared" si="289"/>
        <v>2.8877887788778875</v>
      </c>
      <c r="AF545" s="4">
        <f t="shared" si="290"/>
        <v>2.8818443804034581</v>
      </c>
      <c r="AG545" s="4">
        <f t="shared" si="291"/>
        <v>3.2497678737233056</v>
      </c>
      <c r="AH545" s="80"/>
      <c r="AI545" s="80"/>
      <c r="AJ545" s="80"/>
      <c r="AK545" s="80"/>
    </row>
    <row r="546" spans="1:37" ht="15" customHeight="1" x14ac:dyDescent="0.15">
      <c r="B546" s="34" t="s">
        <v>70</v>
      </c>
      <c r="C546" s="209"/>
      <c r="D546" s="209"/>
      <c r="F546" s="18">
        <v>84</v>
      </c>
      <c r="G546" s="18">
        <v>12</v>
      </c>
      <c r="H546" s="18">
        <v>72</v>
      </c>
      <c r="I546" s="18">
        <v>58</v>
      </c>
      <c r="J546" s="67">
        <v>55</v>
      </c>
      <c r="K546" s="18">
        <v>15</v>
      </c>
      <c r="L546" s="107">
        <f t="shared" si="280"/>
        <v>3.9142590866728799</v>
      </c>
      <c r="M546" s="4">
        <f t="shared" si="281"/>
        <v>1.0859728506787329</v>
      </c>
      <c r="N546" s="4">
        <f t="shared" si="282"/>
        <v>6.9164265129683002</v>
      </c>
      <c r="O546" s="4">
        <f t="shared" si="283"/>
        <v>4.8986486486486482</v>
      </c>
      <c r="P546" s="4">
        <f t="shared" si="284"/>
        <v>5.1067780872794799</v>
      </c>
      <c r="Q546" s="4">
        <f t="shared" si="285"/>
        <v>1.2376237623762376</v>
      </c>
      <c r="R546" s="80"/>
      <c r="S546" s="80"/>
      <c r="T546" s="80"/>
      <c r="U546" s="80"/>
      <c r="V546" s="80"/>
      <c r="W546" s="44"/>
      <c r="X546" s="34" t="s">
        <v>70</v>
      </c>
      <c r="Y546" s="209"/>
      <c r="Z546" s="209"/>
      <c r="AB546" s="18">
        <f t="shared" si="286"/>
        <v>15</v>
      </c>
      <c r="AC546" s="18">
        <f t="shared" si="287"/>
        <v>72</v>
      </c>
      <c r="AD546" s="67">
        <f t="shared" si="288"/>
        <v>55</v>
      </c>
      <c r="AE546" s="107">
        <f t="shared" si="289"/>
        <v>1.2376237623762376</v>
      </c>
      <c r="AF546" s="4">
        <f t="shared" si="290"/>
        <v>6.9164265129683002</v>
      </c>
      <c r="AG546" s="4">
        <f t="shared" si="291"/>
        <v>5.1067780872794799</v>
      </c>
      <c r="AH546" s="80"/>
      <c r="AI546" s="80"/>
      <c r="AJ546" s="80"/>
      <c r="AK546" s="80"/>
    </row>
    <row r="547" spans="1:37" ht="15" customHeight="1" x14ac:dyDescent="0.15">
      <c r="B547" s="34" t="s">
        <v>71</v>
      </c>
      <c r="C547" s="209"/>
      <c r="D547" s="209"/>
      <c r="F547" s="18">
        <v>87</v>
      </c>
      <c r="G547" s="18">
        <v>17</v>
      </c>
      <c r="H547" s="18">
        <v>70</v>
      </c>
      <c r="I547" s="18">
        <v>50</v>
      </c>
      <c r="J547" s="67">
        <v>47</v>
      </c>
      <c r="K547" s="18">
        <v>20</v>
      </c>
      <c r="L547" s="107">
        <f t="shared" si="280"/>
        <v>4.0540540540540544</v>
      </c>
      <c r="M547" s="4">
        <f t="shared" si="281"/>
        <v>1.5384615384615385</v>
      </c>
      <c r="N547" s="4">
        <f t="shared" si="282"/>
        <v>6.7243035542747354</v>
      </c>
      <c r="O547" s="4">
        <f t="shared" si="283"/>
        <v>4.2229729729729728</v>
      </c>
      <c r="P547" s="4">
        <f t="shared" si="284"/>
        <v>4.3639740018570103</v>
      </c>
      <c r="Q547" s="4">
        <f t="shared" si="285"/>
        <v>1.6501650165016499</v>
      </c>
      <c r="R547" s="80"/>
      <c r="S547" s="80"/>
      <c r="T547" s="80"/>
      <c r="U547" s="80"/>
      <c r="V547" s="80"/>
      <c r="W547" s="44"/>
      <c r="X547" s="34" t="s">
        <v>71</v>
      </c>
      <c r="Y547" s="209"/>
      <c r="Z547" s="209"/>
      <c r="AB547" s="18">
        <f t="shared" si="286"/>
        <v>20</v>
      </c>
      <c r="AC547" s="18">
        <f t="shared" si="287"/>
        <v>70</v>
      </c>
      <c r="AD547" s="67">
        <f t="shared" si="288"/>
        <v>47</v>
      </c>
      <c r="AE547" s="107">
        <f t="shared" si="289"/>
        <v>1.6501650165016499</v>
      </c>
      <c r="AF547" s="4">
        <f t="shared" si="290"/>
        <v>6.7243035542747354</v>
      </c>
      <c r="AG547" s="4">
        <f t="shared" si="291"/>
        <v>4.3639740018570103</v>
      </c>
      <c r="AH547" s="80"/>
      <c r="AI547" s="80"/>
      <c r="AJ547" s="80"/>
      <c r="AK547" s="80"/>
    </row>
    <row r="548" spans="1:37" ht="15" customHeight="1" x14ac:dyDescent="0.15">
      <c r="B548" s="34" t="s">
        <v>72</v>
      </c>
      <c r="C548" s="209"/>
      <c r="D548" s="209"/>
      <c r="F548" s="18">
        <v>70</v>
      </c>
      <c r="G548" s="18">
        <v>9</v>
      </c>
      <c r="H548" s="18">
        <v>61</v>
      </c>
      <c r="I548" s="18">
        <v>33</v>
      </c>
      <c r="J548" s="67">
        <v>32</v>
      </c>
      <c r="K548" s="18">
        <v>10</v>
      </c>
      <c r="L548" s="107">
        <f t="shared" si="280"/>
        <v>3.2618825722273996</v>
      </c>
      <c r="M548" s="4">
        <f t="shared" si="281"/>
        <v>0.81447963800904988</v>
      </c>
      <c r="N548" s="4">
        <f t="shared" si="282"/>
        <v>5.8597502401536987</v>
      </c>
      <c r="O548" s="4">
        <f t="shared" si="283"/>
        <v>2.7871621621621623</v>
      </c>
      <c r="P548" s="4">
        <f t="shared" si="284"/>
        <v>2.9712163416898791</v>
      </c>
      <c r="Q548" s="4">
        <f t="shared" si="285"/>
        <v>0.82508250825082496</v>
      </c>
      <c r="R548" s="80"/>
      <c r="S548" s="80"/>
      <c r="T548" s="80"/>
      <c r="U548" s="80"/>
      <c r="V548" s="80"/>
      <c r="W548" s="44"/>
      <c r="X548" s="34" t="s">
        <v>72</v>
      </c>
      <c r="Y548" s="209"/>
      <c r="Z548" s="209"/>
      <c r="AB548" s="18">
        <f t="shared" si="286"/>
        <v>10</v>
      </c>
      <c r="AC548" s="18">
        <f t="shared" si="287"/>
        <v>61</v>
      </c>
      <c r="AD548" s="67">
        <f t="shared" si="288"/>
        <v>32</v>
      </c>
      <c r="AE548" s="107">
        <f t="shared" si="289"/>
        <v>0.82508250825082496</v>
      </c>
      <c r="AF548" s="4">
        <f t="shared" si="290"/>
        <v>5.8597502401536987</v>
      </c>
      <c r="AG548" s="4">
        <f t="shared" si="291"/>
        <v>2.9712163416898791</v>
      </c>
      <c r="AH548" s="80"/>
      <c r="AI548" s="80"/>
      <c r="AJ548" s="80"/>
      <c r="AK548" s="80"/>
    </row>
    <row r="549" spans="1:37" ht="15" customHeight="1" x14ac:dyDescent="0.15">
      <c r="B549" s="34" t="s">
        <v>73</v>
      </c>
      <c r="C549" s="209"/>
      <c r="D549" s="209"/>
      <c r="F549" s="18">
        <v>54</v>
      </c>
      <c r="G549" s="18">
        <v>9</v>
      </c>
      <c r="H549" s="18">
        <v>45</v>
      </c>
      <c r="I549" s="18">
        <v>27</v>
      </c>
      <c r="J549" s="67">
        <v>27</v>
      </c>
      <c r="K549" s="18">
        <v>9</v>
      </c>
      <c r="L549" s="107">
        <f t="shared" si="280"/>
        <v>2.516309412861137</v>
      </c>
      <c r="M549" s="4">
        <f t="shared" si="281"/>
        <v>0.81447963800904988</v>
      </c>
      <c r="N549" s="4">
        <f t="shared" si="282"/>
        <v>4.3227665706051877</v>
      </c>
      <c r="O549" s="4">
        <f t="shared" si="283"/>
        <v>2.2804054054054053</v>
      </c>
      <c r="P549" s="4">
        <f t="shared" si="284"/>
        <v>2.5069637883008355</v>
      </c>
      <c r="Q549" s="4">
        <f t="shared" si="285"/>
        <v>0.74257425742574257</v>
      </c>
      <c r="R549" s="80"/>
      <c r="S549" s="80"/>
      <c r="T549" s="80"/>
      <c r="U549" s="80"/>
      <c r="V549" s="80"/>
      <c r="W549" s="44"/>
      <c r="X549" s="34" t="s">
        <v>73</v>
      </c>
      <c r="Y549" s="209"/>
      <c r="Z549" s="209"/>
      <c r="AB549" s="18">
        <f t="shared" si="286"/>
        <v>9</v>
      </c>
      <c r="AC549" s="18">
        <f t="shared" si="287"/>
        <v>45</v>
      </c>
      <c r="AD549" s="67">
        <f t="shared" si="288"/>
        <v>27</v>
      </c>
      <c r="AE549" s="107">
        <f t="shared" si="289"/>
        <v>0.74257425742574257</v>
      </c>
      <c r="AF549" s="4">
        <f t="shared" si="290"/>
        <v>4.3227665706051877</v>
      </c>
      <c r="AG549" s="4">
        <f t="shared" si="291"/>
        <v>2.5069637883008355</v>
      </c>
      <c r="AH549" s="80"/>
      <c r="AI549" s="80"/>
      <c r="AJ549" s="80"/>
      <c r="AK549" s="80"/>
    </row>
    <row r="550" spans="1:37" ht="15" customHeight="1" x14ac:dyDescent="0.15">
      <c r="B550" s="34" t="s">
        <v>76</v>
      </c>
      <c r="C550" s="209"/>
      <c r="D550" s="209"/>
      <c r="F550" s="18">
        <v>115</v>
      </c>
      <c r="G550" s="18">
        <v>16</v>
      </c>
      <c r="H550" s="18">
        <v>99</v>
      </c>
      <c r="I550" s="18">
        <v>56</v>
      </c>
      <c r="J550" s="67">
        <v>53</v>
      </c>
      <c r="K550" s="18">
        <v>19</v>
      </c>
      <c r="L550" s="107">
        <f t="shared" si="280"/>
        <v>5.3588070829450141</v>
      </c>
      <c r="M550" s="4">
        <f t="shared" si="281"/>
        <v>1.4479638009049773</v>
      </c>
      <c r="N550" s="4">
        <f t="shared" si="282"/>
        <v>9.5100864553314128</v>
      </c>
      <c r="O550" s="4">
        <f t="shared" si="283"/>
        <v>4.7297297297297298</v>
      </c>
      <c r="P550" s="4">
        <f t="shared" si="284"/>
        <v>4.9210770659238623</v>
      </c>
      <c r="Q550" s="4">
        <f t="shared" si="285"/>
        <v>1.5676567656765676</v>
      </c>
      <c r="R550" s="80"/>
      <c r="S550" s="80"/>
      <c r="T550" s="80"/>
      <c r="U550" s="80"/>
      <c r="V550" s="80"/>
      <c r="W550" s="44"/>
      <c r="X550" s="34" t="s">
        <v>76</v>
      </c>
      <c r="Y550" s="209"/>
      <c r="Z550" s="209"/>
      <c r="AB550" s="18">
        <f t="shared" si="286"/>
        <v>19</v>
      </c>
      <c r="AC550" s="18">
        <f t="shared" si="287"/>
        <v>99</v>
      </c>
      <c r="AD550" s="67">
        <f t="shared" si="288"/>
        <v>53</v>
      </c>
      <c r="AE550" s="107">
        <f t="shared" si="289"/>
        <v>1.5676567656765676</v>
      </c>
      <c r="AF550" s="4">
        <f t="shared" si="290"/>
        <v>9.5100864553314128</v>
      </c>
      <c r="AG550" s="4">
        <f t="shared" si="291"/>
        <v>4.9210770659238623</v>
      </c>
      <c r="AH550" s="80"/>
      <c r="AI550" s="80"/>
      <c r="AJ550" s="80"/>
      <c r="AK550" s="80"/>
    </row>
    <row r="551" spans="1:37" ht="15" customHeight="1" x14ac:dyDescent="0.15">
      <c r="B551" s="34" t="s">
        <v>75</v>
      </c>
      <c r="C551" s="209"/>
      <c r="D551" s="209"/>
      <c r="F551" s="18">
        <v>78</v>
      </c>
      <c r="G551" s="18">
        <v>11</v>
      </c>
      <c r="H551" s="18">
        <v>67</v>
      </c>
      <c r="I551" s="18">
        <v>43</v>
      </c>
      <c r="J551" s="67">
        <v>41</v>
      </c>
      <c r="K551" s="18">
        <v>13</v>
      </c>
      <c r="L551" s="107">
        <f t="shared" si="280"/>
        <v>3.6346691519105314</v>
      </c>
      <c r="M551" s="4">
        <f t="shared" si="281"/>
        <v>0.99547511312217185</v>
      </c>
      <c r="N551" s="4">
        <f t="shared" si="282"/>
        <v>6.4361191162343898</v>
      </c>
      <c r="O551" s="4">
        <f t="shared" si="283"/>
        <v>3.6317567567567566</v>
      </c>
      <c r="P551" s="4">
        <f t="shared" si="284"/>
        <v>3.8068709377901575</v>
      </c>
      <c r="Q551" s="4">
        <f t="shared" si="285"/>
        <v>1.0726072607260726</v>
      </c>
      <c r="R551" s="80"/>
      <c r="S551" s="80"/>
      <c r="T551" s="80"/>
      <c r="U551" s="80"/>
      <c r="V551" s="80"/>
      <c r="W551" s="44"/>
      <c r="X551" s="34" t="s">
        <v>75</v>
      </c>
      <c r="Y551" s="209"/>
      <c r="Z551" s="209"/>
      <c r="AB551" s="18">
        <f t="shared" si="286"/>
        <v>13</v>
      </c>
      <c r="AC551" s="18">
        <f t="shared" si="287"/>
        <v>67</v>
      </c>
      <c r="AD551" s="67">
        <f t="shared" si="288"/>
        <v>41</v>
      </c>
      <c r="AE551" s="107">
        <f t="shared" si="289"/>
        <v>1.0726072607260726</v>
      </c>
      <c r="AF551" s="4">
        <f t="shared" si="290"/>
        <v>6.4361191162343898</v>
      </c>
      <c r="AG551" s="4">
        <f t="shared" si="291"/>
        <v>3.8068709377901575</v>
      </c>
      <c r="AH551" s="80"/>
      <c r="AI551" s="80"/>
      <c r="AJ551" s="80"/>
      <c r="AK551" s="80"/>
    </row>
    <row r="552" spans="1:37" ht="15" customHeight="1" x14ac:dyDescent="0.15">
      <c r="B552" s="34" t="s">
        <v>74</v>
      </c>
      <c r="C552" s="209"/>
      <c r="D552" s="209"/>
      <c r="F552" s="18">
        <v>176</v>
      </c>
      <c r="G552" s="18">
        <v>15</v>
      </c>
      <c r="H552" s="18">
        <v>161</v>
      </c>
      <c r="I552" s="18">
        <v>80</v>
      </c>
      <c r="J552" s="67">
        <v>73</v>
      </c>
      <c r="K552" s="18">
        <v>22</v>
      </c>
      <c r="L552" s="107">
        <f t="shared" si="280"/>
        <v>8.2013047530288912</v>
      </c>
      <c r="M552" s="4">
        <f t="shared" si="281"/>
        <v>1.3574660633484164</v>
      </c>
      <c r="N552" s="4">
        <f t="shared" si="282"/>
        <v>15.465898174831894</v>
      </c>
      <c r="O552" s="4">
        <f t="shared" si="283"/>
        <v>6.756756756756757</v>
      </c>
      <c r="P552" s="4">
        <f t="shared" si="284"/>
        <v>6.7780872794800366</v>
      </c>
      <c r="Q552" s="4">
        <f t="shared" si="285"/>
        <v>1.8151815181518154</v>
      </c>
      <c r="R552" s="80"/>
      <c r="S552" s="80"/>
      <c r="T552" s="80"/>
      <c r="U552" s="80"/>
      <c r="V552" s="80"/>
      <c r="W552" s="44"/>
      <c r="X552" s="34" t="s">
        <v>74</v>
      </c>
      <c r="Y552" s="209"/>
      <c r="Z552" s="209"/>
      <c r="AB552" s="18">
        <f t="shared" si="286"/>
        <v>22</v>
      </c>
      <c r="AC552" s="18">
        <f t="shared" si="287"/>
        <v>161</v>
      </c>
      <c r="AD552" s="67">
        <f t="shared" si="288"/>
        <v>73</v>
      </c>
      <c r="AE552" s="107">
        <f t="shared" si="289"/>
        <v>1.8151815181518154</v>
      </c>
      <c r="AF552" s="4">
        <f t="shared" si="290"/>
        <v>15.465898174831894</v>
      </c>
      <c r="AG552" s="4">
        <f t="shared" si="291"/>
        <v>6.7780872794800366</v>
      </c>
      <c r="AH552" s="80"/>
      <c r="AI552" s="80"/>
      <c r="AJ552" s="80"/>
      <c r="AK552" s="80"/>
    </row>
    <row r="553" spans="1:37" ht="15" customHeight="1" x14ac:dyDescent="0.15">
      <c r="B553" s="35" t="s">
        <v>150</v>
      </c>
      <c r="C553" s="88"/>
      <c r="D553" s="88"/>
      <c r="E553" s="36"/>
      <c r="F553" s="19">
        <v>113</v>
      </c>
      <c r="G553" s="19">
        <v>34</v>
      </c>
      <c r="H553" s="19">
        <v>79</v>
      </c>
      <c r="I553" s="19">
        <v>115</v>
      </c>
      <c r="J553" s="72">
        <v>110</v>
      </c>
      <c r="K553" s="19">
        <v>39</v>
      </c>
      <c r="L553" s="111">
        <f t="shared" si="280"/>
        <v>5.2656104380242308</v>
      </c>
      <c r="M553" s="5">
        <f t="shared" si="281"/>
        <v>3.0769230769230771</v>
      </c>
      <c r="N553" s="5">
        <f t="shared" si="282"/>
        <v>7.5888568683957729</v>
      </c>
      <c r="O553" s="5">
        <f t="shared" si="283"/>
        <v>9.7128378378378368</v>
      </c>
      <c r="P553" s="5">
        <f t="shared" si="284"/>
        <v>10.21355617455896</v>
      </c>
      <c r="Q553" s="5">
        <f t="shared" si="285"/>
        <v>3.217821782178218</v>
      </c>
      <c r="R553" s="23"/>
      <c r="S553" s="23"/>
      <c r="T553" s="23"/>
      <c r="U553" s="23"/>
      <c r="V553" s="23"/>
      <c r="W553" s="44"/>
      <c r="X553" s="35" t="s">
        <v>150</v>
      </c>
      <c r="Y553" s="88"/>
      <c r="Z553" s="88"/>
      <c r="AA553" s="36"/>
      <c r="AB553" s="19">
        <f t="shared" si="286"/>
        <v>39</v>
      </c>
      <c r="AC553" s="19">
        <f t="shared" si="287"/>
        <v>79</v>
      </c>
      <c r="AD553" s="72">
        <f t="shared" si="288"/>
        <v>110</v>
      </c>
      <c r="AE553" s="111">
        <f t="shared" si="289"/>
        <v>3.217821782178218</v>
      </c>
      <c r="AF553" s="5">
        <f t="shared" si="290"/>
        <v>7.5888568683957729</v>
      </c>
      <c r="AG553" s="5">
        <f t="shared" si="291"/>
        <v>10.21355617455896</v>
      </c>
      <c r="AH553" s="23"/>
      <c r="AI553" s="80"/>
      <c r="AJ553" s="23"/>
      <c r="AK553" s="23"/>
    </row>
    <row r="554" spans="1:37" ht="15" customHeight="1" x14ac:dyDescent="0.15">
      <c r="B554" s="38" t="s">
        <v>1</v>
      </c>
      <c r="C554" s="78"/>
      <c r="D554" s="78"/>
      <c r="E554" s="28"/>
      <c r="F554" s="39">
        <f>SUM(F544:F553)</f>
        <v>2146</v>
      </c>
      <c r="G554" s="39">
        <f>SUM(G544:G553)</f>
        <v>1105</v>
      </c>
      <c r="H554" s="39">
        <f>SUM(H544:H553)</f>
        <v>1041</v>
      </c>
      <c r="I554" s="39">
        <f>SUM(I544:I553)</f>
        <v>1184</v>
      </c>
      <c r="J554" s="68">
        <f>SUM(J544:J553)</f>
        <v>1077</v>
      </c>
      <c r="K554" s="39">
        <v>1212</v>
      </c>
      <c r="L554" s="108">
        <f t="shared" ref="L554:Q554" si="292">IF(SUM(L544:L553)&gt;100,"－",SUM(L544:L553))</f>
        <v>100</v>
      </c>
      <c r="M554" s="6">
        <f t="shared" si="292"/>
        <v>99.999999999999986</v>
      </c>
      <c r="N554" s="6">
        <f t="shared" si="292"/>
        <v>100</v>
      </c>
      <c r="O554" s="6">
        <f t="shared" si="292"/>
        <v>100</v>
      </c>
      <c r="P554" s="6">
        <f t="shared" si="292"/>
        <v>100</v>
      </c>
      <c r="Q554" s="6">
        <f t="shared" si="292"/>
        <v>100.00000000000001</v>
      </c>
      <c r="R554" s="23"/>
      <c r="S554" s="23"/>
      <c r="T554" s="23"/>
      <c r="U554" s="23"/>
      <c r="V554" s="23"/>
      <c r="W554" s="44"/>
      <c r="X554" s="38" t="s">
        <v>1</v>
      </c>
      <c r="Y554" s="78"/>
      <c r="Z554" s="78"/>
      <c r="AA554" s="28"/>
      <c r="AB554" s="39">
        <f>SUM(AB544:AB553)</f>
        <v>1212</v>
      </c>
      <c r="AC554" s="39">
        <f>SUM(AC544:AC553)</f>
        <v>1041</v>
      </c>
      <c r="AD554" s="68">
        <f>SUM(AD544:AD553)</f>
        <v>1077</v>
      </c>
      <c r="AE554" s="108">
        <f>IF(SUM(AE544:AE553)&gt;100,"－",SUM(AE544:AE553))</f>
        <v>100.00000000000001</v>
      </c>
      <c r="AF554" s="6">
        <f>IF(SUM(AF544:AF553)&gt;100,"－",SUM(AF544:AF553))</f>
        <v>100</v>
      </c>
      <c r="AG554" s="6">
        <f>IF(SUM(AG544:AG553)&gt;100,"－",SUM(AG544:AG553))</f>
        <v>100</v>
      </c>
      <c r="AH554" s="23"/>
      <c r="AI554" s="23"/>
      <c r="AJ554" s="23"/>
      <c r="AK554" s="23"/>
    </row>
    <row r="555" spans="1:37" ht="15" customHeight="1" x14ac:dyDescent="0.15">
      <c r="B555" s="38" t="s">
        <v>103</v>
      </c>
      <c r="C555" s="78"/>
      <c r="D555" s="78"/>
      <c r="E555" s="29"/>
      <c r="F555" s="41">
        <v>4.6810384270911714</v>
      </c>
      <c r="G555" s="71">
        <v>1.0120299707600811</v>
      </c>
      <c r="H555" s="71">
        <v>8.765766136790349</v>
      </c>
      <c r="I555" s="71">
        <v>4.3223335673571137</v>
      </c>
      <c r="J555" s="71">
        <v>4.4454194003106666</v>
      </c>
      <c r="K555" s="41">
        <v>1.1984127213029727</v>
      </c>
      <c r="L555" s="14"/>
      <c r="M555" s="14"/>
      <c r="N555" s="14"/>
      <c r="O555" s="14"/>
      <c r="P555" s="14"/>
      <c r="Q555" s="14"/>
      <c r="R555" s="14"/>
      <c r="S555" s="14"/>
      <c r="T555" s="14"/>
      <c r="U555" s="14"/>
      <c r="V555" s="14"/>
      <c r="W555" s="44"/>
      <c r="X555" s="38" t="s">
        <v>103</v>
      </c>
      <c r="Y555" s="78"/>
      <c r="Z555" s="78"/>
      <c r="AA555" s="29"/>
      <c r="AB555" s="41">
        <v>1.1984127213029727</v>
      </c>
      <c r="AC555" s="71">
        <f>H555</f>
        <v>8.765766136790349</v>
      </c>
      <c r="AD555" s="71">
        <f>J555</f>
        <v>4.4454194003106666</v>
      </c>
      <c r="AE555" s="14"/>
      <c r="AF555" s="14"/>
      <c r="AG555" s="14"/>
      <c r="AH555" s="14"/>
      <c r="AI555" s="14"/>
      <c r="AJ555" s="14"/>
      <c r="AK555" s="14"/>
    </row>
    <row r="556" spans="1:37" ht="15" customHeight="1" x14ac:dyDescent="0.15">
      <c r="B556" s="38" t="s">
        <v>104</v>
      </c>
      <c r="C556" s="28"/>
      <c r="D556" s="28"/>
      <c r="E556" s="29"/>
      <c r="F556" s="41">
        <v>50</v>
      </c>
      <c r="G556" s="71">
        <v>37.931034482758619</v>
      </c>
      <c r="H556" s="71">
        <v>50</v>
      </c>
      <c r="I556" s="71">
        <v>50</v>
      </c>
      <c r="J556" s="71">
        <v>50</v>
      </c>
      <c r="K556" s="41">
        <v>37.931034482758619</v>
      </c>
      <c r="O556" s="7"/>
      <c r="W556" s="44"/>
      <c r="X556" s="38" t="s">
        <v>104</v>
      </c>
      <c r="Y556" s="28"/>
      <c r="Z556" s="28"/>
      <c r="AA556" s="29"/>
      <c r="AB556" s="41">
        <v>37.931034482758619</v>
      </c>
      <c r="AC556" s="71">
        <f>H556</f>
        <v>50</v>
      </c>
      <c r="AD556" s="71">
        <f>J556</f>
        <v>50</v>
      </c>
    </row>
    <row r="557" spans="1:37" ht="15" customHeight="1" x14ac:dyDescent="0.15">
      <c r="C557" s="1"/>
      <c r="D557" s="1"/>
      <c r="K557" s="7"/>
      <c r="O557" s="7"/>
      <c r="W557" s="44"/>
      <c r="Y557" s="1"/>
      <c r="Z557" s="1"/>
      <c r="AC557" s="1"/>
    </row>
    <row r="558" spans="1:37" ht="15" customHeight="1" x14ac:dyDescent="0.15">
      <c r="A558" s="1" t="s">
        <v>583</v>
      </c>
      <c r="B558" s="22"/>
      <c r="C558" s="22"/>
      <c r="D558" s="22"/>
      <c r="F558" s="1"/>
      <c r="G558" s="1"/>
      <c r="W558" s="44"/>
      <c r="X558" s="22"/>
      <c r="Y558" s="22"/>
      <c r="Z558" s="22"/>
      <c r="AB558" s="1"/>
      <c r="AC558" s="1"/>
    </row>
    <row r="559" spans="1:37" ht="13.65" customHeight="1" x14ac:dyDescent="0.15">
      <c r="B559" s="64"/>
      <c r="C559" s="33"/>
      <c r="D559" s="33"/>
      <c r="E559" s="33"/>
      <c r="F559" s="386"/>
      <c r="G559" s="387"/>
      <c r="H559" s="86" t="s">
        <v>2</v>
      </c>
      <c r="I559" s="86"/>
      <c r="J559" s="387"/>
      <c r="K559" s="387"/>
      <c r="L559" s="388"/>
      <c r="M559" s="387"/>
      <c r="N559" s="86" t="s">
        <v>3</v>
      </c>
      <c r="O559" s="86"/>
      <c r="P559" s="387"/>
      <c r="Q559" s="389"/>
      <c r="W559" s="44"/>
      <c r="X559" s="64"/>
      <c r="Y559" s="33"/>
      <c r="Z559" s="33"/>
      <c r="AA559" s="33"/>
      <c r="AB559" s="79"/>
      <c r="AC559" s="83" t="s">
        <v>2</v>
      </c>
      <c r="AD559" s="86"/>
      <c r="AE559" s="104"/>
      <c r="AF559" s="83" t="s">
        <v>3</v>
      </c>
      <c r="AG559" s="84"/>
    </row>
    <row r="560" spans="1:37" ht="19.2" x14ac:dyDescent="0.15">
      <c r="B560" s="77"/>
      <c r="F560" s="94" t="s">
        <v>442</v>
      </c>
      <c r="G560" s="94" t="s">
        <v>194</v>
      </c>
      <c r="H560" s="94" t="s">
        <v>195</v>
      </c>
      <c r="I560" s="94" t="s">
        <v>443</v>
      </c>
      <c r="J560" s="100" t="s">
        <v>197</v>
      </c>
      <c r="K560" s="94" t="s">
        <v>1127</v>
      </c>
      <c r="L560" s="103" t="s">
        <v>442</v>
      </c>
      <c r="M560" s="94" t="s">
        <v>194</v>
      </c>
      <c r="N560" s="94" t="s">
        <v>195</v>
      </c>
      <c r="O560" s="94" t="s">
        <v>443</v>
      </c>
      <c r="P560" s="94" t="s">
        <v>197</v>
      </c>
      <c r="Q560" s="94" t="s">
        <v>1127</v>
      </c>
      <c r="W560" s="44"/>
      <c r="X560" s="77"/>
      <c r="AB560" s="94" t="s">
        <v>936</v>
      </c>
      <c r="AC560" s="94" t="s">
        <v>195</v>
      </c>
      <c r="AD560" s="100" t="s">
        <v>197</v>
      </c>
      <c r="AE560" s="103" t="s">
        <v>936</v>
      </c>
      <c r="AF560" s="94" t="s">
        <v>195</v>
      </c>
      <c r="AG560" s="94" t="s">
        <v>197</v>
      </c>
    </row>
    <row r="561" spans="1:37" ht="12" customHeight="1" x14ac:dyDescent="0.15">
      <c r="B561" s="35"/>
      <c r="C561" s="88"/>
      <c r="D561" s="88"/>
      <c r="E561" s="36"/>
      <c r="F561" s="37"/>
      <c r="G561" s="37"/>
      <c r="H561" s="37"/>
      <c r="I561" s="37"/>
      <c r="J561" s="66"/>
      <c r="K561" s="37"/>
      <c r="L561" s="105">
        <f t="shared" ref="L561:Q561" si="293">F$16</f>
        <v>2146</v>
      </c>
      <c r="M561" s="2">
        <f t="shared" si="293"/>
        <v>1105</v>
      </c>
      <c r="N561" s="2">
        <f t="shared" si="293"/>
        <v>1041</v>
      </c>
      <c r="O561" s="2">
        <f t="shared" si="293"/>
        <v>1184</v>
      </c>
      <c r="P561" s="2">
        <f t="shared" si="293"/>
        <v>1077</v>
      </c>
      <c r="Q561" s="2">
        <f t="shared" si="293"/>
        <v>1212</v>
      </c>
      <c r="R561" s="89"/>
      <c r="S561" s="89"/>
      <c r="T561" s="89"/>
      <c r="U561" s="89"/>
      <c r="V561" s="89"/>
      <c r="W561" s="44"/>
      <c r="X561" s="35"/>
      <c r="Y561" s="88"/>
      <c r="Z561" s="88"/>
      <c r="AA561" s="36"/>
      <c r="AB561" s="37"/>
      <c r="AC561" s="37"/>
      <c r="AD561" s="66"/>
      <c r="AE561" s="105">
        <f>AB$16</f>
        <v>1212</v>
      </c>
      <c r="AF561" s="2">
        <f>AC$16</f>
        <v>1041</v>
      </c>
      <c r="AG561" s="2">
        <f>AD$16</f>
        <v>1077</v>
      </c>
      <c r="AH561" s="89"/>
      <c r="AI561" s="89"/>
      <c r="AJ561" s="89"/>
      <c r="AK561" s="89"/>
    </row>
    <row r="562" spans="1:37" ht="15" customHeight="1" x14ac:dyDescent="0.15">
      <c r="B562" s="34" t="s">
        <v>176</v>
      </c>
      <c r="C562" s="209"/>
      <c r="D562" s="209"/>
      <c r="F562" s="18">
        <v>1306</v>
      </c>
      <c r="G562" s="18">
        <v>949</v>
      </c>
      <c r="H562" s="18">
        <v>357</v>
      </c>
      <c r="I562" s="18">
        <v>683</v>
      </c>
      <c r="J562" s="67">
        <v>604</v>
      </c>
      <c r="K562" s="18">
        <v>1028</v>
      </c>
      <c r="L562" s="106">
        <f t="shared" ref="L562:Q567" si="294">F562/L$525*100</f>
        <v>60.857409133271204</v>
      </c>
      <c r="M562" s="4">
        <f t="shared" si="294"/>
        <v>85.882352941176464</v>
      </c>
      <c r="N562" s="4">
        <f t="shared" si="294"/>
        <v>34.293948126801155</v>
      </c>
      <c r="O562" s="4">
        <f t="shared" si="294"/>
        <v>57.685810810810814</v>
      </c>
      <c r="P562" s="4">
        <f t="shared" si="294"/>
        <v>56.081708449396473</v>
      </c>
      <c r="Q562" s="4">
        <f t="shared" si="294"/>
        <v>84.818481848184817</v>
      </c>
      <c r="R562" s="80"/>
      <c r="S562" s="80"/>
      <c r="T562" s="80"/>
      <c r="U562" s="80"/>
      <c r="V562" s="80"/>
      <c r="W562" s="44"/>
      <c r="X562" s="34" t="s">
        <v>176</v>
      </c>
      <c r="Y562" s="209"/>
      <c r="Z562" s="209"/>
      <c r="AB562" s="18">
        <f t="shared" ref="AB562:AB567" si="295">SUM(G562,I562-J562)</f>
        <v>1028</v>
      </c>
      <c r="AC562" s="18">
        <f t="shared" ref="AC562:AC567" si="296">H562</f>
        <v>357</v>
      </c>
      <c r="AD562" s="67">
        <f t="shared" ref="AD562:AD567" si="297">J562</f>
        <v>604</v>
      </c>
      <c r="AE562" s="106">
        <f t="shared" ref="AE562:AG567" si="298">AB562/AE$525*100</f>
        <v>84.818481848184817</v>
      </c>
      <c r="AF562" s="4">
        <f t="shared" si="298"/>
        <v>34.293948126801155</v>
      </c>
      <c r="AG562" s="4">
        <f t="shared" si="298"/>
        <v>56.081708449396473</v>
      </c>
      <c r="AH562" s="80"/>
      <c r="AI562" s="80"/>
      <c r="AJ562" s="80"/>
      <c r="AK562" s="80"/>
    </row>
    <row r="563" spans="1:37" ht="15" customHeight="1" x14ac:dyDescent="0.15">
      <c r="B563" s="34" t="s">
        <v>139</v>
      </c>
      <c r="C563" s="209"/>
      <c r="D563" s="209"/>
      <c r="F563" s="18">
        <v>320</v>
      </c>
      <c r="G563" s="18">
        <v>75</v>
      </c>
      <c r="H563" s="18">
        <v>245</v>
      </c>
      <c r="I563" s="18">
        <v>192</v>
      </c>
      <c r="J563" s="67">
        <v>180</v>
      </c>
      <c r="K563" s="18">
        <v>87</v>
      </c>
      <c r="L563" s="107">
        <f t="shared" si="294"/>
        <v>14.911463187325255</v>
      </c>
      <c r="M563" s="4">
        <f t="shared" si="294"/>
        <v>6.7873303167420813</v>
      </c>
      <c r="N563" s="4">
        <f t="shared" si="294"/>
        <v>23.535062439961578</v>
      </c>
      <c r="O563" s="4">
        <f t="shared" si="294"/>
        <v>16.216216216216218</v>
      </c>
      <c r="P563" s="4">
        <f t="shared" si="294"/>
        <v>16.713091922005571</v>
      </c>
      <c r="Q563" s="4">
        <f t="shared" si="294"/>
        <v>7.1782178217821775</v>
      </c>
      <c r="R563" s="80"/>
      <c r="S563" s="80"/>
      <c r="T563" s="80"/>
      <c r="U563" s="80"/>
      <c r="V563" s="80"/>
      <c r="W563" s="44"/>
      <c r="X563" s="34" t="s">
        <v>139</v>
      </c>
      <c r="Y563" s="209"/>
      <c r="Z563" s="209"/>
      <c r="AB563" s="18">
        <f t="shared" si="295"/>
        <v>87</v>
      </c>
      <c r="AC563" s="18">
        <f t="shared" si="296"/>
        <v>245</v>
      </c>
      <c r="AD563" s="67">
        <f t="shared" si="297"/>
        <v>180</v>
      </c>
      <c r="AE563" s="107">
        <f t="shared" si="298"/>
        <v>7.1782178217821775</v>
      </c>
      <c r="AF563" s="4">
        <f t="shared" si="298"/>
        <v>23.535062439961578</v>
      </c>
      <c r="AG563" s="4">
        <f t="shared" si="298"/>
        <v>16.713091922005571</v>
      </c>
      <c r="AH563" s="80"/>
      <c r="AI563" s="80"/>
      <c r="AJ563" s="80"/>
      <c r="AK563" s="80"/>
    </row>
    <row r="564" spans="1:37" ht="15" customHeight="1" x14ac:dyDescent="0.15">
      <c r="B564" s="34" t="s">
        <v>186</v>
      </c>
      <c r="C564" s="209"/>
      <c r="D564" s="209"/>
      <c r="F564" s="18">
        <v>267</v>
      </c>
      <c r="G564" s="18">
        <v>35</v>
      </c>
      <c r="H564" s="18">
        <v>232</v>
      </c>
      <c r="I564" s="18">
        <v>135</v>
      </c>
      <c r="J564" s="67">
        <v>130</v>
      </c>
      <c r="K564" s="18">
        <v>40</v>
      </c>
      <c r="L564" s="107">
        <f t="shared" si="294"/>
        <v>12.44175209692451</v>
      </c>
      <c r="M564" s="4">
        <f t="shared" si="294"/>
        <v>3.1674208144796379</v>
      </c>
      <c r="N564" s="4">
        <f t="shared" si="294"/>
        <v>22.286263208453409</v>
      </c>
      <c r="O564" s="4">
        <f t="shared" si="294"/>
        <v>11.402027027027026</v>
      </c>
      <c r="P564" s="4">
        <f t="shared" si="294"/>
        <v>12.070566388115136</v>
      </c>
      <c r="Q564" s="4">
        <f t="shared" si="294"/>
        <v>3.3003300330032999</v>
      </c>
      <c r="R564" s="80"/>
      <c r="S564" s="80"/>
      <c r="T564" s="80"/>
      <c r="U564" s="80"/>
      <c r="V564" s="80"/>
      <c r="W564" s="44"/>
      <c r="X564" s="34" t="s">
        <v>186</v>
      </c>
      <c r="Y564" s="209"/>
      <c r="Z564" s="209"/>
      <c r="AB564" s="18">
        <f t="shared" si="295"/>
        <v>40</v>
      </c>
      <c r="AC564" s="18">
        <f t="shared" si="296"/>
        <v>232</v>
      </c>
      <c r="AD564" s="67">
        <f t="shared" si="297"/>
        <v>130</v>
      </c>
      <c r="AE564" s="107">
        <f t="shared" si="298"/>
        <v>3.3003300330032999</v>
      </c>
      <c r="AF564" s="4">
        <f t="shared" si="298"/>
        <v>22.286263208453409</v>
      </c>
      <c r="AG564" s="4">
        <f t="shared" si="298"/>
        <v>12.070566388115136</v>
      </c>
      <c r="AH564" s="80"/>
      <c r="AI564" s="80"/>
      <c r="AJ564" s="80"/>
      <c r="AK564" s="80"/>
    </row>
    <row r="565" spans="1:37" ht="15" customHeight="1" x14ac:dyDescent="0.15">
      <c r="B565" s="34" t="s">
        <v>187</v>
      </c>
      <c r="C565" s="209"/>
      <c r="D565" s="209"/>
      <c r="F565" s="18">
        <v>121</v>
      </c>
      <c r="G565" s="18">
        <v>11</v>
      </c>
      <c r="H565" s="18">
        <v>110</v>
      </c>
      <c r="I565" s="18">
        <v>56</v>
      </c>
      <c r="J565" s="67">
        <v>50</v>
      </c>
      <c r="K565" s="18">
        <v>17</v>
      </c>
      <c r="L565" s="107">
        <f t="shared" si="294"/>
        <v>5.6383970177073621</v>
      </c>
      <c r="M565" s="4">
        <f t="shared" si="294"/>
        <v>0.99547511312217185</v>
      </c>
      <c r="N565" s="4">
        <f t="shared" si="294"/>
        <v>10.566762728146013</v>
      </c>
      <c r="O565" s="4">
        <f t="shared" si="294"/>
        <v>4.7297297297297298</v>
      </c>
      <c r="P565" s="4">
        <f t="shared" si="294"/>
        <v>4.6425255338904359</v>
      </c>
      <c r="Q565" s="4">
        <f t="shared" si="294"/>
        <v>1.4026402640264026</v>
      </c>
      <c r="R565" s="80"/>
      <c r="S565" s="80"/>
      <c r="T565" s="80"/>
      <c r="U565" s="80"/>
      <c r="V565" s="80"/>
      <c r="W565" s="44"/>
      <c r="X565" s="34" t="s">
        <v>187</v>
      </c>
      <c r="Y565" s="209"/>
      <c r="Z565" s="209"/>
      <c r="AB565" s="18">
        <f t="shared" si="295"/>
        <v>17</v>
      </c>
      <c r="AC565" s="18">
        <f t="shared" si="296"/>
        <v>110</v>
      </c>
      <c r="AD565" s="67">
        <f t="shared" si="297"/>
        <v>50</v>
      </c>
      <c r="AE565" s="107">
        <f t="shared" si="298"/>
        <v>1.4026402640264026</v>
      </c>
      <c r="AF565" s="4">
        <f t="shared" si="298"/>
        <v>10.566762728146013</v>
      </c>
      <c r="AG565" s="4">
        <f t="shared" si="298"/>
        <v>4.6425255338904359</v>
      </c>
      <c r="AH565" s="80"/>
      <c r="AI565" s="80"/>
      <c r="AJ565" s="80"/>
      <c r="AK565" s="80"/>
    </row>
    <row r="566" spans="1:37" ht="15" customHeight="1" x14ac:dyDescent="0.15">
      <c r="B566" s="34" t="s">
        <v>148</v>
      </c>
      <c r="C566" s="209"/>
      <c r="D566" s="209"/>
      <c r="F566" s="18">
        <v>27</v>
      </c>
      <c r="G566" s="18">
        <v>0</v>
      </c>
      <c r="H566" s="18">
        <v>27</v>
      </c>
      <c r="I566" s="18">
        <v>12</v>
      </c>
      <c r="J566" s="67">
        <v>11</v>
      </c>
      <c r="K566" s="18">
        <v>1</v>
      </c>
      <c r="L566" s="107">
        <f t="shared" si="294"/>
        <v>1.2581547064305685</v>
      </c>
      <c r="M566" s="4">
        <f t="shared" si="294"/>
        <v>0</v>
      </c>
      <c r="N566" s="4">
        <f t="shared" si="294"/>
        <v>2.5936599423631126</v>
      </c>
      <c r="O566" s="4">
        <f t="shared" si="294"/>
        <v>1.0135135135135136</v>
      </c>
      <c r="P566" s="4">
        <f t="shared" si="294"/>
        <v>1.021355617455896</v>
      </c>
      <c r="Q566" s="4">
        <f t="shared" si="294"/>
        <v>8.2508250825082508E-2</v>
      </c>
      <c r="R566" s="80"/>
      <c r="S566" s="80"/>
      <c r="T566" s="80"/>
      <c r="U566" s="80"/>
      <c r="V566" s="80"/>
      <c r="W566" s="44"/>
      <c r="X566" s="34" t="s">
        <v>148</v>
      </c>
      <c r="Y566" s="209"/>
      <c r="Z566" s="209"/>
      <c r="AB566" s="18">
        <f t="shared" si="295"/>
        <v>1</v>
      </c>
      <c r="AC566" s="18">
        <f t="shared" si="296"/>
        <v>27</v>
      </c>
      <c r="AD566" s="67">
        <f t="shared" si="297"/>
        <v>11</v>
      </c>
      <c r="AE566" s="107">
        <f t="shared" si="298"/>
        <v>8.2508250825082508E-2</v>
      </c>
      <c r="AF566" s="4">
        <f t="shared" si="298"/>
        <v>2.5936599423631126</v>
      </c>
      <c r="AG566" s="4">
        <f t="shared" si="298"/>
        <v>1.021355617455896</v>
      </c>
      <c r="AH566" s="80"/>
      <c r="AI566" s="80"/>
      <c r="AJ566" s="80"/>
      <c r="AK566" s="80"/>
    </row>
    <row r="567" spans="1:37" ht="15" customHeight="1" x14ac:dyDescent="0.15">
      <c r="B567" s="35" t="s">
        <v>0</v>
      </c>
      <c r="C567" s="88"/>
      <c r="D567" s="88"/>
      <c r="E567" s="36"/>
      <c r="F567" s="19">
        <v>105</v>
      </c>
      <c r="G567" s="19">
        <v>35</v>
      </c>
      <c r="H567" s="19">
        <v>70</v>
      </c>
      <c r="I567" s="19">
        <v>106</v>
      </c>
      <c r="J567" s="72">
        <v>102</v>
      </c>
      <c r="K567" s="19">
        <v>39</v>
      </c>
      <c r="L567" s="111">
        <f t="shared" si="294"/>
        <v>4.8928238583410995</v>
      </c>
      <c r="M567" s="5">
        <f t="shared" si="294"/>
        <v>3.1674208144796379</v>
      </c>
      <c r="N567" s="5">
        <f t="shared" si="294"/>
        <v>6.7243035542747354</v>
      </c>
      <c r="O567" s="5">
        <f t="shared" si="294"/>
        <v>8.9527027027027035</v>
      </c>
      <c r="P567" s="5">
        <f t="shared" si="294"/>
        <v>9.4707520891364894</v>
      </c>
      <c r="Q567" s="5">
        <f t="shared" si="294"/>
        <v>3.217821782178218</v>
      </c>
      <c r="R567" s="23"/>
      <c r="S567" s="23"/>
      <c r="T567" s="23"/>
      <c r="U567" s="23"/>
      <c r="V567" s="23"/>
      <c r="W567" s="44"/>
      <c r="X567" s="35" t="s">
        <v>0</v>
      </c>
      <c r="Y567" s="88"/>
      <c r="Z567" s="88"/>
      <c r="AA567" s="36"/>
      <c r="AB567" s="19">
        <f t="shared" si="295"/>
        <v>39</v>
      </c>
      <c r="AC567" s="19">
        <f t="shared" si="296"/>
        <v>70</v>
      </c>
      <c r="AD567" s="72">
        <f t="shared" si="297"/>
        <v>102</v>
      </c>
      <c r="AE567" s="111">
        <f t="shared" si="298"/>
        <v>3.217821782178218</v>
      </c>
      <c r="AF567" s="5">
        <f t="shared" si="298"/>
        <v>6.7243035542747354</v>
      </c>
      <c r="AG567" s="5">
        <f t="shared" si="298"/>
        <v>9.4707520891364894</v>
      </c>
      <c r="AH567" s="23"/>
      <c r="AI567" s="80"/>
      <c r="AJ567" s="23"/>
      <c r="AK567" s="23"/>
    </row>
    <row r="568" spans="1:37" ht="15" customHeight="1" x14ac:dyDescent="0.15">
      <c r="B568" s="38" t="s">
        <v>1</v>
      </c>
      <c r="C568" s="78"/>
      <c r="D568" s="78"/>
      <c r="E568" s="28"/>
      <c r="F568" s="39">
        <f>SUM(F562:F567)</f>
        <v>2146</v>
      </c>
      <c r="G568" s="39">
        <f>SUM(G562:G567)</f>
        <v>1105</v>
      </c>
      <c r="H568" s="39">
        <f>SUM(H562:H567)</f>
        <v>1041</v>
      </c>
      <c r="I568" s="39">
        <f>SUM(I562:I567)</f>
        <v>1184</v>
      </c>
      <c r="J568" s="68">
        <f>SUM(J562:J567)</f>
        <v>1077</v>
      </c>
      <c r="K568" s="39">
        <v>1212</v>
      </c>
      <c r="L568" s="108">
        <f t="shared" ref="L568:Q568" si="299">IF(SUM(L562:L567)&gt;100,"－",SUM(L562:L567))</f>
        <v>100</v>
      </c>
      <c r="M568" s="6">
        <f t="shared" si="299"/>
        <v>100</v>
      </c>
      <c r="N568" s="6">
        <f t="shared" si="299"/>
        <v>100.00000000000001</v>
      </c>
      <c r="O568" s="6">
        <f t="shared" si="299"/>
        <v>100.00000000000001</v>
      </c>
      <c r="P568" s="6">
        <f t="shared" si="299"/>
        <v>100</v>
      </c>
      <c r="Q568" s="6">
        <f t="shared" si="299"/>
        <v>100.00000000000001</v>
      </c>
      <c r="R568" s="23"/>
      <c r="S568" s="23"/>
      <c r="T568" s="23"/>
      <c r="U568" s="23"/>
      <c r="V568" s="23"/>
      <c r="W568" s="44"/>
      <c r="X568" s="38" t="s">
        <v>1</v>
      </c>
      <c r="Y568" s="78"/>
      <c r="Z568" s="78"/>
      <c r="AA568" s="28"/>
      <c r="AB568" s="39">
        <f>SUM(AB562:AB567)</f>
        <v>1212</v>
      </c>
      <c r="AC568" s="39">
        <f>SUM(AC562:AC567)</f>
        <v>1041</v>
      </c>
      <c r="AD568" s="68">
        <f>SUM(AD562:AD567)</f>
        <v>1077</v>
      </c>
      <c r="AE568" s="108">
        <f>IF(SUM(AE562:AE567)&gt;100,"－",SUM(AE562:AE567))</f>
        <v>100.00000000000001</v>
      </c>
      <c r="AF568" s="6">
        <f>IF(SUM(AF562:AF567)&gt;100,"－",SUM(AF562:AF567))</f>
        <v>100.00000000000001</v>
      </c>
      <c r="AG568" s="6">
        <f>IF(SUM(AG562:AG567)&gt;100,"－",SUM(AG562:AG567))</f>
        <v>100</v>
      </c>
      <c r="AH568" s="23"/>
      <c r="AI568" s="23"/>
      <c r="AJ568" s="23"/>
      <c r="AK568" s="23"/>
    </row>
    <row r="569" spans="1:37" ht="15" customHeight="1" x14ac:dyDescent="0.15">
      <c r="B569" s="38" t="s">
        <v>87</v>
      </c>
      <c r="C569" s="78"/>
      <c r="D569" s="78"/>
      <c r="E569" s="29"/>
      <c r="F569" s="41">
        <v>10.371624938138943</v>
      </c>
      <c r="G569" s="71">
        <v>2.1978158219530006</v>
      </c>
      <c r="H569" s="71">
        <v>19.378809031155388</v>
      </c>
      <c r="I569" s="71">
        <v>9.8299509787294941</v>
      </c>
      <c r="J569" s="71">
        <v>10.163659000896853</v>
      </c>
      <c r="K569" s="41">
        <v>2.5906074669102082</v>
      </c>
      <c r="L569" s="14"/>
      <c r="M569" s="14"/>
      <c r="N569" s="14"/>
      <c r="O569" s="14"/>
      <c r="P569" s="14"/>
      <c r="Q569" s="14"/>
      <c r="R569" s="14"/>
      <c r="S569" s="14"/>
      <c r="T569" s="14"/>
      <c r="U569" s="14"/>
      <c r="V569" s="14"/>
      <c r="W569" s="44"/>
      <c r="X569" s="38" t="s">
        <v>87</v>
      </c>
      <c r="Y569" s="78"/>
      <c r="Z569" s="78"/>
      <c r="AA569" s="29"/>
      <c r="AB569" s="41">
        <v>2.5906074669102082</v>
      </c>
      <c r="AC569" s="71">
        <f>H569</f>
        <v>19.378809031155388</v>
      </c>
      <c r="AD569" s="71">
        <f>J569</f>
        <v>10.163659000896853</v>
      </c>
      <c r="AE569" s="14"/>
      <c r="AF569" s="14"/>
      <c r="AG569" s="14"/>
      <c r="AH569" s="14"/>
      <c r="AI569" s="14"/>
      <c r="AJ569" s="14"/>
      <c r="AK569" s="14"/>
    </row>
    <row r="570" spans="1:37" ht="15" customHeight="1" x14ac:dyDescent="0.15">
      <c r="C570" s="1"/>
      <c r="D570" s="1"/>
      <c r="K570" s="7"/>
      <c r="O570" s="7"/>
      <c r="W570" s="44"/>
      <c r="Y570" s="1"/>
      <c r="Z570" s="1"/>
      <c r="AJ570" s="7"/>
    </row>
    <row r="571" spans="1:37" ht="15" customHeight="1" x14ac:dyDescent="0.15">
      <c r="A571" s="56" t="s">
        <v>584</v>
      </c>
      <c r="K571" s="7"/>
      <c r="W571" s="44"/>
    </row>
    <row r="572" spans="1:37" ht="15" customHeight="1" x14ac:dyDescent="0.15">
      <c r="A572" s="1" t="s">
        <v>585</v>
      </c>
      <c r="F572" s="54"/>
      <c r="K572" s="54"/>
      <c r="W572" s="44"/>
      <c r="AB572" s="54"/>
    </row>
    <row r="573" spans="1:37" ht="13.65" customHeight="1" x14ac:dyDescent="0.15">
      <c r="B573" s="64"/>
      <c r="C573" s="33"/>
      <c r="D573" s="33"/>
      <c r="E573" s="33"/>
      <c r="F573" s="386"/>
      <c r="G573" s="387"/>
      <c r="H573" s="86" t="s">
        <v>2</v>
      </c>
      <c r="I573" s="86"/>
      <c r="J573" s="387"/>
      <c r="K573" s="387"/>
      <c r="L573" s="388"/>
      <c r="M573" s="387"/>
      <c r="N573" s="86" t="s">
        <v>3</v>
      </c>
      <c r="O573" s="86"/>
      <c r="P573" s="387"/>
      <c r="Q573" s="389"/>
      <c r="W573" s="44"/>
      <c r="X573" s="64"/>
      <c r="Y573" s="33"/>
      <c r="Z573" s="33"/>
      <c r="AA573" s="33"/>
      <c r="AB573" s="79"/>
      <c r="AC573" s="83" t="s">
        <v>2</v>
      </c>
      <c r="AD573" s="86"/>
      <c r="AE573" s="104"/>
      <c r="AF573" s="83" t="s">
        <v>3</v>
      </c>
      <c r="AG573" s="84"/>
    </row>
    <row r="574" spans="1:37" ht="19.2" x14ac:dyDescent="0.15">
      <c r="B574" s="77"/>
      <c r="F574" s="94" t="s">
        <v>442</v>
      </c>
      <c r="G574" s="94" t="s">
        <v>194</v>
      </c>
      <c r="H574" s="94" t="s">
        <v>195</v>
      </c>
      <c r="I574" s="94" t="s">
        <v>443</v>
      </c>
      <c r="J574" s="100" t="s">
        <v>197</v>
      </c>
      <c r="K574" s="94" t="s">
        <v>1127</v>
      </c>
      <c r="L574" s="103" t="s">
        <v>442</v>
      </c>
      <c r="M574" s="94" t="s">
        <v>194</v>
      </c>
      <c r="N574" s="94" t="s">
        <v>195</v>
      </c>
      <c r="O574" s="94" t="s">
        <v>443</v>
      </c>
      <c r="P574" s="94" t="s">
        <v>197</v>
      </c>
      <c r="Q574" s="94" t="s">
        <v>1127</v>
      </c>
      <c r="W574" s="44"/>
      <c r="X574" s="77"/>
      <c r="AB574" s="94" t="s">
        <v>936</v>
      </c>
      <c r="AC574" s="94" t="s">
        <v>195</v>
      </c>
      <c r="AD574" s="100" t="s">
        <v>197</v>
      </c>
      <c r="AE574" s="103" t="s">
        <v>936</v>
      </c>
      <c r="AF574" s="94" t="s">
        <v>195</v>
      </c>
      <c r="AG574" s="94" t="s">
        <v>197</v>
      </c>
    </row>
    <row r="575" spans="1:37" ht="12" customHeight="1" x14ac:dyDescent="0.15">
      <c r="B575" s="35"/>
      <c r="C575" s="88"/>
      <c r="D575" s="88"/>
      <c r="E575" s="36"/>
      <c r="F575" s="37"/>
      <c r="G575" s="37"/>
      <c r="H575" s="37"/>
      <c r="I575" s="37"/>
      <c r="J575" s="66"/>
      <c r="K575" s="37"/>
      <c r="L575" s="105">
        <f t="shared" ref="L575:Q575" si="300">F$586</f>
        <v>2146</v>
      </c>
      <c r="M575" s="2">
        <f t="shared" si="300"/>
        <v>1105</v>
      </c>
      <c r="N575" s="2">
        <f t="shared" si="300"/>
        <v>1041</v>
      </c>
      <c r="O575" s="2">
        <f t="shared" si="300"/>
        <v>1184</v>
      </c>
      <c r="P575" s="2">
        <f t="shared" si="300"/>
        <v>1077</v>
      </c>
      <c r="Q575" s="2">
        <f t="shared" si="300"/>
        <v>1212</v>
      </c>
      <c r="W575" s="44"/>
      <c r="X575" s="35"/>
      <c r="Y575" s="88"/>
      <c r="Z575" s="88"/>
      <c r="AA575" s="36"/>
      <c r="AB575" s="37"/>
      <c r="AC575" s="37"/>
      <c r="AD575" s="66"/>
      <c r="AE575" s="105">
        <f>AB$586</f>
        <v>1212</v>
      </c>
      <c r="AF575" s="2">
        <f>AC$586</f>
        <v>1041</v>
      </c>
      <c r="AG575" s="2">
        <f>AD$586</f>
        <v>1077</v>
      </c>
      <c r="AH575" s="89"/>
    </row>
    <row r="576" spans="1:37" ht="15" customHeight="1" x14ac:dyDescent="0.15">
      <c r="B576" s="34" t="s">
        <v>88</v>
      </c>
      <c r="C576" s="209"/>
      <c r="D576" s="209"/>
      <c r="F576" s="18">
        <v>149</v>
      </c>
      <c r="G576" s="18">
        <v>3</v>
      </c>
      <c r="H576" s="18">
        <v>146</v>
      </c>
      <c r="I576" s="18">
        <v>94</v>
      </c>
      <c r="J576" s="67">
        <v>91</v>
      </c>
      <c r="K576" s="18">
        <v>6</v>
      </c>
      <c r="L576" s="107">
        <f t="shared" ref="L576:L585" si="301">F576/L$575*100</f>
        <v>6.9431500465983227</v>
      </c>
      <c r="M576" s="4">
        <f t="shared" ref="M576:M585" si="302">G576/M$575*100</f>
        <v>0.27149321266968324</v>
      </c>
      <c r="N576" s="4">
        <f t="shared" ref="N576:N585" si="303">H576/N$575*100</f>
        <v>14.024975984630164</v>
      </c>
      <c r="O576" s="4">
        <f t="shared" ref="O576:O585" si="304">I576/O$575*100</f>
        <v>7.9391891891891886</v>
      </c>
      <c r="P576" s="4">
        <f t="shared" ref="P576:P585" si="305">J576/P$575*100</f>
        <v>8.4493964716805934</v>
      </c>
      <c r="Q576" s="4">
        <f t="shared" ref="Q576:Q585" si="306">K576/Q$575*100</f>
        <v>0.49504950495049505</v>
      </c>
      <c r="W576" s="44"/>
      <c r="X576" s="34" t="s">
        <v>88</v>
      </c>
      <c r="Y576" s="209"/>
      <c r="Z576" s="209"/>
      <c r="AB576" s="18">
        <f t="shared" ref="AB576:AB585" si="307">SUM(G576,I576-J576)</f>
        <v>6</v>
      </c>
      <c r="AC576" s="18">
        <f t="shared" ref="AC576:AC585" si="308">H576</f>
        <v>146</v>
      </c>
      <c r="AD576" s="67">
        <f t="shared" ref="AD576:AD585" si="309">J576</f>
        <v>91</v>
      </c>
      <c r="AE576" s="107">
        <f t="shared" ref="AE576:AE585" si="310">AB576/AE$575*100</f>
        <v>0.49504950495049505</v>
      </c>
      <c r="AF576" s="4">
        <f t="shared" ref="AF576:AF585" si="311">AC576/AF$575*100</f>
        <v>14.024975984630164</v>
      </c>
      <c r="AG576" s="4">
        <f t="shared" ref="AG576:AG585" si="312">AD576/AG$575*100</f>
        <v>8.4493964716805934</v>
      </c>
      <c r="AH576" s="80"/>
    </row>
    <row r="577" spans="1:37" ht="15" customHeight="1" x14ac:dyDescent="0.15">
      <c r="B577" s="34" t="s">
        <v>89</v>
      </c>
      <c r="C577" s="209"/>
      <c r="D577" s="209"/>
      <c r="F577" s="18">
        <v>336</v>
      </c>
      <c r="G577" s="18">
        <v>52</v>
      </c>
      <c r="H577" s="18">
        <v>284</v>
      </c>
      <c r="I577" s="18">
        <v>215</v>
      </c>
      <c r="J577" s="67">
        <v>208</v>
      </c>
      <c r="K577" s="18">
        <v>59</v>
      </c>
      <c r="L577" s="107">
        <f t="shared" si="301"/>
        <v>15.65703634669152</v>
      </c>
      <c r="M577" s="4">
        <f t="shared" si="302"/>
        <v>4.7058823529411766</v>
      </c>
      <c r="N577" s="4">
        <f t="shared" si="303"/>
        <v>27.281460134486068</v>
      </c>
      <c r="O577" s="4">
        <f t="shared" si="304"/>
        <v>18.158783783783782</v>
      </c>
      <c r="P577" s="4">
        <f t="shared" si="305"/>
        <v>19.312906220984217</v>
      </c>
      <c r="Q577" s="4">
        <f t="shared" si="306"/>
        <v>4.8679867986798682</v>
      </c>
      <c r="W577" s="44"/>
      <c r="X577" s="34" t="s">
        <v>89</v>
      </c>
      <c r="Y577" s="209"/>
      <c r="Z577" s="209"/>
      <c r="AB577" s="18">
        <f t="shared" si="307"/>
        <v>59</v>
      </c>
      <c r="AC577" s="18">
        <f t="shared" si="308"/>
        <v>284</v>
      </c>
      <c r="AD577" s="67">
        <f t="shared" si="309"/>
        <v>208</v>
      </c>
      <c r="AE577" s="107">
        <f t="shared" si="310"/>
        <v>4.8679867986798682</v>
      </c>
      <c r="AF577" s="4">
        <f t="shared" si="311"/>
        <v>27.281460134486068</v>
      </c>
      <c r="AG577" s="4">
        <f t="shared" si="312"/>
        <v>19.312906220984217</v>
      </c>
      <c r="AH577" s="80"/>
    </row>
    <row r="578" spans="1:37" ht="15" customHeight="1" x14ac:dyDescent="0.15">
      <c r="B578" s="34" t="s">
        <v>90</v>
      </c>
      <c r="C578" s="209"/>
      <c r="D578" s="209"/>
      <c r="F578" s="18">
        <v>358</v>
      </c>
      <c r="G578" s="18">
        <v>158</v>
      </c>
      <c r="H578" s="18">
        <v>200</v>
      </c>
      <c r="I578" s="18">
        <v>277</v>
      </c>
      <c r="J578" s="67">
        <v>262</v>
      </c>
      <c r="K578" s="18">
        <v>173</v>
      </c>
      <c r="L578" s="107">
        <f t="shared" si="301"/>
        <v>16.682199440820131</v>
      </c>
      <c r="M578" s="4">
        <f t="shared" si="302"/>
        <v>14.298642533936651</v>
      </c>
      <c r="N578" s="4">
        <f t="shared" si="303"/>
        <v>19.212295869356389</v>
      </c>
      <c r="O578" s="4">
        <f t="shared" si="304"/>
        <v>23.39527027027027</v>
      </c>
      <c r="P578" s="4">
        <f t="shared" si="305"/>
        <v>24.326833797585888</v>
      </c>
      <c r="Q578" s="4">
        <f t="shared" si="306"/>
        <v>14.273927392739274</v>
      </c>
      <c r="W578" s="44"/>
      <c r="X578" s="34" t="s">
        <v>90</v>
      </c>
      <c r="Y578" s="209"/>
      <c r="Z578" s="209"/>
      <c r="AB578" s="18">
        <f t="shared" si="307"/>
        <v>173</v>
      </c>
      <c r="AC578" s="18">
        <f t="shared" si="308"/>
        <v>200</v>
      </c>
      <c r="AD578" s="67">
        <f t="shared" si="309"/>
        <v>262</v>
      </c>
      <c r="AE578" s="107">
        <f t="shared" si="310"/>
        <v>14.273927392739274</v>
      </c>
      <c r="AF578" s="4">
        <f t="shared" si="311"/>
        <v>19.212295869356389</v>
      </c>
      <c r="AG578" s="4">
        <f t="shared" si="312"/>
        <v>24.326833797585888</v>
      </c>
      <c r="AH578" s="80"/>
    </row>
    <row r="579" spans="1:37" ht="15" customHeight="1" x14ac:dyDescent="0.15">
      <c r="B579" s="34" t="s">
        <v>91</v>
      </c>
      <c r="C579" s="209"/>
      <c r="D579" s="209"/>
      <c r="F579" s="18">
        <v>270</v>
      </c>
      <c r="G579" s="18">
        <v>145</v>
      </c>
      <c r="H579" s="18">
        <v>125</v>
      </c>
      <c r="I579" s="18">
        <v>162</v>
      </c>
      <c r="J579" s="67">
        <v>146</v>
      </c>
      <c r="K579" s="18">
        <v>161</v>
      </c>
      <c r="L579" s="107">
        <f t="shared" si="301"/>
        <v>12.581547064305685</v>
      </c>
      <c r="M579" s="4">
        <f t="shared" si="302"/>
        <v>13.122171945701359</v>
      </c>
      <c r="N579" s="4">
        <f t="shared" si="303"/>
        <v>12.007684918347742</v>
      </c>
      <c r="O579" s="4">
        <f t="shared" si="304"/>
        <v>13.682432432432432</v>
      </c>
      <c r="P579" s="4">
        <f t="shared" si="305"/>
        <v>13.556174558960073</v>
      </c>
      <c r="Q579" s="4">
        <f t="shared" si="306"/>
        <v>13.283828382838283</v>
      </c>
      <c r="W579" s="44"/>
      <c r="X579" s="34" t="s">
        <v>91</v>
      </c>
      <c r="Y579" s="209"/>
      <c r="Z579" s="209"/>
      <c r="AB579" s="18">
        <f t="shared" si="307"/>
        <v>161</v>
      </c>
      <c r="AC579" s="18">
        <f t="shared" si="308"/>
        <v>125</v>
      </c>
      <c r="AD579" s="67">
        <f t="shared" si="309"/>
        <v>146</v>
      </c>
      <c r="AE579" s="107">
        <f t="shared" si="310"/>
        <v>13.283828382838283</v>
      </c>
      <c r="AF579" s="4">
        <f t="shared" si="311"/>
        <v>12.007684918347742</v>
      </c>
      <c r="AG579" s="4">
        <f t="shared" si="312"/>
        <v>13.556174558960073</v>
      </c>
      <c r="AH579" s="80"/>
    </row>
    <row r="580" spans="1:37" ht="15" customHeight="1" x14ac:dyDescent="0.15">
      <c r="B580" s="34" t="s">
        <v>92</v>
      </c>
      <c r="C580" s="209"/>
      <c r="D580" s="209"/>
      <c r="F580" s="18">
        <v>290</v>
      </c>
      <c r="G580" s="18">
        <v>222</v>
      </c>
      <c r="H580" s="18">
        <v>68</v>
      </c>
      <c r="I580" s="18">
        <v>133</v>
      </c>
      <c r="J580" s="67">
        <v>117</v>
      </c>
      <c r="K580" s="18">
        <v>238</v>
      </c>
      <c r="L580" s="107">
        <f t="shared" si="301"/>
        <v>13.513513513513514</v>
      </c>
      <c r="M580" s="4">
        <f t="shared" si="302"/>
        <v>20.090497737556561</v>
      </c>
      <c r="N580" s="4">
        <f t="shared" si="303"/>
        <v>6.5321805955811723</v>
      </c>
      <c r="O580" s="4">
        <f t="shared" si="304"/>
        <v>11.233108108108109</v>
      </c>
      <c r="P580" s="4">
        <f t="shared" si="305"/>
        <v>10.863509749303621</v>
      </c>
      <c r="Q580" s="4">
        <f t="shared" si="306"/>
        <v>19.636963696369637</v>
      </c>
      <c r="W580" s="44"/>
      <c r="X580" s="34" t="s">
        <v>92</v>
      </c>
      <c r="Y580" s="209"/>
      <c r="Z580" s="209"/>
      <c r="AB580" s="18">
        <f t="shared" si="307"/>
        <v>238</v>
      </c>
      <c r="AC580" s="18">
        <f t="shared" si="308"/>
        <v>68</v>
      </c>
      <c r="AD580" s="67">
        <f t="shared" si="309"/>
        <v>117</v>
      </c>
      <c r="AE580" s="107">
        <f t="shared" si="310"/>
        <v>19.636963696369637</v>
      </c>
      <c r="AF580" s="4">
        <f t="shared" si="311"/>
        <v>6.5321805955811723</v>
      </c>
      <c r="AG580" s="4">
        <f t="shared" si="312"/>
        <v>10.863509749303621</v>
      </c>
      <c r="AH580" s="80"/>
    </row>
    <row r="581" spans="1:37" ht="15" customHeight="1" x14ac:dyDescent="0.15">
      <c r="B581" s="34" t="s">
        <v>93</v>
      </c>
      <c r="C581" s="209"/>
      <c r="D581" s="209"/>
      <c r="F581" s="18">
        <v>223</v>
      </c>
      <c r="G581" s="18">
        <v>184</v>
      </c>
      <c r="H581" s="18">
        <v>39</v>
      </c>
      <c r="I581" s="18">
        <v>74</v>
      </c>
      <c r="J581" s="67">
        <v>54</v>
      </c>
      <c r="K581" s="18">
        <v>204</v>
      </c>
      <c r="L581" s="107">
        <f t="shared" si="301"/>
        <v>10.391425908667289</v>
      </c>
      <c r="M581" s="4">
        <f t="shared" si="302"/>
        <v>16.651583710407238</v>
      </c>
      <c r="N581" s="4">
        <f t="shared" si="303"/>
        <v>3.7463976945244957</v>
      </c>
      <c r="O581" s="4">
        <f t="shared" si="304"/>
        <v>6.25</v>
      </c>
      <c r="P581" s="4">
        <f t="shared" si="305"/>
        <v>5.0139275766016711</v>
      </c>
      <c r="Q581" s="4">
        <f t="shared" si="306"/>
        <v>16.831683168316832</v>
      </c>
      <c r="W581" s="44"/>
      <c r="X581" s="34" t="s">
        <v>93</v>
      </c>
      <c r="Y581" s="209"/>
      <c r="Z581" s="209"/>
      <c r="AB581" s="18">
        <f t="shared" si="307"/>
        <v>204</v>
      </c>
      <c r="AC581" s="18">
        <f t="shared" si="308"/>
        <v>39</v>
      </c>
      <c r="AD581" s="67">
        <f t="shared" si="309"/>
        <v>54</v>
      </c>
      <c r="AE581" s="107">
        <f t="shared" si="310"/>
        <v>16.831683168316832</v>
      </c>
      <c r="AF581" s="4">
        <f t="shared" si="311"/>
        <v>3.7463976945244957</v>
      </c>
      <c r="AG581" s="4">
        <f t="shared" si="312"/>
        <v>5.0139275766016711</v>
      </c>
      <c r="AH581" s="80"/>
    </row>
    <row r="582" spans="1:37" ht="15" customHeight="1" x14ac:dyDescent="0.15">
      <c r="B582" s="34" t="s">
        <v>141</v>
      </c>
      <c r="C582" s="209"/>
      <c r="D582" s="209"/>
      <c r="F582" s="18">
        <v>185</v>
      </c>
      <c r="G582" s="18">
        <v>160</v>
      </c>
      <c r="H582" s="18">
        <v>25</v>
      </c>
      <c r="I582" s="18">
        <v>61</v>
      </c>
      <c r="J582" s="67">
        <v>49</v>
      </c>
      <c r="K582" s="18">
        <v>172</v>
      </c>
      <c r="L582" s="107">
        <f t="shared" si="301"/>
        <v>8.6206896551724146</v>
      </c>
      <c r="M582" s="4">
        <f t="shared" si="302"/>
        <v>14.479638009049776</v>
      </c>
      <c r="N582" s="4">
        <f t="shared" si="303"/>
        <v>2.4015369836695486</v>
      </c>
      <c r="O582" s="4">
        <f t="shared" si="304"/>
        <v>5.1520270270270272</v>
      </c>
      <c r="P582" s="4">
        <f t="shared" si="305"/>
        <v>4.549675023212628</v>
      </c>
      <c r="Q582" s="4">
        <f t="shared" si="306"/>
        <v>14.19141914191419</v>
      </c>
      <c r="W582" s="44"/>
      <c r="X582" s="34" t="s">
        <v>141</v>
      </c>
      <c r="Y582" s="209"/>
      <c r="Z582" s="209"/>
      <c r="AB582" s="18">
        <f t="shared" si="307"/>
        <v>172</v>
      </c>
      <c r="AC582" s="18">
        <f t="shared" si="308"/>
        <v>25</v>
      </c>
      <c r="AD582" s="67">
        <f t="shared" si="309"/>
        <v>49</v>
      </c>
      <c r="AE582" s="107">
        <f t="shared" si="310"/>
        <v>14.19141914191419</v>
      </c>
      <c r="AF582" s="4">
        <f t="shared" si="311"/>
        <v>2.4015369836695486</v>
      </c>
      <c r="AG582" s="4">
        <f t="shared" si="312"/>
        <v>4.549675023212628</v>
      </c>
      <c r="AH582" s="80"/>
    </row>
    <row r="583" spans="1:37" ht="15" customHeight="1" x14ac:dyDescent="0.15">
      <c r="B583" s="34" t="s">
        <v>94</v>
      </c>
      <c r="C583" s="209"/>
      <c r="D583" s="209"/>
      <c r="F583" s="18">
        <v>50</v>
      </c>
      <c r="G583" s="18">
        <v>45</v>
      </c>
      <c r="H583" s="18">
        <v>5</v>
      </c>
      <c r="I583" s="18">
        <v>20</v>
      </c>
      <c r="J583" s="67">
        <v>15</v>
      </c>
      <c r="K583" s="18">
        <v>50</v>
      </c>
      <c r="L583" s="107">
        <f t="shared" si="301"/>
        <v>2.3299161230195713</v>
      </c>
      <c r="M583" s="4">
        <f t="shared" si="302"/>
        <v>4.0723981900452486</v>
      </c>
      <c r="N583" s="4">
        <f t="shared" si="303"/>
        <v>0.48030739673390976</v>
      </c>
      <c r="O583" s="4">
        <f t="shared" si="304"/>
        <v>1.6891891891891893</v>
      </c>
      <c r="P583" s="4">
        <f t="shared" si="305"/>
        <v>1.392757660167131</v>
      </c>
      <c r="Q583" s="4">
        <f t="shared" si="306"/>
        <v>4.1254125412541249</v>
      </c>
      <c r="W583" s="44"/>
      <c r="X583" s="34" t="s">
        <v>94</v>
      </c>
      <c r="Y583" s="209"/>
      <c r="Z583" s="209"/>
      <c r="AB583" s="18">
        <f t="shared" si="307"/>
        <v>50</v>
      </c>
      <c r="AC583" s="18">
        <f t="shared" si="308"/>
        <v>5</v>
      </c>
      <c r="AD583" s="67">
        <f t="shared" si="309"/>
        <v>15</v>
      </c>
      <c r="AE583" s="107">
        <f t="shared" si="310"/>
        <v>4.1254125412541249</v>
      </c>
      <c r="AF583" s="4">
        <f t="shared" si="311"/>
        <v>0.48030739673390976</v>
      </c>
      <c r="AG583" s="4">
        <f t="shared" si="312"/>
        <v>1.392757660167131</v>
      </c>
      <c r="AH583" s="80"/>
    </row>
    <row r="584" spans="1:37" ht="15" customHeight="1" x14ac:dyDescent="0.15">
      <c r="B584" s="34" t="s">
        <v>95</v>
      </c>
      <c r="C584" s="209"/>
      <c r="D584" s="209"/>
      <c r="F584" s="18">
        <v>48</v>
      </c>
      <c r="G584" s="18">
        <v>38</v>
      </c>
      <c r="H584" s="18">
        <v>10</v>
      </c>
      <c r="I584" s="18">
        <v>8</v>
      </c>
      <c r="J584" s="67">
        <v>4</v>
      </c>
      <c r="K584" s="18">
        <v>42</v>
      </c>
      <c r="L584" s="107">
        <f t="shared" si="301"/>
        <v>2.2367194780987885</v>
      </c>
      <c r="M584" s="4">
        <f t="shared" si="302"/>
        <v>3.4389140271493215</v>
      </c>
      <c r="N584" s="4">
        <f t="shared" si="303"/>
        <v>0.96061479346781953</v>
      </c>
      <c r="O584" s="4">
        <f t="shared" si="304"/>
        <v>0.67567567567567566</v>
      </c>
      <c r="P584" s="4">
        <f t="shared" si="305"/>
        <v>0.37140204271123489</v>
      </c>
      <c r="Q584" s="4">
        <f t="shared" si="306"/>
        <v>3.4653465346534658</v>
      </c>
      <c r="W584" s="44"/>
      <c r="X584" s="34" t="s">
        <v>95</v>
      </c>
      <c r="Y584" s="209"/>
      <c r="Z584" s="209"/>
      <c r="AB584" s="18">
        <f t="shared" si="307"/>
        <v>42</v>
      </c>
      <c r="AC584" s="18">
        <f t="shared" si="308"/>
        <v>10</v>
      </c>
      <c r="AD584" s="67">
        <f t="shared" si="309"/>
        <v>4</v>
      </c>
      <c r="AE584" s="107">
        <f t="shared" si="310"/>
        <v>3.4653465346534658</v>
      </c>
      <c r="AF584" s="4">
        <f t="shared" si="311"/>
        <v>0.96061479346781953</v>
      </c>
      <c r="AG584" s="4">
        <f t="shared" si="312"/>
        <v>0.37140204271123489</v>
      </c>
      <c r="AH584" s="80"/>
    </row>
    <row r="585" spans="1:37" ht="15" customHeight="1" x14ac:dyDescent="0.15">
      <c r="B585" s="35" t="s">
        <v>0</v>
      </c>
      <c r="C585" s="88"/>
      <c r="D585" s="88"/>
      <c r="E585" s="36"/>
      <c r="F585" s="19">
        <v>237</v>
      </c>
      <c r="G585" s="19">
        <v>98</v>
      </c>
      <c r="H585" s="19">
        <v>139</v>
      </c>
      <c r="I585" s="19">
        <v>140</v>
      </c>
      <c r="J585" s="72">
        <v>131</v>
      </c>
      <c r="K585" s="19">
        <v>107</v>
      </c>
      <c r="L585" s="111">
        <f t="shared" si="301"/>
        <v>11.043802423112767</v>
      </c>
      <c r="M585" s="5">
        <f t="shared" si="302"/>
        <v>8.8687782805429869</v>
      </c>
      <c r="N585" s="5">
        <f t="shared" si="303"/>
        <v>13.352545629202689</v>
      </c>
      <c r="O585" s="5">
        <f t="shared" si="304"/>
        <v>11.824324324324325</v>
      </c>
      <c r="P585" s="5">
        <f t="shared" si="305"/>
        <v>12.163416898792944</v>
      </c>
      <c r="Q585" s="5">
        <f t="shared" si="306"/>
        <v>8.8283828382838276</v>
      </c>
      <c r="W585" s="44"/>
      <c r="X585" s="35" t="s">
        <v>0</v>
      </c>
      <c r="Y585" s="88"/>
      <c r="Z585" s="88"/>
      <c r="AA585" s="36"/>
      <c r="AB585" s="19">
        <f t="shared" si="307"/>
        <v>107</v>
      </c>
      <c r="AC585" s="19">
        <f t="shared" si="308"/>
        <v>139</v>
      </c>
      <c r="AD585" s="72">
        <f t="shared" si="309"/>
        <v>131</v>
      </c>
      <c r="AE585" s="111">
        <f t="shared" si="310"/>
        <v>8.8283828382838276</v>
      </c>
      <c r="AF585" s="5">
        <f t="shared" si="311"/>
        <v>13.352545629202689</v>
      </c>
      <c r="AG585" s="5">
        <f t="shared" si="312"/>
        <v>12.163416898792944</v>
      </c>
      <c r="AH585" s="23"/>
    </row>
    <row r="586" spans="1:37" ht="15" customHeight="1" x14ac:dyDescent="0.15">
      <c r="B586" s="38" t="s">
        <v>1</v>
      </c>
      <c r="C586" s="78"/>
      <c r="D586" s="78"/>
      <c r="E586" s="28"/>
      <c r="F586" s="39">
        <f>SUM(F576:F585)</f>
        <v>2146</v>
      </c>
      <c r="G586" s="39">
        <f>SUM(G576:G585)</f>
        <v>1105</v>
      </c>
      <c r="H586" s="39">
        <f>SUM(H576:H585)</f>
        <v>1041</v>
      </c>
      <c r="I586" s="39">
        <f>SUM(I576:I585)</f>
        <v>1184</v>
      </c>
      <c r="J586" s="68">
        <f>SUM(J576:J585)</f>
        <v>1077</v>
      </c>
      <c r="K586" s="39">
        <v>1212</v>
      </c>
      <c r="L586" s="108">
        <f t="shared" ref="L586:Q586" si="313">IF(SUM(L576:L585)&gt;100,"－",SUM(L576:L585))</f>
        <v>100</v>
      </c>
      <c r="M586" s="6">
        <f t="shared" si="313"/>
        <v>100</v>
      </c>
      <c r="N586" s="6">
        <f t="shared" si="313"/>
        <v>99.999999999999986</v>
      </c>
      <c r="O586" s="6">
        <f t="shared" si="313"/>
        <v>100.00000000000001</v>
      </c>
      <c r="P586" s="6">
        <f t="shared" si="313"/>
        <v>100</v>
      </c>
      <c r="Q586" s="6">
        <f t="shared" si="313"/>
        <v>100</v>
      </c>
      <c r="W586" s="44"/>
      <c r="X586" s="38" t="s">
        <v>1</v>
      </c>
      <c r="Y586" s="78"/>
      <c r="Z586" s="78"/>
      <c r="AA586" s="28"/>
      <c r="AB586" s="39">
        <f>SUM(AB576:AB585)</f>
        <v>1212</v>
      </c>
      <c r="AC586" s="39">
        <f>SUM(AC576:AC585)</f>
        <v>1041</v>
      </c>
      <c r="AD586" s="68">
        <f>SUM(AD576:AD585)</f>
        <v>1077</v>
      </c>
      <c r="AE586" s="108">
        <f>IF(SUM(AE576:AE585)&gt;100,"－",SUM(AE576:AE585))</f>
        <v>100</v>
      </c>
      <c r="AF586" s="6">
        <f>IF(SUM(AF576:AF585)&gt;100,"－",SUM(AF576:AF585))</f>
        <v>99.999999999999986</v>
      </c>
      <c r="AG586" s="6">
        <f>IF(SUM(AG576:AG585)&gt;100,"－",SUM(AG576:AG585))</f>
        <v>100</v>
      </c>
      <c r="AH586" s="23"/>
    </row>
    <row r="587" spans="1:37" ht="15" customHeight="1" x14ac:dyDescent="0.15">
      <c r="B587" s="38" t="s">
        <v>103</v>
      </c>
      <c r="C587" s="78"/>
      <c r="D587" s="78"/>
      <c r="E587" s="29"/>
      <c r="F587" s="41">
        <v>38.452592980618128</v>
      </c>
      <c r="G587" s="71">
        <v>50.061569016881826</v>
      </c>
      <c r="H587" s="71">
        <v>25.492239467849224</v>
      </c>
      <c r="I587" s="71">
        <v>31.477969348659006</v>
      </c>
      <c r="J587" s="71">
        <v>29.780126849894291</v>
      </c>
      <c r="K587" s="41">
        <v>49.866968325791852</v>
      </c>
      <c r="L587" s="14"/>
      <c r="M587" s="14"/>
      <c r="N587" s="14"/>
      <c r="O587" s="14"/>
      <c r="P587" s="14"/>
      <c r="Q587" s="14"/>
      <c r="R587" s="14"/>
      <c r="S587" s="14"/>
      <c r="T587" s="14"/>
      <c r="U587" s="14"/>
      <c r="V587" s="14"/>
      <c r="W587" s="44"/>
      <c r="X587" s="38" t="s">
        <v>103</v>
      </c>
      <c r="Y587" s="78"/>
      <c r="Z587" s="78"/>
      <c r="AA587" s="29"/>
      <c r="AB587" s="41">
        <v>49.866968325791852</v>
      </c>
      <c r="AC587" s="71">
        <f>H587</f>
        <v>25.492239467849224</v>
      </c>
      <c r="AD587" s="71">
        <f>J587</f>
        <v>29.780126849894291</v>
      </c>
      <c r="AE587" s="14"/>
      <c r="AF587" s="14"/>
      <c r="AG587" s="14"/>
      <c r="AH587" s="14"/>
      <c r="AI587" s="14"/>
      <c r="AJ587" s="14"/>
      <c r="AK587" s="14"/>
    </row>
    <row r="588" spans="1:37" ht="15" customHeight="1" x14ac:dyDescent="0.15">
      <c r="B588" s="38" t="s">
        <v>104</v>
      </c>
      <c r="C588" s="78"/>
      <c r="D588" s="78"/>
      <c r="E588" s="29"/>
      <c r="F588" s="171">
        <v>595</v>
      </c>
      <c r="G588" s="47">
        <v>595</v>
      </c>
      <c r="H588" s="47">
        <v>250</v>
      </c>
      <c r="I588" s="47">
        <v>204</v>
      </c>
      <c r="J588" s="47">
        <v>163</v>
      </c>
      <c r="K588" s="171">
        <v>595</v>
      </c>
      <c r="L588" s="14"/>
      <c r="M588" s="14"/>
      <c r="N588" s="14"/>
      <c r="O588" s="14"/>
      <c r="P588" s="14"/>
      <c r="Q588" s="14"/>
      <c r="R588" s="14"/>
      <c r="S588" s="14"/>
      <c r="T588" s="14"/>
      <c r="U588" s="14"/>
      <c r="V588" s="14"/>
      <c r="W588" s="44"/>
      <c r="X588" s="38" t="s">
        <v>104</v>
      </c>
      <c r="Y588" s="78"/>
      <c r="Z588" s="78"/>
      <c r="AA588" s="29"/>
      <c r="AB588" s="171">
        <v>595</v>
      </c>
      <c r="AC588" s="47">
        <f>H588</f>
        <v>250</v>
      </c>
      <c r="AD588" s="47">
        <f>J588</f>
        <v>163</v>
      </c>
      <c r="AE588" s="14"/>
      <c r="AF588" s="14"/>
      <c r="AG588" s="14"/>
      <c r="AH588" s="14"/>
      <c r="AI588" s="14"/>
      <c r="AJ588" s="14"/>
      <c r="AK588" s="14"/>
    </row>
    <row r="589" spans="1:37" ht="15" customHeight="1" x14ac:dyDescent="0.15">
      <c r="B589" s="38" t="s">
        <v>155</v>
      </c>
      <c r="C589" s="78"/>
      <c r="D589" s="78"/>
      <c r="E589" s="29"/>
      <c r="F589" s="47">
        <v>0</v>
      </c>
      <c r="G589" s="47">
        <v>4</v>
      </c>
      <c r="H589" s="47">
        <v>0</v>
      </c>
      <c r="I589" s="47">
        <v>0</v>
      </c>
      <c r="J589" s="47">
        <v>0</v>
      </c>
      <c r="K589" s="47">
        <v>4</v>
      </c>
      <c r="L589" s="14"/>
      <c r="M589" s="14"/>
      <c r="N589" s="14"/>
      <c r="O589" s="14"/>
      <c r="P589" s="14"/>
      <c r="Q589" s="14"/>
      <c r="R589" s="14"/>
      <c r="S589" s="14"/>
      <c r="T589" s="14"/>
      <c r="U589" s="14"/>
      <c r="V589" s="14"/>
      <c r="W589" s="44"/>
      <c r="X589" s="38" t="s">
        <v>155</v>
      </c>
      <c r="Y589" s="78"/>
      <c r="Z589" s="78"/>
      <c r="AA589" s="29"/>
      <c r="AB589" s="47">
        <v>4</v>
      </c>
      <c r="AC589" s="47">
        <f>H589</f>
        <v>0</v>
      </c>
      <c r="AD589" s="47">
        <f>J589</f>
        <v>0</v>
      </c>
      <c r="AE589" s="14"/>
      <c r="AF589" s="14"/>
      <c r="AG589" s="14"/>
      <c r="AH589" s="14"/>
      <c r="AI589" s="14"/>
      <c r="AJ589" s="14"/>
      <c r="AK589" s="14"/>
    </row>
    <row r="590" spans="1:37" ht="15" customHeight="1" x14ac:dyDescent="0.15">
      <c r="C590" s="1"/>
      <c r="D590" s="1"/>
      <c r="K590" s="7"/>
      <c r="O590" s="7"/>
      <c r="W590" s="44"/>
      <c r="Y590" s="1"/>
      <c r="Z590" s="1"/>
      <c r="AC590" s="1"/>
    </row>
    <row r="591" spans="1:37" ht="15" customHeight="1" x14ac:dyDescent="0.15">
      <c r="A591" s="1" t="s">
        <v>956</v>
      </c>
      <c r="B591" s="22"/>
      <c r="C591" s="22"/>
      <c r="D591" s="22"/>
      <c r="F591" s="1"/>
      <c r="G591" s="1"/>
      <c r="W591" s="44"/>
      <c r="X591" s="22"/>
      <c r="Y591" s="22"/>
      <c r="Z591" s="22"/>
      <c r="AB591" s="1"/>
      <c r="AC591" s="1"/>
    </row>
    <row r="592" spans="1:37" ht="13.65" customHeight="1" x14ac:dyDescent="0.15">
      <c r="B592" s="64"/>
      <c r="C592" s="33"/>
      <c r="D592" s="33"/>
      <c r="E592" s="33"/>
      <c r="F592" s="386"/>
      <c r="G592" s="387"/>
      <c r="H592" s="86" t="s">
        <v>2</v>
      </c>
      <c r="I592" s="86"/>
      <c r="J592" s="387"/>
      <c r="K592" s="387"/>
      <c r="L592" s="388"/>
      <c r="M592" s="387"/>
      <c r="N592" s="86" t="s">
        <v>3</v>
      </c>
      <c r="O592" s="86"/>
      <c r="P592" s="387"/>
      <c r="Q592" s="389"/>
      <c r="W592" s="44"/>
      <c r="X592" s="64"/>
      <c r="Y592" s="33"/>
      <c r="Z592" s="33"/>
      <c r="AA592" s="33"/>
      <c r="AB592" s="79"/>
      <c r="AC592" s="83" t="s">
        <v>2</v>
      </c>
      <c r="AD592" s="86"/>
      <c r="AE592" s="104"/>
      <c r="AF592" s="83" t="s">
        <v>3</v>
      </c>
      <c r="AG592" s="84"/>
    </row>
    <row r="593" spans="1:33" ht="19.2" x14ac:dyDescent="0.15">
      <c r="B593" s="77"/>
      <c r="F593" s="94" t="s">
        <v>442</v>
      </c>
      <c r="G593" s="94" t="s">
        <v>194</v>
      </c>
      <c r="H593" s="94" t="s">
        <v>195</v>
      </c>
      <c r="I593" s="94" t="s">
        <v>443</v>
      </c>
      <c r="J593" s="100" t="s">
        <v>197</v>
      </c>
      <c r="K593" s="94" t="s">
        <v>1127</v>
      </c>
      <c r="L593" s="103" t="s">
        <v>442</v>
      </c>
      <c r="M593" s="94" t="s">
        <v>194</v>
      </c>
      <c r="N593" s="94" t="s">
        <v>195</v>
      </c>
      <c r="O593" s="94" t="s">
        <v>443</v>
      </c>
      <c r="P593" s="94" t="s">
        <v>197</v>
      </c>
      <c r="Q593" s="94" t="s">
        <v>1127</v>
      </c>
      <c r="W593" s="44"/>
      <c r="X593" s="77"/>
      <c r="AB593" s="94" t="s">
        <v>936</v>
      </c>
      <c r="AC593" s="94" t="s">
        <v>195</v>
      </c>
      <c r="AD593" s="100" t="s">
        <v>197</v>
      </c>
      <c r="AE593" s="103" t="s">
        <v>936</v>
      </c>
      <c r="AF593" s="94" t="s">
        <v>195</v>
      </c>
      <c r="AG593" s="94" t="s">
        <v>197</v>
      </c>
    </row>
    <row r="594" spans="1:33" ht="12" customHeight="1" x14ac:dyDescent="0.15">
      <c r="B594" s="35"/>
      <c r="C594" s="88"/>
      <c r="D594" s="88"/>
      <c r="E594" s="36"/>
      <c r="F594" s="37"/>
      <c r="G594" s="37"/>
      <c r="H594" s="37"/>
      <c r="I594" s="37"/>
      <c r="J594" s="66"/>
      <c r="K594" s="37"/>
      <c r="L594" s="105">
        <f t="shared" ref="L594:Q594" si="314">F$586</f>
        <v>2146</v>
      </c>
      <c r="M594" s="2">
        <f t="shared" si="314"/>
        <v>1105</v>
      </c>
      <c r="N594" s="2">
        <f t="shared" si="314"/>
        <v>1041</v>
      </c>
      <c r="O594" s="2">
        <f t="shared" si="314"/>
        <v>1184</v>
      </c>
      <c r="P594" s="2">
        <f t="shared" si="314"/>
        <v>1077</v>
      </c>
      <c r="Q594" s="2">
        <f t="shared" si="314"/>
        <v>1212</v>
      </c>
      <c r="R594" s="89"/>
      <c r="S594" s="89"/>
      <c r="T594" s="89"/>
      <c r="U594" s="89"/>
      <c r="V594" s="89"/>
      <c r="W594" s="44"/>
      <c r="X594" s="35"/>
      <c r="Y594" s="88"/>
      <c r="Z594" s="88"/>
      <c r="AA594" s="36"/>
      <c r="AB594" s="37"/>
      <c r="AC594" s="37"/>
      <c r="AD594" s="66"/>
      <c r="AE594" s="105">
        <f>AB$586</f>
        <v>1212</v>
      </c>
      <c r="AF594" s="2">
        <f>AC$586</f>
        <v>1041</v>
      </c>
      <c r="AG594" s="2">
        <f>AD$586</f>
        <v>1077</v>
      </c>
    </row>
    <row r="595" spans="1:33" ht="15" customHeight="1" x14ac:dyDescent="0.15">
      <c r="B595" s="34" t="s">
        <v>176</v>
      </c>
      <c r="C595" s="209"/>
      <c r="D595" s="209"/>
      <c r="F595" s="18">
        <v>5</v>
      </c>
      <c r="G595" s="18">
        <v>0</v>
      </c>
      <c r="H595" s="18">
        <v>5</v>
      </c>
      <c r="I595" s="18">
        <v>22</v>
      </c>
      <c r="J595" s="67">
        <v>22</v>
      </c>
      <c r="K595" s="18">
        <v>0</v>
      </c>
      <c r="L595" s="106">
        <f t="shared" ref="L595:L603" si="315">F595/L$594*100</f>
        <v>0.23299161230195711</v>
      </c>
      <c r="M595" s="4">
        <f t="shared" ref="M595:M603" si="316">G595/M$594*100</f>
        <v>0</v>
      </c>
      <c r="N595" s="4">
        <f t="shared" ref="N595:N603" si="317">H595/N$594*100</f>
        <v>0.48030739673390976</v>
      </c>
      <c r="O595" s="4">
        <f t="shared" ref="O595:O603" si="318">I595/O$594*100</f>
        <v>1.8581081081081081</v>
      </c>
      <c r="P595" s="4">
        <f t="shared" ref="P595:P603" si="319">J595/P$594*100</f>
        <v>2.042711234911792</v>
      </c>
      <c r="Q595" s="4">
        <f t="shared" ref="Q595:Q603" si="320">K595/Q$594*100</f>
        <v>0</v>
      </c>
      <c r="R595" s="80"/>
      <c r="S595" s="80"/>
      <c r="T595" s="80"/>
      <c r="U595" s="80"/>
      <c r="V595" s="80"/>
      <c r="W595" s="44"/>
      <c r="X595" s="34" t="s">
        <v>176</v>
      </c>
      <c r="Y595" s="209"/>
      <c r="Z595" s="209"/>
      <c r="AB595" s="18">
        <f t="shared" ref="AB595:AB603" si="321">SUM(G595,I595-J595)</f>
        <v>0</v>
      </c>
      <c r="AC595" s="18">
        <f t="shared" ref="AC595:AC603" si="322">H595</f>
        <v>5</v>
      </c>
      <c r="AD595" s="67">
        <f t="shared" ref="AD595:AD603" si="323">J595</f>
        <v>22</v>
      </c>
      <c r="AE595" s="106">
        <f t="shared" ref="AE595" si="324">AB595/AE$594*100</f>
        <v>0</v>
      </c>
      <c r="AF595" s="4">
        <f t="shared" ref="AF595" si="325">AC595/AF$594*100</f>
        <v>0.48030739673390976</v>
      </c>
      <c r="AG595" s="4">
        <f t="shared" ref="AG595" si="326">AD595/AG$594*100</f>
        <v>2.042711234911792</v>
      </c>
    </row>
    <row r="596" spans="1:33" ht="15" customHeight="1" x14ac:dyDescent="0.15">
      <c r="B596" s="34" t="s">
        <v>168</v>
      </c>
      <c r="C596" s="209"/>
      <c r="D596" s="209"/>
      <c r="F596" s="18">
        <v>17</v>
      </c>
      <c r="G596" s="18">
        <v>3</v>
      </c>
      <c r="H596" s="18">
        <v>14</v>
      </c>
      <c r="I596" s="18">
        <v>17</v>
      </c>
      <c r="J596" s="67">
        <v>17</v>
      </c>
      <c r="K596" s="18">
        <v>3</v>
      </c>
      <c r="L596" s="107">
        <f t="shared" si="315"/>
        <v>0.79217148182665431</v>
      </c>
      <c r="M596" s="4">
        <f t="shared" si="316"/>
        <v>0.27149321266968324</v>
      </c>
      <c r="N596" s="4">
        <f t="shared" si="317"/>
        <v>1.3448607108549471</v>
      </c>
      <c r="O596" s="4">
        <f t="shared" si="318"/>
        <v>1.435810810810811</v>
      </c>
      <c r="P596" s="4">
        <f t="shared" si="319"/>
        <v>1.5784586815227482</v>
      </c>
      <c r="Q596" s="4">
        <f t="shared" si="320"/>
        <v>0.24752475247524752</v>
      </c>
      <c r="R596" s="80"/>
      <c r="S596" s="80"/>
      <c r="T596" s="80"/>
      <c r="U596" s="80"/>
      <c r="V596" s="80"/>
      <c r="W596" s="44"/>
      <c r="X596" s="34" t="s">
        <v>168</v>
      </c>
      <c r="Y596" s="209"/>
      <c r="Z596" s="209"/>
      <c r="AB596" s="18">
        <f t="shared" si="321"/>
        <v>3</v>
      </c>
      <c r="AC596" s="18">
        <f t="shared" si="322"/>
        <v>14</v>
      </c>
      <c r="AD596" s="67">
        <f t="shared" si="323"/>
        <v>17</v>
      </c>
      <c r="AE596" s="107">
        <f t="shared" ref="AE596:AE603" si="327">AB596/AE$594*100</f>
        <v>0.24752475247524752</v>
      </c>
      <c r="AF596" s="4">
        <f t="shared" ref="AF596:AF603" si="328">AC596/AF$594*100</f>
        <v>1.3448607108549471</v>
      </c>
      <c r="AG596" s="4">
        <f t="shared" ref="AG596:AG603" si="329">AD596/AG$594*100</f>
        <v>1.5784586815227482</v>
      </c>
    </row>
    <row r="597" spans="1:33" ht="15" customHeight="1" x14ac:dyDescent="0.15">
      <c r="B597" s="34" t="s">
        <v>146</v>
      </c>
      <c r="C597" s="209"/>
      <c r="D597" s="209"/>
      <c r="F597" s="18">
        <v>11</v>
      </c>
      <c r="G597" s="18">
        <v>3</v>
      </c>
      <c r="H597" s="18">
        <v>8</v>
      </c>
      <c r="I597" s="18">
        <v>10</v>
      </c>
      <c r="J597" s="67">
        <v>9</v>
      </c>
      <c r="K597" s="18">
        <v>4</v>
      </c>
      <c r="L597" s="107">
        <f t="shared" si="315"/>
        <v>0.5125815470643057</v>
      </c>
      <c r="M597" s="4">
        <f t="shared" si="316"/>
        <v>0.27149321266968324</v>
      </c>
      <c r="N597" s="4">
        <f t="shared" si="317"/>
        <v>0.76849183477425553</v>
      </c>
      <c r="O597" s="4">
        <f t="shared" si="318"/>
        <v>0.84459459459459463</v>
      </c>
      <c r="P597" s="4">
        <f t="shared" si="319"/>
        <v>0.83565459610027859</v>
      </c>
      <c r="Q597" s="4">
        <f t="shared" si="320"/>
        <v>0.33003300330033003</v>
      </c>
      <c r="R597" s="80"/>
      <c r="S597" s="80"/>
      <c r="T597" s="80"/>
      <c r="U597" s="80"/>
      <c r="V597" s="80"/>
      <c r="W597" s="44"/>
      <c r="X597" s="34" t="s">
        <v>146</v>
      </c>
      <c r="Y597" s="209"/>
      <c r="Z597" s="209"/>
      <c r="AB597" s="18">
        <f t="shared" si="321"/>
        <v>4</v>
      </c>
      <c r="AC597" s="18">
        <f t="shared" si="322"/>
        <v>8</v>
      </c>
      <c r="AD597" s="67">
        <f t="shared" si="323"/>
        <v>9</v>
      </c>
      <c r="AE597" s="107">
        <f t="shared" si="327"/>
        <v>0.33003300330033003</v>
      </c>
      <c r="AF597" s="4">
        <f t="shared" si="328"/>
        <v>0.76849183477425553</v>
      </c>
      <c r="AG597" s="4">
        <f t="shared" si="329"/>
        <v>0.83565459610027859</v>
      </c>
    </row>
    <row r="598" spans="1:33" ht="15" customHeight="1" x14ac:dyDescent="0.15">
      <c r="B598" s="34" t="s">
        <v>147</v>
      </c>
      <c r="C598" s="209"/>
      <c r="D598" s="209"/>
      <c r="F598" s="18">
        <v>24</v>
      </c>
      <c r="G598" s="18">
        <v>14</v>
      </c>
      <c r="H598" s="18">
        <v>10</v>
      </c>
      <c r="I598" s="18">
        <v>17</v>
      </c>
      <c r="J598" s="67">
        <v>16</v>
      </c>
      <c r="K598" s="18">
        <v>15</v>
      </c>
      <c r="L598" s="107">
        <f t="shared" si="315"/>
        <v>1.1183597390493942</v>
      </c>
      <c r="M598" s="4">
        <f t="shared" si="316"/>
        <v>1.2669683257918551</v>
      </c>
      <c r="N598" s="4">
        <f t="shared" si="317"/>
        <v>0.96061479346781953</v>
      </c>
      <c r="O598" s="4">
        <f t="shared" si="318"/>
        <v>1.435810810810811</v>
      </c>
      <c r="P598" s="4">
        <f t="shared" si="319"/>
        <v>1.4856081708449396</v>
      </c>
      <c r="Q598" s="4">
        <f t="shared" si="320"/>
        <v>1.2376237623762376</v>
      </c>
      <c r="R598" s="80"/>
      <c r="S598" s="80"/>
      <c r="T598" s="80"/>
      <c r="U598" s="80"/>
      <c r="V598" s="80"/>
      <c r="W598" s="44"/>
      <c r="X598" s="34" t="s">
        <v>147</v>
      </c>
      <c r="Y598" s="209"/>
      <c r="Z598" s="209"/>
      <c r="AB598" s="18">
        <f t="shared" si="321"/>
        <v>15</v>
      </c>
      <c r="AC598" s="18">
        <f t="shared" si="322"/>
        <v>10</v>
      </c>
      <c r="AD598" s="67">
        <f t="shared" si="323"/>
        <v>16</v>
      </c>
      <c r="AE598" s="107">
        <f t="shared" si="327"/>
        <v>1.2376237623762376</v>
      </c>
      <c r="AF598" s="4">
        <f t="shared" si="328"/>
        <v>0.96061479346781953</v>
      </c>
      <c r="AG598" s="4">
        <f t="shared" si="329"/>
        <v>1.4856081708449396</v>
      </c>
    </row>
    <row r="599" spans="1:33" ht="15" customHeight="1" x14ac:dyDescent="0.15">
      <c r="B599" s="34" t="s">
        <v>151</v>
      </c>
      <c r="C599" s="209"/>
      <c r="D599" s="209"/>
      <c r="F599" s="18">
        <v>44</v>
      </c>
      <c r="G599" s="18">
        <v>25</v>
      </c>
      <c r="H599" s="18">
        <v>19</v>
      </c>
      <c r="I599" s="18">
        <v>29</v>
      </c>
      <c r="J599" s="67">
        <v>28</v>
      </c>
      <c r="K599" s="18">
        <v>26</v>
      </c>
      <c r="L599" s="107">
        <f t="shared" si="315"/>
        <v>2.0503261882572228</v>
      </c>
      <c r="M599" s="4">
        <f t="shared" si="316"/>
        <v>2.2624434389140271</v>
      </c>
      <c r="N599" s="4">
        <f t="shared" si="317"/>
        <v>1.8251681075888568</v>
      </c>
      <c r="O599" s="4">
        <f t="shared" si="318"/>
        <v>2.4493243243243241</v>
      </c>
      <c r="P599" s="4">
        <f t="shared" si="319"/>
        <v>2.5998142989786444</v>
      </c>
      <c r="Q599" s="4">
        <f t="shared" si="320"/>
        <v>2.1452145214521452</v>
      </c>
      <c r="R599" s="80"/>
      <c r="S599" s="80"/>
      <c r="T599" s="80"/>
      <c r="U599" s="80"/>
      <c r="V599" s="80"/>
      <c r="W599" s="44"/>
      <c r="X599" s="34" t="s">
        <v>151</v>
      </c>
      <c r="Y599" s="209"/>
      <c r="Z599" s="209"/>
      <c r="AB599" s="18">
        <f t="shared" si="321"/>
        <v>26</v>
      </c>
      <c r="AC599" s="18">
        <f t="shared" si="322"/>
        <v>19</v>
      </c>
      <c r="AD599" s="67">
        <f t="shared" si="323"/>
        <v>28</v>
      </c>
      <c r="AE599" s="107">
        <f t="shared" si="327"/>
        <v>2.1452145214521452</v>
      </c>
      <c r="AF599" s="4">
        <f t="shared" si="328"/>
        <v>1.8251681075888568</v>
      </c>
      <c r="AG599" s="4">
        <f t="shared" si="329"/>
        <v>2.5998142989786444</v>
      </c>
    </row>
    <row r="600" spans="1:33" ht="15" customHeight="1" x14ac:dyDescent="0.15">
      <c r="B600" s="34" t="s">
        <v>152</v>
      </c>
      <c r="C600" s="209"/>
      <c r="D600" s="209"/>
      <c r="F600" s="18">
        <v>114</v>
      </c>
      <c r="G600" s="18">
        <v>67</v>
      </c>
      <c r="H600" s="18">
        <v>47</v>
      </c>
      <c r="I600" s="18">
        <v>68</v>
      </c>
      <c r="J600" s="67">
        <v>64</v>
      </c>
      <c r="K600" s="18">
        <v>71</v>
      </c>
      <c r="L600" s="107">
        <f t="shared" si="315"/>
        <v>5.3122087604846229</v>
      </c>
      <c r="M600" s="4">
        <f t="shared" si="316"/>
        <v>6.0633484162895925</v>
      </c>
      <c r="N600" s="4">
        <f t="shared" si="317"/>
        <v>4.5148895292987508</v>
      </c>
      <c r="O600" s="4">
        <f t="shared" si="318"/>
        <v>5.7432432432432439</v>
      </c>
      <c r="P600" s="4">
        <f t="shared" si="319"/>
        <v>5.9424326833797583</v>
      </c>
      <c r="Q600" s="4">
        <f t="shared" si="320"/>
        <v>5.8580858085808583</v>
      </c>
      <c r="R600" s="80"/>
      <c r="S600" s="80"/>
      <c r="T600" s="80"/>
      <c r="U600" s="80"/>
      <c r="V600" s="80"/>
      <c r="W600" s="44"/>
      <c r="X600" s="34" t="s">
        <v>152</v>
      </c>
      <c r="Y600" s="209"/>
      <c r="Z600" s="209"/>
      <c r="AB600" s="18">
        <f t="shared" si="321"/>
        <v>71</v>
      </c>
      <c r="AC600" s="18">
        <f t="shared" si="322"/>
        <v>47</v>
      </c>
      <c r="AD600" s="67">
        <f t="shared" si="323"/>
        <v>64</v>
      </c>
      <c r="AE600" s="107">
        <f t="shared" si="327"/>
        <v>5.8580858085808583</v>
      </c>
      <c r="AF600" s="4">
        <f t="shared" si="328"/>
        <v>4.5148895292987508</v>
      </c>
      <c r="AG600" s="4">
        <f t="shared" si="329"/>
        <v>5.9424326833797583</v>
      </c>
    </row>
    <row r="601" spans="1:33" ht="15" customHeight="1" x14ac:dyDescent="0.15">
      <c r="B601" s="34" t="s">
        <v>153</v>
      </c>
      <c r="C601" s="209"/>
      <c r="D601" s="209"/>
      <c r="F601" s="18">
        <v>338</v>
      </c>
      <c r="G601" s="18">
        <v>234</v>
      </c>
      <c r="H601" s="18">
        <v>104</v>
      </c>
      <c r="I601" s="18">
        <v>187</v>
      </c>
      <c r="J601" s="67">
        <v>166</v>
      </c>
      <c r="K601" s="18">
        <v>255</v>
      </c>
      <c r="L601" s="107">
        <f t="shared" si="315"/>
        <v>15.7502329916123</v>
      </c>
      <c r="M601" s="4">
        <f t="shared" si="316"/>
        <v>21.176470588235293</v>
      </c>
      <c r="N601" s="4">
        <f t="shared" si="317"/>
        <v>9.9903938520653206</v>
      </c>
      <c r="O601" s="4">
        <f t="shared" si="318"/>
        <v>15.793918918918919</v>
      </c>
      <c r="P601" s="4">
        <f t="shared" si="319"/>
        <v>15.413184772516249</v>
      </c>
      <c r="Q601" s="4">
        <f t="shared" si="320"/>
        <v>21.03960396039604</v>
      </c>
      <c r="R601" s="80"/>
      <c r="S601" s="80"/>
      <c r="T601" s="80"/>
      <c r="U601" s="80"/>
      <c r="V601" s="80"/>
      <c r="W601" s="44"/>
      <c r="X601" s="34" t="s">
        <v>153</v>
      </c>
      <c r="Y601" s="209"/>
      <c r="Z601" s="209"/>
      <c r="AB601" s="18">
        <f t="shared" si="321"/>
        <v>255</v>
      </c>
      <c r="AC601" s="18">
        <f t="shared" si="322"/>
        <v>104</v>
      </c>
      <c r="AD601" s="67">
        <f t="shared" si="323"/>
        <v>166</v>
      </c>
      <c r="AE601" s="107">
        <f t="shared" si="327"/>
        <v>21.03960396039604</v>
      </c>
      <c r="AF601" s="4">
        <f t="shared" si="328"/>
        <v>9.9903938520653206</v>
      </c>
      <c r="AG601" s="4">
        <f t="shared" si="329"/>
        <v>15.413184772516249</v>
      </c>
    </row>
    <row r="602" spans="1:33" ht="15" customHeight="1" x14ac:dyDescent="0.15">
      <c r="B602" s="34" t="s">
        <v>1037</v>
      </c>
      <c r="C602" s="209"/>
      <c r="D602" s="209"/>
      <c r="F602" s="18">
        <v>1352</v>
      </c>
      <c r="G602" s="18">
        <v>661</v>
      </c>
      <c r="H602" s="18">
        <v>691</v>
      </c>
      <c r="I602" s="18">
        <v>692</v>
      </c>
      <c r="J602" s="67">
        <v>622</v>
      </c>
      <c r="K602" s="18">
        <v>731</v>
      </c>
      <c r="L602" s="107">
        <f t="shared" si="315"/>
        <v>63.000931966449201</v>
      </c>
      <c r="M602" s="4">
        <f t="shared" si="316"/>
        <v>59.819004524886878</v>
      </c>
      <c r="N602" s="4">
        <f t="shared" si="317"/>
        <v>66.378482228626325</v>
      </c>
      <c r="O602" s="4">
        <f t="shared" si="318"/>
        <v>58.445945945945944</v>
      </c>
      <c r="P602" s="4">
        <f t="shared" si="319"/>
        <v>57.753017641597026</v>
      </c>
      <c r="Q602" s="4">
        <f t="shared" si="320"/>
        <v>60.313531353135318</v>
      </c>
      <c r="R602" s="80"/>
      <c r="S602" s="80"/>
      <c r="T602" s="80"/>
      <c r="U602" s="80"/>
      <c r="V602" s="80"/>
      <c r="W602" s="44"/>
      <c r="X602" s="34" t="s">
        <v>162</v>
      </c>
      <c r="Y602" s="209"/>
      <c r="Z602" s="209"/>
      <c r="AB602" s="18">
        <f t="shared" si="321"/>
        <v>731</v>
      </c>
      <c r="AC602" s="18">
        <f t="shared" si="322"/>
        <v>691</v>
      </c>
      <c r="AD602" s="67">
        <f t="shared" si="323"/>
        <v>622</v>
      </c>
      <c r="AE602" s="107">
        <f t="shared" si="327"/>
        <v>60.313531353135318</v>
      </c>
      <c r="AF602" s="4">
        <f t="shared" si="328"/>
        <v>66.378482228626325</v>
      </c>
      <c r="AG602" s="4">
        <f t="shared" si="329"/>
        <v>57.753017641597026</v>
      </c>
    </row>
    <row r="603" spans="1:33" ht="15" customHeight="1" x14ac:dyDescent="0.15">
      <c r="B603" s="35" t="s">
        <v>150</v>
      </c>
      <c r="C603" s="88"/>
      <c r="D603" s="88"/>
      <c r="E603" s="36"/>
      <c r="F603" s="19">
        <v>241</v>
      </c>
      <c r="G603" s="19">
        <v>98</v>
      </c>
      <c r="H603" s="19">
        <v>143</v>
      </c>
      <c r="I603" s="19">
        <v>142</v>
      </c>
      <c r="J603" s="72">
        <v>133</v>
      </c>
      <c r="K603" s="19">
        <v>107</v>
      </c>
      <c r="L603" s="111">
        <f t="shared" si="315"/>
        <v>11.230195712954334</v>
      </c>
      <c r="M603" s="5">
        <f t="shared" si="316"/>
        <v>8.8687782805429869</v>
      </c>
      <c r="N603" s="5">
        <f t="shared" si="317"/>
        <v>13.736791546589819</v>
      </c>
      <c r="O603" s="5">
        <f t="shared" si="318"/>
        <v>11.993243243243242</v>
      </c>
      <c r="P603" s="5">
        <f t="shared" si="319"/>
        <v>12.349117920148561</v>
      </c>
      <c r="Q603" s="5">
        <f t="shared" si="320"/>
        <v>8.8283828382838276</v>
      </c>
      <c r="R603" s="23"/>
      <c r="S603" s="23"/>
      <c r="T603" s="23"/>
      <c r="U603" s="23"/>
      <c r="V603" s="23"/>
      <c r="W603" s="44"/>
      <c r="X603" s="35" t="s">
        <v>150</v>
      </c>
      <c r="Y603" s="88"/>
      <c r="Z603" s="88"/>
      <c r="AA603" s="36"/>
      <c r="AB603" s="19">
        <f t="shared" si="321"/>
        <v>107</v>
      </c>
      <c r="AC603" s="19">
        <f t="shared" si="322"/>
        <v>143</v>
      </c>
      <c r="AD603" s="72">
        <f t="shared" si="323"/>
        <v>133</v>
      </c>
      <c r="AE603" s="111">
        <f t="shared" si="327"/>
        <v>8.8283828382838276</v>
      </c>
      <c r="AF603" s="5">
        <f t="shared" si="328"/>
        <v>13.736791546589819</v>
      </c>
      <c r="AG603" s="5">
        <f t="shared" si="329"/>
        <v>12.349117920148561</v>
      </c>
    </row>
    <row r="604" spans="1:33" ht="15" customHeight="1" x14ac:dyDescent="0.15">
      <c r="B604" s="38" t="s">
        <v>1</v>
      </c>
      <c r="C604" s="78"/>
      <c r="D604" s="78"/>
      <c r="E604" s="28"/>
      <c r="F604" s="39">
        <f>SUM(F595:F603)</f>
        <v>2146</v>
      </c>
      <c r="G604" s="39">
        <f>SUM(G595:G603)</f>
        <v>1105</v>
      </c>
      <c r="H604" s="39">
        <f>SUM(H595:H603)</f>
        <v>1041</v>
      </c>
      <c r="I604" s="39">
        <f>SUM(I595:I603)</f>
        <v>1184</v>
      </c>
      <c r="J604" s="68">
        <f>SUM(J595:J603)</f>
        <v>1077</v>
      </c>
      <c r="K604" s="39">
        <v>1212</v>
      </c>
      <c r="L604" s="108">
        <f t="shared" ref="L604:Q604" si="330">IF(SUM(L595:L603)&gt;100,"－",SUM(L595:L603))</f>
        <v>100</v>
      </c>
      <c r="M604" s="6">
        <f t="shared" si="330"/>
        <v>100</v>
      </c>
      <c r="N604" s="6">
        <f t="shared" si="330"/>
        <v>100</v>
      </c>
      <c r="O604" s="6">
        <f t="shared" si="330"/>
        <v>100</v>
      </c>
      <c r="P604" s="6">
        <f t="shared" si="330"/>
        <v>100</v>
      </c>
      <c r="Q604" s="6">
        <f t="shared" si="330"/>
        <v>100</v>
      </c>
      <c r="R604" s="23"/>
      <c r="S604" s="23"/>
      <c r="T604" s="23"/>
      <c r="U604" s="23"/>
      <c r="V604" s="23"/>
      <c r="W604" s="44"/>
      <c r="X604" s="38" t="s">
        <v>1</v>
      </c>
      <c r="Y604" s="78"/>
      <c r="Z604" s="78"/>
      <c r="AA604" s="28"/>
      <c r="AB604" s="39">
        <f>SUM(AB595:AB603)</f>
        <v>1212</v>
      </c>
      <c r="AC604" s="39">
        <f>SUM(AC595:AC603)</f>
        <v>1041</v>
      </c>
      <c r="AD604" s="68">
        <f>SUM(AD595:AD603)</f>
        <v>1077</v>
      </c>
      <c r="AE604" s="108">
        <f>IF(SUM(AE595:AE603)&gt;100,"－",SUM(AE595:AE603))</f>
        <v>100</v>
      </c>
      <c r="AF604" s="6">
        <f>IF(SUM(AF595:AF603)&gt;100,"－",SUM(AF595:AF603))</f>
        <v>100</v>
      </c>
      <c r="AG604" s="6">
        <f>IF(SUM(AG595:AG603)&gt;100,"－",SUM(AG595:AG603))</f>
        <v>100</v>
      </c>
    </row>
    <row r="605" spans="1:33" ht="15" customHeight="1" x14ac:dyDescent="0.15">
      <c r="B605" s="38" t="s">
        <v>87</v>
      </c>
      <c r="C605" s="78"/>
      <c r="D605" s="78"/>
      <c r="E605" s="29"/>
      <c r="F605" s="41">
        <v>96.129288646706442</v>
      </c>
      <c r="G605" s="71">
        <v>96.582479618301932</v>
      </c>
      <c r="H605" s="71">
        <v>95.621088971432044</v>
      </c>
      <c r="I605" s="71">
        <v>93.236662722105137</v>
      </c>
      <c r="J605" s="71">
        <v>92.793657609818723</v>
      </c>
      <c r="K605" s="41">
        <v>96.664205202167196</v>
      </c>
      <c r="L605" s="14"/>
      <c r="M605" s="14"/>
      <c r="N605" s="14"/>
      <c r="O605" s="14"/>
      <c r="P605" s="14"/>
      <c r="Q605" s="14"/>
      <c r="R605" s="14"/>
      <c r="S605" s="14"/>
      <c r="T605" s="14"/>
      <c r="U605" s="14"/>
      <c r="V605" s="14"/>
      <c r="W605" s="44"/>
      <c r="X605" s="38" t="s">
        <v>87</v>
      </c>
      <c r="Y605" s="78"/>
      <c r="Z605" s="78"/>
      <c r="AA605" s="29"/>
      <c r="AB605" s="41">
        <v>96.664205202167196</v>
      </c>
      <c r="AC605" s="71">
        <f>H605</f>
        <v>95.621088971432044</v>
      </c>
      <c r="AD605" s="71">
        <f>J605</f>
        <v>92.793657609818723</v>
      </c>
      <c r="AE605" s="14"/>
      <c r="AF605" s="14"/>
      <c r="AG605" s="14"/>
    </row>
    <row r="606" spans="1:33" ht="15" customHeight="1" x14ac:dyDescent="0.15">
      <c r="C606" s="1"/>
      <c r="D606" s="1"/>
      <c r="K606" s="7"/>
      <c r="O606" s="7"/>
      <c r="W606" s="44"/>
      <c r="Y606" s="1"/>
      <c r="Z606" s="1"/>
      <c r="AC606" s="1"/>
    </row>
    <row r="607" spans="1:33" ht="15" customHeight="1" x14ac:dyDescent="0.15">
      <c r="A607" s="1" t="s">
        <v>586</v>
      </c>
      <c r="F607" s="54"/>
      <c r="K607" s="54"/>
      <c r="W607" s="44"/>
      <c r="AB607" s="54"/>
      <c r="AC607" s="1"/>
    </row>
    <row r="608" spans="1:33" ht="13.65" customHeight="1" x14ac:dyDescent="0.15">
      <c r="B608" s="64"/>
      <c r="C608" s="33"/>
      <c r="D608" s="33"/>
      <c r="E608" s="33"/>
      <c r="F608" s="386"/>
      <c r="G608" s="387"/>
      <c r="H608" s="86" t="s">
        <v>2</v>
      </c>
      <c r="I608" s="86"/>
      <c r="J608" s="387"/>
      <c r="K608" s="387"/>
      <c r="L608" s="388"/>
      <c r="M608" s="387"/>
      <c r="N608" s="86" t="s">
        <v>3</v>
      </c>
      <c r="O608" s="86"/>
      <c r="P608" s="387"/>
      <c r="Q608" s="389"/>
      <c r="W608" s="44"/>
      <c r="X608" s="64"/>
      <c r="Y608" s="33"/>
      <c r="Z608" s="33"/>
      <c r="AA608" s="33"/>
      <c r="AB608" s="79"/>
      <c r="AC608" s="83" t="s">
        <v>2</v>
      </c>
      <c r="AD608" s="86"/>
      <c r="AE608" s="104"/>
      <c r="AF608" s="83" t="s">
        <v>3</v>
      </c>
      <c r="AG608" s="84"/>
    </row>
    <row r="609" spans="1:34" ht="19.2" x14ac:dyDescent="0.15">
      <c r="B609" s="77"/>
      <c r="F609" s="94" t="s">
        <v>442</v>
      </c>
      <c r="G609" s="94" t="s">
        <v>194</v>
      </c>
      <c r="H609" s="94" t="s">
        <v>195</v>
      </c>
      <c r="I609" s="94" t="s">
        <v>443</v>
      </c>
      <c r="J609" s="100" t="s">
        <v>197</v>
      </c>
      <c r="K609" s="94" t="s">
        <v>1127</v>
      </c>
      <c r="L609" s="103" t="s">
        <v>442</v>
      </c>
      <c r="M609" s="94" t="s">
        <v>194</v>
      </c>
      <c r="N609" s="94" t="s">
        <v>195</v>
      </c>
      <c r="O609" s="94" t="s">
        <v>443</v>
      </c>
      <c r="P609" s="94" t="s">
        <v>197</v>
      </c>
      <c r="Q609" s="94" t="s">
        <v>1127</v>
      </c>
      <c r="W609" s="44"/>
      <c r="X609" s="77"/>
      <c r="AB609" s="94" t="s">
        <v>936</v>
      </c>
      <c r="AC609" s="94" t="s">
        <v>195</v>
      </c>
      <c r="AD609" s="100" t="s">
        <v>197</v>
      </c>
      <c r="AE609" s="103" t="s">
        <v>936</v>
      </c>
      <c r="AF609" s="94" t="s">
        <v>195</v>
      </c>
      <c r="AG609" s="94" t="s">
        <v>197</v>
      </c>
    </row>
    <row r="610" spans="1:34" ht="12" customHeight="1" x14ac:dyDescent="0.15">
      <c r="B610" s="35"/>
      <c r="C610" s="88"/>
      <c r="D610" s="88"/>
      <c r="E610" s="36"/>
      <c r="F610" s="37"/>
      <c r="G610" s="37"/>
      <c r="H610" s="37"/>
      <c r="I610" s="37"/>
      <c r="J610" s="66"/>
      <c r="K610" s="37"/>
      <c r="L610" s="105">
        <f t="shared" ref="L610:Q610" si="331">F$586</f>
        <v>2146</v>
      </c>
      <c r="M610" s="2">
        <f t="shared" si="331"/>
        <v>1105</v>
      </c>
      <c r="N610" s="2">
        <f t="shared" si="331"/>
        <v>1041</v>
      </c>
      <c r="O610" s="2">
        <f t="shared" si="331"/>
        <v>1184</v>
      </c>
      <c r="P610" s="2">
        <f t="shared" si="331"/>
        <v>1077</v>
      </c>
      <c r="Q610" s="2">
        <f t="shared" si="331"/>
        <v>1212</v>
      </c>
      <c r="W610" s="44"/>
      <c r="X610" s="35"/>
      <c r="Y610" s="88"/>
      <c r="Z610" s="88"/>
      <c r="AA610" s="36"/>
      <c r="AB610" s="37"/>
      <c r="AC610" s="37"/>
      <c r="AD610" s="66"/>
      <c r="AE610" s="105">
        <f>AB$586</f>
        <v>1212</v>
      </c>
      <c r="AF610" s="2">
        <f>AC$586</f>
        <v>1041</v>
      </c>
      <c r="AG610" s="2">
        <f>AD$586</f>
        <v>1077</v>
      </c>
      <c r="AH610" s="89"/>
    </row>
    <row r="611" spans="1:34" ht="15" customHeight="1" x14ac:dyDescent="0.15">
      <c r="B611" s="34" t="s">
        <v>587</v>
      </c>
      <c r="C611" s="209"/>
      <c r="D611" s="209"/>
      <c r="F611" s="18">
        <v>5</v>
      </c>
      <c r="G611" s="18">
        <v>0</v>
      </c>
      <c r="H611" s="18">
        <v>5</v>
      </c>
      <c r="I611" s="18">
        <v>22</v>
      </c>
      <c r="J611" s="67">
        <v>22</v>
      </c>
      <c r="K611" s="18">
        <v>0</v>
      </c>
      <c r="L611" s="107">
        <f t="shared" ref="L611:L619" si="332">F611/L$610*100</f>
        <v>0.23299161230195711</v>
      </c>
      <c r="M611" s="4">
        <f t="shared" ref="M611:M619" si="333">G611/M$610*100</f>
        <v>0</v>
      </c>
      <c r="N611" s="4">
        <f t="shared" ref="N611:N619" si="334">H611/N$610*100</f>
        <v>0.48030739673390976</v>
      </c>
      <c r="O611" s="4">
        <f t="shared" ref="O611:O619" si="335">I611/O$610*100</f>
        <v>1.8581081081081081</v>
      </c>
      <c r="P611" s="4">
        <f t="shared" ref="P611:P619" si="336">J611/P$610*100</f>
        <v>2.042711234911792</v>
      </c>
      <c r="Q611" s="4">
        <f t="shared" ref="Q611:Q619" si="337">K611/Q$610*100</f>
        <v>0</v>
      </c>
      <c r="W611" s="44"/>
      <c r="X611" s="34" t="s">
        <v>587</v>
      </c>
      <c r="Y611" s="209"/>
      <c r="Z611" s="209"/>
      <c r="AB611" s="18">
        <f t="shared" ref="AB611:AB619" si="338">SUM(G611,I611-J611)</f>
        <v>0</v>
      </c>
      <c r="AC611" s="18">
        <f t="shared" ref="AC611:AC619" si="339">H611</f>
        <v>5</v>
      </c>
      <c r="AD611" s="67">
        <f t="shared" ref="AD611:AD619" si="340">J611</f>
        <v>22</v>
      </c>
      <c r="AE611" s="107">
        <f t="shared" ref="AE611:AE619" si="341">AB611/AE$610*100</f>
        <v>0</v>
      </c>
      <c r="AF611" s="4">
        <f t="shared" ref="AF611:AF619" si="342">AC611/AF$610*100</f>
        <v>0.48030739673390976</v>
      </c>
      <c r="AG611" s="4">
        <f t="shared" ref="AG611:AG619" si="343">AD611/AG$610*100</f>
        <v>2.042711234911792</v>
      </c>
      <c r="AH611" s="80"/>
    </row>
    <row r="612" spans="1:34" ht="15" customHeight="1" x14ac:dyDescent="0.15">
      <c r="B612" s="34" t="s">
        <v>588</v>
      </c>
      <c r="C612" s="209"/>
      <c r="D612" s="209"/>
      <c r="F612" s="18">
        <v>726</v>
      </c>
      <c r="G612" s="18">
        <v>348</v>
      </c>
      <c r="H612" s="18">
        <v>378</v>
      </c>
      <c r="I612" s="18">
        <v>385</v>
      </c>
      <c r="J612" s="67">
        <v>351</v>
      </c>
      <c r="K612" s="18">
        <v>382</v>
      </c>
      <c r="L612" s="107">
        <f t="shared" si="332"/>
        <v>33.83038210624418</v>
      </c>
      <c r="M612" s="4">
        <f t="shared" si="333"/>
        <v>31.493212669683256</v>
      </c>
      <c r="N612" s="4">
        <f t="shared" si="334"/>
        <v>36.311239193083573</v>
      </c>
      <c r="O612" s="4">
        <f t="shared" si="335"/>
        <v>32.516891891891895</v>
      </c>
      <c r="P612" s="4">
        <f t="shared" si="336"/>
        <v>32.590529247910865</v>
      </c>
      <c r="Q612" s="4">
        <f t="shared" si="337"/>
        <v>31.518151815181518</v>
      </c>
      <c r="W612" s="44"/>
      <c r="X612" s="34" t="s">
        <v>588</v>
      </c>
      <c r="Y612" s="209"/>
      <c r="Z612" s="209"/>
      <c r="AB612" s="18">
        <f t="shared" si="338"/>
        <v>382</v>
      </c>
      <c r="AC612" s="18">
        <f t="shared" si="339"/>
        <v>378</v>
      </c>
      <c r="AD612" s="67">
        <f t="shared" si="340"/>
        <v>351</v>
      </c>
      <c r="AE612" s="107">
        <f t="shared" si="341"/>
        <v>31.518151815181518</v>
      </c>
      <c r="AF612" s="4">
        <f t="shared" si="342"/>
        <v>36.311239193083573</v>
      </c>
      <c r="AG612" s="4">
        <f t="shared" si="343"/>
        <v>32.590529247910865</v>
      </c>
      <c r="AH612" s="80"/>
    </row>
    <row r="613" spans="1:34" ht="15" customHeight="1" x14ac:dyDescent="0.15">
      <c r="B613" s="34" t="s">
        <v>589</v>
      </c>
      <c r="C613" s="209"/>
      <c r="D613" s="209"/>
      <c r="F613" s="18">
        <v>72</v>
      </c>
      <c r="G613" s="18">
        <v>13</v>
      </c>
      <c r="H613" s="18">
        <v>59</v>
      </c>
      <c r="I613" s="18">
        <v>54</v>
      </c>
      <c r="J613" s="67">
        <v>51</v>
      </c>
      <c r="K613" s="18">
        <v>16</v>
      </c>
      <c r="L613" s="107">
        <f t="shared" si="332"/>
        <v>3.3550792171481825</v>
      </c>
      <c r="M613" s="4">
        <f t="shared" si="333"/>
        <v>1.1764705882352942</v>
      </c>
      <c r="N613" s="4">
        <f t="shared" si="334"/>
        <v>5.6676272814601347</v>
      </c>
      <c r="O613" s="4">
        <f t="shared" si="335"/>
        <v>4.5608108108108105</v>
      </c>
      <c r="P613" s="4">
        <f t="shared" si="336"/>
        <v>4.7353760445682447</v>
      </c>
      <c r="Q613" s="4">
        <f t="shared" si="337"/>
        <v>1.3201320132013201</v>
      </c>
      <c r="W613" s="44"/>
      <c r="X613" s="34" t="s">
        <v>589</v>
      </c>
      <c r="Y613" s="209"/>
      <c r="Z613" s="209"/>
      <c r="AB613" s="18">
        <f t="shared" si="338"/>
        <v>16</v>
      </c>
      <c r="AC613" s="18">
        <f t="shared" si="339"/>
        <v>59</v>
      </c>
      <c r="AD613" s="67">
        <f t="shared" si="340"/>
        <v>51</v>
      </c>
      <c r="AE613" s="107">
        <f t="shared" si="341"/>
        <v>1.3201320132013201</v>
      </c>
      <c r="AF613" s="4">
        <f t="shared" si="342"/>
        <v>5.6676272814601347</v>
      </c>
      <c r="AG613" s="4">
        <f t="shared" si="343"/>
        <v>4.7353760445682447</v>
      </c>
      <c r="AH613" s="80"/>
    </row>
    <row r="614" spans="1:34" ht="15" customHeight="1" x14ac:dyDescent="0.15">
      <c r="B614" s="34" t="s">
        <v>590</v>
      </c>
      <c r="C614" s="209"/>
      <c r="D614" s="209"/>
      <c r="F614" s="18">
        <v>144</v>
      </c>
      <c r="G614" s="18">
        <v>38</v>
      </c>
      <c r="H614" s="18">
        <v>106</v>
      </c>
      <c r="I614" s="18">
        <v>139</v>
      </c>
      <c r="J614" s="67">
        <v>135</v>
      </c>
      <c r="K614" s="18">
        <v>42</v>
      </c>
      <c r="L614" s="107">
        <f t="shared" si="332"/>
        <v>6.7101584342963649</v>
      </c>
      <c r="M614" s="4">
        <f t="shared" si="333"/>
        <v>3.4389140271493215</v>
      </c>
      <c r="N614" s="4">
        <f t="shared" si="334"/>
        <v>10.182516810758885</v>
      </c>
      <c r="O614" s="4">
        <f t="shared" si="335"/>
        <v>11.739864864864865</v>
      </c>
      <c r="P614" s="4">
        <f t="shared" si="336"/>
        <v>12.534818941504177</v>
      </c>
      <c r="Q614" s="4">
        <f t="shared" si="337"/>
        <v>3.4653465346534658</v>
      </c>
      <c r="W614" s="44"/>
      <c r="X614" s="34" t="s">
        <v>590</v>
      </c>
      <c r="Y614" s="209"/>
      <c r="Z614" s="209"/>
      <c r="AB614" s="18">
        <f t="shared" si="338"/>
        <v>42</v>
      </c>
      <c r="AC614" s="18">
        <f t="shared" si="339"/>
        <v>106</v>
      </c>
      <c r="AD614" s="67">
        <f t="shared" si="340"/>
        <v>135</v>
      </c>
      <c r="AE614" s="107">
        <f t="shared" si="341"/>
        <v>3.4653465346534658</v>
      </c>
      <c r="AF614" s="4">
        <f t="shared" si="342"/>
        <v>10.182516810758885</v>
      </c>
      <c r="AG614" s="4">
        <f t="shared" si="343"/>
        <v>12.534818941504177</v>
      </c>
      <c r="AH614" s="80"/>
    </row>
    <row r="615" spans="1:34" ht="15" customHeight="1" x14ac:dyDescent="0.15">
      <c r="B615" s="34" t="s">
        <v>591</v>
      </c>
      <c r="C615" s="209"/>
      <c r="D615" s="209"/>
      <c r="F615" s="18">
        <v>863</v>
      </c>
      <c r="G615" s="18">
        <v>628</v>
      </c>
      <c r="H615" s="18">
        <v>235</v>
      </c>
      <c r="I615" s="18">
        <v>337</v>
      </c>
      <c r="J615" s="67">
        <v>289</v>
      </c>
      <c r="K615" s="18">
        <v>676</v>
      </c>
      <c r="L615" s="107">
        <f t="shared" si="332"/>
        <v>40.214352283317801</v>
      </c>
      <c r="M615" s="4">
        <f t="shared" si="333"/>
        <v>56.832579185520359</v>
      </c>
      <c r="N615" s="4">
        <f t="shared" si="334"/>
        <v>22.574447646493756</v>
      </c>
      <c r="O615" s="4">
        <f t="shared" si="335"/>
        <v>28.462837837837839</v>
      </c>
      <c r="P615" s="4">
        <f t="shared" si="336"/>
        <v>26.833797585886721</v>
      </c>
      <c r="Q615" s="4">
        <f t="shared" si="337"/>
        <v>55.775577557755774</v>
      </c>
      <c r="W615" s="44"/>
      <c r="X615" s="34" t="s">
        <v>591</v>
      </c>
      <c r="Y615" s="209"/>
      <c r="Z615" s="209"/>
      <c r="AB615" s="18">
        <f t="shared" si="338"/>
        <v>676</v>
      </c>
      <c r="AC615" s="18">
        <f t="shared" si="339"/>
        <v>235</v>
      </c>
      <c r="AD615" s="67">
        <f t="shared" si="340"/>
        <v>289</v>
      </c>
      <c r="AE615" s="107">
        <f t="shared" si="341"/>
        <v>55.775577557755774</v>
      </c>
      <c r="AF615" s="4">
        <f t="shared" si="342"/>
        <v>22.574447646493756</v>
      </c>
      <c r="AG615" s="4">
        <f t="shared" si="343"/>
        <v>26.833797585886721</v>
      </c>
      <c r="AH615" s="80"/>
    </row>
    <row r="616" spans="1:34" ht="15" customHeight="1" x14ac:dyDescent="0.15">
      <c r="B616" s="34" t="s">
        <v>592</v>
      </c>
      <c r="C616" s="209"/>
      <c r="D616" s="209"/>
      <c r="F616" s="18">
        <v>140</v>
      </c>
      <c r="G616" s="18">
        <v>38</v>
      </c>
      <c r="H616" s="18">
        <v>102</v>
      </c>
      <c r="I616" s="18">
        <v>89</v>
      </c>
      <c r="J616" s="67">
        <v>81</v>
      </c>
      <c r="K616" s="18">
        <v>46</v>
      </c>
      <c r="L616" s="107">
        <f t="shared" si="332"/>
        <v>6.5237651444547993</v>
      </c>
      <c r="M616" s="4">
        <f t="shared" si="333"/>
        <v>3.4389140271493215</v>
      </c>
      <c r="N616" s="4">
        <f t="shared" si="334"/>
        <v>9.7982708933717575</v>
      </c>
      <c r="O616" s="4">
        <f t="shared" si="335"/>
        <v>7.5168918918918912</v>
      </c>
      <c r="P616" s="4">
        <f t="shared" si="336"/>
        <v>7.5208913649025071</v>
      </c>
      <c r="Q616" s="4">
        <f t="shared" si="337"/>
        <v>3.7953795379537953</v>
      </c>
      <c r="W616" s="44"/>
      <c r="X616" s="34" t="s">
        <v>592</v>
      </c>
      <c r="Y616" s="209"/>
      <c r="Z616" s="209"/>
      <c r="AB616" s="18">
        <f t="shared" si="338"/>
        <v>46</v>
      </c>
      <c r="AC616" s="18">
        <f t="shared" si="339"/>
        <v>102</v>
      </c>
      <c r="AD616" s="67">
        <f t="shared" si="340"/>
        <v>81</v>
      </c>
      <c r="AE616" s="107">
        <f t="shared" si="341"/>
        <v>3.7953795379537953</v>
      </c>
      <c r="AF616" s="4">
        <f t="shared" si="342"/>
        <v>9.7982708933717575</v>
      </c>
      <c r="AG616" s="4">
        <f t="shared" si="343"/>
        <v>7.5208913649025071</v>
      </c>
      <c r="AH616" s="80"/>
    </row>
    <row r="617" spans="1:34" ht="15" customHeight="1" x14ac:dyDescent="0.15">
      <c r="B617" s="34" t="s">
        <v>593</v>
      </c>
      <c r="C617" s="209"/>
      <c r="D617" s="209"/>
      <c r="F617" s="18">
        <v>232</v>
      </c>
      <c r="G617" s="18">
        <v>55</v>
      </c>
      <c r="H617" s="18">
        <v>177</v>
      </c>
      <c r="I617" s="18">
        <v>166</v>
      </c>
      <c r="J617" s="67">
        <v>155</v>
      </c>
      <c r="K617" s="18">
        <v>66</v>
      </c>
      <c r="L617" s="107">
        <f t="shared" si="332"/>
        <v>10.810810810810811</v>
      </c>
      <c r="M617" s="4">
        <f t="shared" si="333"/>
        <v>4.9773755656108598</v>
      </c>
      <c r="N617" s="4">
        <f t="shared" si="334"/>
        <v>17.002881844380404</v>
      </c>
      <c r="O617" s="4">
        <f t="shared" si="335"/>
        <v>14.020270270270272</v>
      </c>
      <c r="P617" s="4">
        <f t="shared" si="336"/>
        <v>14.391829155060353</v>
      </c>
      <c r="Q617" s="4">
        <f t="shared" si="337"/>
        <v>5.4455445544554459</v>
      </c>
      <c r="W617" s="44"/>
      <c r="X617" s="34" t="s">
        <v>593</v>
      </c>
      <c r="Y617" s="209"/>
      <c r="Z617" s="209"/>
      <c r="AB617" s="18">
        <f t="shared" si="338"/>
        <v>66</v>
      </c>
      <c r="AC617" s="18">
        <f t="shared" si="339"/>
        <v>177</v>
      </c>
      <c r="AD617" s="67">
        <f t="shared" si="340"/>
        <v>155</v>
      </c>
      <c r="AE617" s="107">
        <f t="shared" si="341"/>
        <v>5.4455445544554459</v>
      </c>
      <c r="AF617" s="4">
        <f t="shared" si="342"/>
        <v>17.002881844380404</v>
      </c>
      <c r="AG617" s="4">
        <f t="shared" si="343"/>
        <v>14.391829155060353</v>
      </c>
      <c r="AH617" s="80"/>
    </row>
    <row r="618" spans="1:34" ht="15" customHeight="1" x14ac:dyDescent="0.15">
      <c r="B618" s="34" t="s">
        <v>477</v>
      </c>
      <c r="C618" s="209"/>
      <c r="D618" s="209"/>
      <c r="F618" s="18">
        <v>8</v>
      </c>
      <c r="G618" s="18">
        <v>1</v>
      </c>
      <c r="H618" s="18">
        <v>7</v>
      </c>
      <c r="I618" s="18">
        <v>7</v>
      </c>
      <c r="J618" s="67">
        <v>7</v>
      </c>
      <c r="K618" s="18">
        <v>1</v>
      </c>
      <c r="L618" s="107">
        <f t="shared" si="332"/>
        <v>0.37278657968313139</v>
      </c>
      <c r="M618" s="4">
        <f t="shared" si="333"/>
        <v>9.0497737556561084E-2</v>
      </c>
      <c r="N618" s="4">
        <f t="shared" si="334"/>
        <v>0.67243035542747354</v>
      </c>
      <c r="O618" s="4">
        <f t="shared" si="335"/>
        <v>0.59121621621621623</v>
      </c>
      <c r="P618" s="4">
        <f t="shared" si="336"/>
        <v>0.64995357474466109</v>
      </c>
      <c r="Q618" s="4">
        <f t="shared" si="337"/>
        <v>8.2508250825082508E-2</v>
      </c>
      <c r="W618" s="44"/>
      <c r="X618" s="34" t="s">
        <v>477</v>
      </c>
      <c r="Y618" s="209"/>
      <c r="Z618" s="209"/>
      <c r="AB618" s="18">
        <f t="shared" si="338"/>
        <v>1</v>
      </c>
      <c r="AC618" s="18">
        <f t="shared" si="339"/>
        <v>7</v>
      </c>
      <c r="AD618" s="67">
        <f t="shared" si="340"/>
        <v>7</v>
      </c>
      <c r="AE618" s="107">
        <f t="shared" si="341"/>
        <v>8.2508250825082508E-2</v>
      </c>
      <c r="AF618" s="4">
        <f t="shared" si="342"/>
        <v>0.67243035542747354</v>
      </c>
      <c r="AG618" s="4">
        <f t="shared" si="343"/>
        <v>0.64995357474466109</v>
      </c>
      <c r="AH618" s="80"/>
    </row>
    <row r="619" spans="1:34" ht="15" customHeight="1" x14ac:dyDescent="0.15">
      <c r="B619" s="35" t="s">
        <v>0</v>
      </c>
      <c r="C619" s="88"/>
      <c r="D619" s="88"/>
      <c r="E619" s="36"/>
      <c r="F619" s="19">
        <v>19</v>
      </c>
      <c r="G619" s="19">
        <v>6</v>
      </c>
      <c r="H619" s="19">
        <v>13</v>
      </c>
      <c r="I619" s="19">
        <v>14</v>
      </c>
      <c r="J619" s="72">
        <v>12</v>
      </c>
      <c r="K619" s="19">
        <v>8</v>
      </c>
      <c r="L619" s="111">
        <f t="shared" si="332"/>
        <v>0.88536812674743715</v>
      </c>
      <c r="M619" s="5">
        <f t="shared" si="333"/>
        <v>0.54298642533936647</v>
      </c>
      <c r="N619" s="5">
        <f t="shared" si="334"/>
        <v>1.2487992315081651</v>
      </c>
      <c r="O619" s="5">
        <f t="shared" si="335"/>
        <v>1.1824324324324325</v>
      </c>
      <c r="P619" s="5">
        <f t="shared" si="336"/>
        <v>1.1142061281337048</v>
      </c>
      <c r="Q619" s="5">
        <f t="shared" si="337"/>
        <v>0.66006600660066006</v>
      </c>
      <c r="W619" s="44"/>
      <c r="X619" s="35" t="s">
        <v>0</v>
      </c>
      <c r="Y619" s="88"/>
      <c r="Z619" s="88"/>
      <c r="AA619" s="36"/>
      <c r="AB619" s="19">
        <f t="shared" si="338"/>
        <v>8</v>
      </c>
      <c r="AC619" s="19">
        <f t="shared" si="339"/>
        <v>13</v>
      </c>
      <c r="AD619" s="72">
        <f t="shared" si="340"/>
        <v>12</v>
      </c>
      <c r="AE619" s="111">
        <f t="shared" si="341"/>
        <v>0.66006600660066006</v>
      </c>
      <c r="AF619" s="5">
        <f t="shared" si="342"/>
        <v>1.2487992315081651</v>
      </c>
      <c r="AG619" s="5">
        <f t="shared" si="343"/>
        <v>1.1142061281337048</v>
      </c>
      <c r="AH619" s="23"/>
    </row>
    <row r="620" spans="1:34" ht="15" customHeight="1" x14ac:dyDescent="0.15">
      <c r="B620" s="38" t="s">
        <v>1</v>
      </c>
      <c r="C620" s="78"/>
      <c r="D620" s="78"/>
      <c r="E620" s="28"/>
      <c r="F620" s="39">
        <f>SUM(F611:F619)</f>
        <v>2209</v>
      </c>
      <c r="G620" s="39">
        <f>SUM(G611:G619)</f>
        <v>1127</v>
      </c>
      <c r="H620" s="39">
        <f>SUM(H611:H619)</f>
        <v>1082</v>
      </c>
      <c r="I620" s="39">
        <f>SUM(I611:I619)</f>
        <v>1213</v>
      </c>
      <c r="J620" s="68">
        <f>SUM(J611:J619)</f>
        <v>1103</v>
      </c>
      <c r="K620" s="39">
        <v>1237</v>
      </c>
      <c r="L620" s="108" t="str">
        <f t="shared" ref="L620:Q620" si="344">IF(SUM(L611:L619)&gt;100,"－",SUM(L611:L619))</f>
        <v>－</v>
      </c>
      <c r="M620" s="6" t="str">
        <f t="shared" si="344"/>
        <v>－</v>
      </c>
      <c r="N620" s="6" t="str">
        <f t="shared" si="344"/>
        <v>－</v>
      </c>
      <c r="O620" s="6" t="str">
        <f t="shared" si="344"/>
        <v>－</v>
      </c>
      <c r="P620" s="6" t="str">
        <f t="shared" si="344"/>
        <v>－</v>
      </c>
      <c r="Q620" s="6" t="str">
        <f t="shared" si="344"/>
        <v>－</v>
      </c>
      <c r="W620" s="44"/>
      <c r="X620" s="38" t="s">
        <v>1</v>
      </c>
      <c r="Y620" s="78"/>
      <c r="Z620" s="78"/>
      <c r="AA620" s="28"/>
      <c r="AB620" s="39">
        <f>SUM(AB611:AB619)</f>
        <v>1237</v>
      </c>
      <c r="AC620" s="39">
        <f>SUM(AC611:AC619)</f>
        <v>1082</v>
      </c>
      <c r="AD620" s="68">
        <f>SUM(AD611:AD619)</f>
        <v>1103</v>
      </c>
      <c r="AE620" s="108" t="str">
        <f>IF(SUM(AE611:AE619)&gt;100,"－",SUM(AE611:AE619))</f>
        <v>－</v>
      </c>
      <c r="AF620" s="6" t="str">
        <f>IF(SUM(AF611:AF619)&gt;100,"－",SUM(AF611:AF619))</f>
        <v>－</v>
      </c>
      <c r="AG620" s="6" t="str">
        <f>IF(SUM(AG611:AG619)&gt;100,"－",SUM(AG611:AG619))</f>
        <v>－</v>
      </c>
      <c r="AH620" s="23"/>
    </row>
    <row r="621" spans="1:34" ht="15" customHeight="1" x14ac:dyDescent="0.15">
      <c r="C621" s="1"/>
      <c r="D621" s="1"/>
      <c r="K621" s="7"/>
      <c r="O621" s="7"/>
      <c r="W621" s="44"/>
      <c r="Y621" s="1"/>
      <c r="Z621" s="1"/>
      <c r="AC621" s="1"/>
    </row>
    <row r="622" spans="1:34" ht="15" customHeight="1" x14ac:dyDescent="0.15">
      <c r="A622" s="1" t="s">
        <v>594</v>
      </c>
      <c r="F622" s="54"/>
      <c r="K622" s="54"/>
      <c r="W622" s="44"/>
      <c r="AB622" s="54"/>
      <c r="AC622" s="1"/>
    </row>
    <row r="623" spans="1:34" ht="13.65" customHeight="1" x14ac:dyDescent="0.15">
      <c r="B623" s="64"/>
      <c r="C623" s="33"/>
      <c r="D623" s="33"/>
      <c r="E623" s="33"/>
      <c r="F623" s="386"/>
      <c r="G623" s="387"/>
      <c r="H623" s="86" t="s">
        <v>2</v>
      </c>
      <c r="I623" s="86"/>
      <c r="J623" s="387"/>
      <c r="K623" s="387"/>
      <c r="L623" s="388"/>
      <c r="M623" s="387"/>
      <c r="N623" s="86" t="s">
        <v>3</v>
      </c>
      <c r="O623" s="86"/>
      <c r="P623" s="387"/>
      <c r="Q623" s="389"/>
      <c r="W623" s="44"/>
      <c r="X623" s="64"/>
      <c r="Y623" s="33"/>
      <c r="Z623" s="33"/>
      <c r="AA623" s="33"/>
      <c r="AB623" s="79"/>
      <c r="AC623" s="83" t="s">
        <v>2</v>
      </c>
      <c r="AD623" s="86"/>
      <c r="AE623" s="104"/>
      <c r="AF623" s="83" t="s">
        <v>3</v>
      </c>
      <c r="AG623" s="84"/>
    </row>
    <row r="624" spans="1:34" ht="19.2" x14ac:dyDescent="0.15">
      <c r="B624" s="77"/>
      <c r="F624" s="94" t="s">
        <v>442</v>
      </c>
      <c r="G624" s="94" t="s">
        <v>194</v>
      </c>
      <c r="H624" s="94" t="s">
        <v>195</v>
      </c>
      <c r="I624" s="94" t="s">
        <v>443</v>
      </c>
      <c r="J624" s="100" t="s">
        <v>197</v>
      </c>
      <c r="K624" s="94" t="s">
        <v>1127</v>
      </c>
      <c r="L624" s="103" t="s">
        <v>442</v>
      </c>
      <c r="M624" s="94" t="s">
        <v>194</v>
      </c>
      <c r="N624" s="94" t="s">
        <v>195</v>
      </c>
      <c r="O624" s="94" t="s">
        <v>443</v>
      </c>
      <c r="P624" s="94" t="s">
        <v>197</v>
      </c>
      <c r="Q624" s="94" t="s">
        <v>1127</v>
      </c>
      <c r="W624" s="44"/>
      <c r="X624" s="77"/>
      <c r="AB624" s="94" t="s">
        <v>936</v>
      </c>
      <c r="AC624" s="94" t="s">
        <v>195</v>
      </c>
      <c r="AD624" s="100" t="s">
        <v>197</v>
      </c>
      <c r="AE624" s="103" t="s">
        <v>936</v>
      </c>
      <c r="AF624" s="94" t="s">
        <v>195</v>
      </c>
      <c r="AG624" s="94" t="s">
        <v>197</v>
      </c>
    </row>
    <row r="625" spans="1:36" ht="12" customHeight="1" x14ac:dyDescent="0.15">
      <c r="B625" s="35"/>
      <c r="C625" s="88"/>
      <c r="D625" s="88"/>
      <c r="E625" s="36"/>
      <c r="F625" s="37"/>
      <c r="G625" s="37"/>
      <c r="H625" s="37"/>
      <c r="I625" s="37"/>
      <c r="J625" s="66"/>
      <c r="K625" s="37"/>
      <c r="L625" s="105">
        <f t="shared" ref="L625:Q625" si="345">F$586</f>
        <v>2146</v>
      </c>
      <c r="M625" s="2">
        <f t="shared" si="345"/>
        <v>1105</v>
      </c>
      <c r="N625" s="2">
        <f t="shared" si="345"/>
        <v>1041</v>
      </c>
      <c r="O625" s="2">
        <f t="shared" si="345"/>
        <v>1184</v>
      </c>
      <c r="P625" s="2">
        <f t="shared" si="345"/>
        <v>1077</v>
      </c>
      <c r="Q625" s="2">
        <f t="shared" si="345"/>
        <v>1212</v>
      </c>
      <c r="W625" s="44"/>
      <c r="X625" s="35"/>
      <c r="Y625" s="88"/>
      <c r="Z625" s="88"/>
      <c r="AA625" s="36"/>
      <c r="AB625" s="37"/>
      <c r="AC625" s="37"/>
      <c r="AD625" s="66"/>
      <c r="AE625" s="105">
        <f>AB$586</f>
        <v>1212</v>
      </c>
      <c r="AF625" s="2">
        <f>AC$586</f>
        <v>1041</v>
      </c>
      <c r="AG625" s="2">
        <f>AD$586</f>
        <v>1077</v>
      </c>
      <c r="AH625" s="89"/>
    </row>
    <row r="626" spans="1:36" ht="15" customHeight="1" x14ac:dyDescent="0.15">
      <c r="B626" s="34" t="s">
        <v>595</v>
      </c>
      <c r="C626" s="209"/>
      <c r="D626" s="209"/>
      <c r="F626" s="18">
        <v>302</v>
      </c>
      <c r="G626" s="18">
        <v>189</v>
      </c>
      <c r="H626" s="18">
        <v>113</v>
      </c>
      <c r="I626" s="18">
        <v>137</v>
      </c>
      <c r="J626" s="67">
        <v>116</v>
      </c>
      <c r="K626" s="18">
        <v>210</v>
      </c>
      <c r="L626" s="107">
        <f t="shared" ref="L626:Q631" si="346">F626/L$610*100</f>
        <v>14.07269338303821</v>
      </c>
      <c r="M626" s="4">
        <f t="shared" si="346"/>
        <v>17.104072398190045</v>
      </c>
      <c r="N626" s="4">
        <f t="shared" si="346"/>
        <v>10.854947166186358</v>
      </c>
      <c r="O626" s="4">
        <f t="shared" si="346"/>
        <v>11.570945945945946</v>
      </c>
      <c r="P626" s="4">
        <f t="shared" si="346"/>
        <v>10.770659238625813</v>
      </c>
      <c r="Q626" s="4">
        <f t="shared" si="346"/>
        <v>17.326732673267326</v>
      </c>
      <c r="W626" s="44"/>
      <c r="X626" s="34" t="s">
        <v>595</v>
      </c>
      <c r="Y626" s="209"/>
      <c r="Z626" s="209"/>
      <c r="AB626" s="18">
        <f t="shared" ref="AB626:AB631" si="347">SUM(G626,I626-J626)</f>
        <v>210</v>
      </c>
      <c r="AC626" s="18">
        <f t="shared" ref="AC626:AC631" si="348">H626</f>
        <v>113</v>
      </c>
      <c r="AD626" s="67">
        <f t="shared" ref="AD626:AD631" si="349">J626</f>
        <v>116</v>
      </c>
      <c r="AE626" s="107">
        <f t="shared" ref="AE626:AG631" si="350">AB626/AE$610*100</f>
        <v>17.326732673267326</v>
      </c>
      <c r="AF626" s="4">
        <f t="shared" si="350"/>
        <v>10.854947166186358</v>
      </c>
      <c r="AG626" s="4">
        <f t="shared" si="350"/>
        <v>10.770659238625813</v>
      </c>
      <c r="AH626" s="80"/>
    </row>
    <row r="627" spans="1:36" ht="15" customHeight="1" x14ac:dyDescent="0.15">
      <c r="B627" s="34" t="s">
        <v>596</v>
      </c>
      <c r="C627" s="209"/>
      <c r="D627" s="209"/>
      <c r="F627" s="18">
        <v>429</v>
      </c>
      <c r="G627" s="18">
        <v>272</v>
      </c>
      <c r="H627" s="18">
        <v>157</v>
      </c>
      <c r="I627" s="18">
        <v>252</v>
      </c>
      <c r="J627" s="67">
        <v>230</v>
      </c>
      <c r="K627" s="18">
        <v>294</v>
      </c>
      <c r="L627" s="107">
        <f t="shared" si="346"/>
        <v>19.990680335507921</v>
      </c>
      <c r="M627" s="4">
        <f t="shared" si="346"/>
        <v>24.615384615384617</v>
      </c>
      <c r="N627" s="4">
        <f t="shared" si="346"/>
        <v>15.081652257444764</v>
      </c>
      <c r="O627" s="4">
        <f t="shared" si="346"/>
        <v>21.283783783783782</v>
      </c>
      <c r="P627" s="4">
        <f t="shared" si="346"/>
        <v>21.355617455896009</v>
      </c>
      <c r="Q627" s="4">
        <f t="shared" si="346"/>
        <v>24.257425742574256</v>
      </c>
      <c r="W627" s="44"/>
      <c r="X627" s="34" t="s">
        <v>596</v>
      </c>
      <c r="Y627" s="209"/>
      <c r="Z627" s="209"/>
      <c r="AB627" s="18">
        <f t="shared" si="347"/>
        <v>294</v>
      </c>
      <c r="AC627" s="18">
        <f t="shared" si="348"/>
        <v>157</v>
      </c>
      <c r="AD627" s="67">
        <f t="shared" si="349"/>
        <v>230</v>
      </c>
      <c r="AE627" s="107">
        <f t="shared" si="350"/>
        <v>24.257425742574256</v>
      </c>
      <c r="AF627" s="4">
        <f t="shared" si="350"/>
        <v>15.081652257444764</v>
      </c>
      <c r="AG627" s="4">
        <f t="shared" si="350"/>
        <v>21.355617455896009</v>
      </c>
      <c r="AH627" s="80"/>
    </row>
    <row r="628" spans="1:36" ht="15" customHeight="1" x14ac:dyDescent="0.15">
      <c r="B628" s="34" t="s">
        <v>597</v>
      </c>
      <c r="C628" s="209"/>
      <c r="D628" s="209"/>
      <c r="F628" s="18">
        <v>902</v>
      </c>
      <c r="G628" s="18">
        <v>563</v>
      </c>
      <c r="H628" s="18">
        <v>339</v>
      </c>
      <c r="I628" s="18">
        <v>361</v>
      </c>
      <c r="J628" s="67">
        <v>318</v>
      </c>
      <c r="K628" s="18">
        <v>606</v>
      </c>
      <c r="L628" s="107">
        <f t="shared" si="346"/>
        <v>42.031686859273066</v>
      </c>
      <c r="M628" s="4">
        <f t="shared" si="346"/>
        <v>50.950226244343888</v>
      </c>
      <c r="N628" s="4">
        <f t="shared" si="346"/>
        <v>32.564841498559076</v>
      </c>
      <c r="O628" s="4">
        <f t="shared" si="346"/>
        <v>30.489864864864863</v>
      </c>
      <c r="P628" s="4">
        <f t="shared" si="346"/>
        <v>29.526462395543174</v>
      </c>
      <c r="Q628" s="4">
        <f t="shared" si="346"/>
        <v>50</v>
      </c>
      <c r="W628" s="44"/>
      <c r="X628" s="34" t="s">
        <v>597</v>
      </c>
      <c r="Y628" s="209"/>
      <c r="Z628" s="209"/>
      <c r="AB628" s="18">
        <f t="shared" si="347"/>
        <v>606</v>
      </c>
      <c r="AC628" s="18">
        <f t="shared" si="348"/>
        <v>339</v>
      </c>
      <c r="AD628" s="67">
        <f t="shared" si="349"/>
        <v>318</v>
      </c>
      <c r="AE628" s="107">
        <f t="shared" si="350"/>
        <v>50</v>
      </c>
      <c r="AF628" s="4">
        <f t="shared" si="350"/>
        <v>32.564841498559076</v>
      </c>
      <c r="AG628" s="4">
        <f t="shared" si="350"/>
        <v>29.526462395543174</v>
      </c>
      <c r="AH628" s="80"/>
    </row>
    <row r="629" spans="1:36" ht="15" customHeight="1" x14ac:dyDescent="0.15">
      <c r="B629" s="34" t="s">
        <v>477</v>
      </c>
      <c r="C629" s="209"/>
      <c r="D629" s="209"/>
      <c r="F629" s="18">
        <v>24</v>
      </c>
      <c r="G629" s="18">
        <v>7</v>
      </c>
      <c r="H629" s="18">
        <v>17</v>
      </c>
      <c r="I629" s="18">
        <v>22</v>
      </c>
      <c r="J629" s="67">
        <v>21</v>
      </c>
      <c r="K629" s="18">
        <v>8</v>
      </c>
      <c r="L629" s="107">
        <f t="shared" si="346"/>
        <v>1.1183597390493942</v>
      </c>
      <c r="M629" s="4">
        <f t="shared" si="346"/>
        <v>0.63348416289592757</v>
      </c>
      <c r="N629" s="4">
        <f t="shared" si="346"/>
        <v>1.6330451488952931</v>
      </c>
      <c r="O629" s="4">
        <f t="shared" si="346"/>
        <v>1.8581081081081081</v>
      </c>
      <c r="P629" s="4">
        <f t="shared" si="346"/>
        <v>1.9498607242339834</v>
      </c>
      <c r="Q629" s="4">
        <f t="shared" si="346"/>
        <v>0.66006600660066006</v>
      </c>
      <c r="W629" s="44"/>
      <c r="X629" s="34" t="s">
        <v>477</v>
      </c>
      <c r="Y629" s="209"/>
      <c r="Z629" s="209"/>
      <c r="AB629" s="18">
        <f t="shared" si="347"/>
        <v>8</v>
      </c>
      <c r="AC629" s="18">
        <f t="shared" si="348"/>
        <v>17</v>
      </c>
      <c r="AD629" s="67">
        <f t="shared" si="349"/>
        <v>21</v>
      </c>
      <c r="AE629" s="107">
        <f t="shared" si="350"/>
        <v>0.66006600660066006</v>
      </c>
      <c r="AF629" s="4">
        <f t="shared" si="350"/>
        <v>1.6330451488952931</v>
      </c>
      <c r="AG629" s="4">
        <f t="shared" si="350"/>
        <v>1.9498607242339834</v>
      </c>
      <c r="AH629" s="80"/>
    </row>
    <row r="630" spans="1:36" ht="15" customHeight="1" x14ac:dyDescent="0.15">
      <c r="B630" s="34" t="s">
        <v>598</v>
      </c>
      <c r="C630" s="209"/>
      <c r="D630" s="209"/>
      <c r="F630" s="18">
        <v>435</v>
      </c>
      <c r="G630" s="18">
        <v>59</v>
      </c>
      <c r="H630" s="18">
        <v>376</v>
      </c>
      <c r="I630" s="18">
        <v>377</v>
      </c>
      <c r="J630" s="67">
        <v>361</v>
      </c>
      <c r="K630" s="18">
        <v>75</v>
      </c>
      <c r="L630" s="107">
        <f t="shared" si="346"/>
        <v>20.27027027027027</v>
      </c>
      <c r="M630" s="4">
        <f t="shared" si="346"/>
        <v>5.3393665158371038</v>
      </c>
      <c r="N630" s="4">
        <f t="shared" si="346"/>
        <v>36.119116234390006</v>
      </c>
      <c r="O630" s="4">
        <f t="shared" si="346"/>
        <v>31.841216216216218</v>
      </c>
      <c r="P630" s="4">
        <f t="shared" si="346"/>
        <v>33.519034354688955</v>
      </c>
      <c r="Q630" s="4">
        <f t="shared" si="346"/>
        <v>6.1881188118811883</v>
      </c>
      <c r="W630" s="44"/>
      <c r="X630" s="34" t="s">
        <v>598</v>
      </c>
      <c r="Y630" s="209"/>
      <c r="Z630" s="209"/>
      <c r="AB630" s="18">
        <f t="shared" si="347"/>
        <v>75</v>
      </c>
      <c r="AC630" s="18">
        <f t="shared" si="348"/>
        <v>376</v>
      </c>
      <c r="AD630" s="67">
        <f t="shared" si="349"/>
        <v>361</v>
      </c>
      <c r="AE630" s="107">
        <f t="shared" si="350"/>
        <v>6.1881188118811883</v>
      </c>
      <c r="AF630" s="4">
        <f t="shared" si="350"/>
        <v>36.119116234390006</v>
      </c>
      <c r="AG630" s="4">
        <f t="shared" si="350"/>
        <v>33.519034354688955</v>
      </c>
      <c r="AH630" s="80"/>
    </row>
    <row r="631" spans="1:36" ht="15" customHeight="1" x14ac:dyDescent="0.15">
      <c r="B631" s="35" t="s">
        <v>0</v>
      </c>
      <c r="C631" s="88"/>
      <c r="D631" s="88"/>
      <c r="E631" s="36"/>
      <c r="F631" s="19">
        <v>54</v>
      </c>
      <c r="G631" s="19">
        <v>15</v>
      </c>
      <c r="H631" s="19">
        <v>39</v>
      </c>
      <c r="I631" s="19">
        <v>35</v>
      </c>
      <c r="J631" s="72">
        <v>31</v>
      </c>
      <c r="K631" s="19">
        <v>19</v>
      </c>
      <c r="L631" s="111">
        <f t="shared" si="346"/>
        <v>2.516309412861137</v>
      </c>
      <c r="M631" s="5">
        <f t="shared" si="346"/>
        <v>1.3574660633484164</v>
      </c>
      <c r="N631" s="5">
        <f t="shared" si="346"/>
        <v>3.7463976945244957</v>
      </c>
      <c r="O631" s="5">
        <f t="shared" si="346"/>
        <v>2.9560810810810811</v>
      </c>
      <c r="P631" s="5">
        <f t="shared" si="346"/>
        <v>2.8783658310120708</v>
      </c>
      <c r="Q631" s="5">
        <f t="shared" si="346"/>
        <v>1.5676567656765676</v>
      </c>
      <c r="W631" s="44"/>
      <c r="X631" s="35" t="s">
        <v>0</v>
      </c>
      <c r="Y631" s="88"/>
      <c r="Z631" s="88"/>
      <c r="AA631" s="36"/>
      <c r="AB631" s="19">
        <f t="shared" si="347"/>
        <v>19</v>
      </c>
      <c r="AC631" s="19">
        <f t="shared" si="348"/>
        <v>39</v>
      </c>
      <c r="AD631" s="72">
        <f t="shared" si="349"/>
        <v>31</v>
      </c>
      <c r="AE631" s="111">
        <f t="shared" si="350"/>
        <v>1.5676567656765676</v>
      </c>
      <c r="AF631" s="5">
        <f t="shared" si="350"/>
        <v>3.7463976945244957</v>
      </c>
      <c r="AG631" s="5">
        <f t="shared" si="350"/>
        <v>2.8783658310120708</v>
      </c>
      <c r="AH631" s="23"/>
    </row>
    <row r="632" spans="1:36" ht="15" customHeight="1" x14ac:dyDescent="0.15">
      <c r="B632" s="38" t="s">
        <v>1</v>
      </c>
      <c r="C632" s="78"/>
      <c r="D632" s="78"/>
      <c r="E632" s="28"/>
      <c r="F632" s="39">
        <f>SUM(F626:F631)</f>
        <v>2146</v>
      </c>
      <c r="G632" s="39">
        <f>SUM(G626:G631)</f>
        <v>1105</v>
      </c>
      <c r="H632" s="39">
        <f>SUM(H626:H631)</f>
        <v>1041</v>
      </c>
      <c r="I632" s="39">
        <f>SUM(I626:I631)</f>
        <v>1184</v>
      </c>
      <c r="J632" s="68">
        <f>SUM(J626:J631)</f>
        <v>1077</v>
      </c>
      <c r="K632" s="39">
        <v>1212</v>
      </c>
      <c r="L632" s="108">
        <f t="shared" ref="L632:Q632" si="351">IF(SUM(L626:L631)&gt;100,"－",SUM(L626:L631))</f>
        <v>100</v>
      </c>
      <c r="M632" s="6">
        <f t="shared" si="351"/>
        <v>99.999999999999986</v>
      </c>
      <c r="N632" s="6">
        <f t="shared" si="351"/>
        <v>99.999999999999986</v>
      </c>
      <c r="O632" s="6">
        <f t="shared" si="351"/>
        <v>99.999999999999986</v>
      </c>
      <c r="P632" s="6">
        <f t="shared" si="351"/>
        <v>100.00000000000001</v>
      </c>
      <c r="Q632" s="6">
        <f t="shared" si="351"/>
        <v>100</v>
      </c>
      <c r="W632" s="44"/>
      <c r="X632" s="38" t="s">
        <v>1</v>
      </c>
      <c r="Y632" s="78"/>
      <c r="Z632" s="78"/>
      <c r="AA632" s="28"/>
      <c r="AB632" s="39">
        <f>SUM(AB626:AB631)</f>
        <v>1212</v>
      </c>
      <c r="AC632" s="39">
        <f>SUM(AC626:AC631)</f>
        <v>1041</v>
      </c>
      <c r="AD632" s="68">
        <f>SUM(AD626:AD631)</f>
        <v>1077</v>
      </c>
      <c r="AE632" s="108">
        <f>IF(SUM(AE626:AE631)&gt;100,"－",SUM(AE626:AE631))</f>
        <v>100</v>
      </c>
      <c r="AF632" s="6">
        <f>IF(SUM(AF626:AF631)&gt;100,"－",SUM(AF626:AF631))</f>
        <v>99.999999999999986</v>
      </c>
      <c r="AG632" s="6">
        <f>IF(SUM(AG626:AG631)&gt;100,"－",SUM(AG626:AG631))</f>
        <v>100.00000000000001</v>
      </c>
      <c r="AH632" s="23"/>
    </row>
    <row r="633" spans="1:36" ht="15" customHeight="1" x14ac:dyDescent="0.15">
      <c r="C633" s="1"/>
      <c r="D633" s="1"/>
      <c r="K633" s="7"/>
      <c r="O633" s="7"/>
      <c r="W633" s="44"/>
      <c r="Y633" s="1"/>
      <c r="Z633" s="1"/>
      <c r="AC633" s="1"/>
    </row>
    <row r="634" spans="1:36" ht="15" customHeight="1" x14ac:dyDescent="0.15">
      <c r="A634" s="73" t="s">
        <v>599</v>
      </c>
      <c r="C634" s="1"/>
      <c r="D634" s="1"/>
      <c r="K634" s="7"/>
      <c r="O634" s="7"/>
      <c r="W634" s="44"/>
      <c r="Y634" s="1"/>
      <c r="Z634" s="1"/>
      <c r="AC634" s="1"/>
    </row>
    <row r="635" spans="1:36" ht="15" customHeight="1" x14ac:dyDescent="0.15">
      <c r="A635" s="1" t="s">
        <v>668</v>
      </c>
      <c r="B635" s="22"/>
      <c r="H635" s="7"/>
      <c r="I635" s="7"/>
      <c r="K635" s="7"/>
      <c r="M635" s="7"/>
      <c r="W635" s="44"/>
      <c r="X635" s="22"/>
    </row>
    <row r="636" spans="1:36" ht="13.65" customHeight="1" x14ac:dyDescent="0.15">
      <c r="B636" s="64"/>
      <c r="C636" s="33"/>
      <c r="D636" s="33"/>
      <c r="E636" s="33"/>
      <c r="F636" s="386"/>
      <c r="G636" s="387"/>
      <c r="H636" s="86" t="s">
        <v>2</v>
      </c>
      <c r="I636" s="86"/>
      <c r="J636" s="387"/>
      <c r="K636" s="387"/>
      <c r="L636" s="388"/>
      <c r="M636" s="387"/>
      <c r="N636" s="86" t="s">
        <v>3</v>
      </c>
      <c r="O636" s="86"/>
      <c r="P636" s="387"/>
      <c r="Q636" s="389"/>
      <c r="W636" s="44"/>
      <c r="X636" s="64"/>
      <c r="Y636" s="33"/>
      <c r="Z636" s="33"/>
      <c r="AA636" s="33"/>
      <c r="AB636" s="79"/>
      <c r="AC636" s="83" t="s">
        <v>2</v>
      </c>
      <c r="AD636" s="86"/>
      <c r="AE636" s="104"/>
      <c r="AF636" s="83" t="s">
        <v>3</v>
      </c>
      <c r="AG636" s="84"/>
    </row>
    <row r="637" spans="1:36" ht="22.65" customHeight="1" x14ac:dyDescent="0.15">
      <c r="B637" s="34"/>
      <c r="C637" s="209"/>
      <c r="E637" s="75"/>
      <c r="F637" s="94" t="s">
        <v>442</v>
      </c>
      <c r="G637" s="94" t="s">
        <v>194</v>
      </c>
      <c r="H637" s="94" t="s">
        <v>195</v>
      </c>
      <c r="I637" s="94" t="s">
        <v>443</v>
      </c>
      <c r="J637" s="100" t="s">
        <v>197</v>
      </c>
      <c r="K637" s="94" t="s">
        <v>1127</v>
      </c>
      <c r="L637" s="103" t="s">
        <v>442</v>
      </c>
      <c r="M637" s="94" t="s">
        <v>194</v>
      </c>
      <c r="N637" s="94" t="s">
        <v>195</v>
      </c>
      <c r="O637" s="94" t="s">
        <v>443</v>
      </c>
      <c r="P637" s="94" t="s">
        <v>197</v>
      </c>
      <c r="Q637" s="94" t="s">
        <v>1127</v>
      </c>
      <c r="W637" s="44"/>
      <c r="X637" s="34"/>
      <c r="Y637" s="209"/>
      <c r="AA637" s="75"/>
      <c r="AB637" s="94" t="s">
        <v>936</v>
      </c>
      <c r="AC637" s="94" t="s">
        <v>195</v>
      </c>
      <c r="AD637" s="100" t="s">
        <v>197</v>
      </c>
      <c r="AE637" s="103" t="s">
        <v>936</v>
      </c>
      <c r="AF637" s="94" t="s">
        <v>195</v>
      </c>
      <c r="AG637" s="94" t="s">
        <v>197</v>
      </c>
    </row>
    <row r="638" spans="1:36" ht="12" customHeight="1" x14ac:dyDescent="0.15">
      <c r="B638" s="35"/>
      <c r="C638" s="88"/>
      <c r="D638" s="36"/>
      <c r="E638" s="76"/>
      <c r="F638" s="37"/>
      <c r="G638" s="37"/>
      <c r="H638" s="37"/>
      <c r="I638" s="37"/>
      <c r="J638" s="66"/>
      <c r="K638" s="37"/>
      <c r="L638" s="105">
        <f t="shared" ref="L638:Q638" si="352">F$626</f>
        <v>302</v>
      </c>
      <c r="M638" s="2">
        <f t="shared" si="352"/>
        <v>189</v>
      </c>
      <c r="N638" s="2">
        <f t="shared" si="352"/>
        <v>113</v>
      </c>
      <c r="O638" s="2">
        <f t="shared" si="352"/>
        <v>137</v>
      </c>
      <c r="P638" s="2">
        <f t="shared" si="352"/>
        <v>116</v>
      </c>
      <c r="Q638" s="2">
        <f t="shared" si="352"/>
        <v>210</v>
      </c>
      <c r="W638" s="44"/>
      <c r="X638" s="35"/>
      <c r="Y638" s="88"/>
      <c r="Z638" s="36"/>
      <c r="AA638" s="76"/>
      <c r="AB638" s="37"/>
      <c r="AC638" s="37"/>
      <c r="AD638" s="66"/>
      <c r="AE638" s="105">
        <f>AB$626</f>
        <v>210</v>
      </c>
      <c r="AF638" s="2">
        <f>AC$626</f>
        <v>113</v>
      </c>
      <c r="AG638" s="2">
        <f t="shared" ref="AG638" si="353">AD$626</f>
        <v>116</v>
      </c>
    </row>
    <row r="639" spans="1:36" ht="15" customHeight="1" x14ac:dyDescent="0.15">
      <c r="B639" s="34" t="s">
        <v>174</v>
      </c>
      <c r="C639" s="209"/>
      <c r="F639" s="18">
        <v>128</v>
      </c>
      <c r="G639" s="18">
        <v>79</v>
      </c>
      <c r="H639" s="18">
        <v>49</v>
      </c>
      <c r="I639" s="18">
        <v>47</v>
      </c>
      <c r="J639" s="67">
        <v>44</v>
      </c>
      <c r="K639" s="18">
        <v>82</v>
      </c>
      <c r="L639" s="107">
        <f t="shared" ref="L639:Q643" si="354">F639/L$638*100</f>
        <v>42.384105960264904</v>
      </c>
      <c r="M639" s="24">
        <f t="shared" si="354"/>
        <v>41.798941798941797</v>
      </c>
      <c r="N639" s="4">
        <f t="shared" si="354"/>
        <v>43.362831858407077</v>
      </c>
      <c r="O639" s="4">
        <f t="shared" si="354"/>
        <v>34.306569343065696</v>
      </c>
      <c r="P639" s="4">
        <f t="shared" si="354"/>
        <v>37.931034482758619</v>
      </c>
      <c r="Q639" s="4">
        <f t="shared" si="354"/>
        <v>39.047619047619051</v>
      </c>
      <c r="R639" s="173"/>
      <c r="W639" s="44"/>
      <c r="X639" s="34" t="s">
        <v>174</v>
      </c>
      <c r="Y639" s="209"/>
      <c r="AB639" s="18">
        <f>SUM(G639,I639-J639)</f>
        <v>82</v>
      </c>
      <c r="AC639" s="18">
        <f>H639</f>
        <v>49</v>
      </c>
      <c r="AD639" s="67">
        <f>J639</f>
        <v>44</v>
      </c>
      <c r="AE639" s="107">
        <f t="shared" ref="AE639:AG643" si="355">AB639/AE$638*100</f>
        <v>39.047619047619051</v>
      </c>
      <c r="AF639" s="4">
        <f t="shared" si="355"/>
        <v>43.362831858407077</v>
      </c>
      <c r="AG639" s="4">
        <f t="shared" si="355"/>
        <v>37.931034482758619</v>
      </c>
      <c r="AJ639" s="173"/>
    </row>
    <row r="640" spans="1:36" ht="15" customHeight="1" x14ac:dyDescent="0.15">
      <c r="B640" s="34" t="s">
        <v>944</v>
      </c>
      <c r="C640" s="209"/>
      <c r="F640" s="18">
        <v>100</v>
      </c>
      <c r="G640" s="18">
        <v>71</v>
      </c>
      <c r="H640" s="18">
        <v>29</v>
      </c>
      <c r="I640" s="18">
        <v>58</v>
      </c>
      <c r="J640" s="67">
        <v>45</v>
      </c>
      <c r="K640" s="18">
        <v>84</v>
      </c>
      <c r="L640" s="107">
        <f t="shared" si="354"/>
        <v>33.112582781456958</v>
      </c>
      <c r="M640" s="24">
        <f t="shared" si="354"/>
        <v>37.566137566137563</v>
      </c>
      <c r="N640" s="4">
        <f t="shared" si="354"/>
        <v>25.663716814159294</v>
      </c>
      <c r="O640" s="4">
        <f t="shared" si="354"/>
        <v>42.335766423357661</v>
      </c>
      <c r="P640" s="4">
        <f t="shared" si="354"/>
        <v>38.793103448275865</v>
      </c>
      <c r="Q640" s="4">
        <f t="shared" si="354"/>
        <v>40</v>
      </c>
      <c r="R640" s="173"/>
      <c r="W640" s="44"/>
      <c r="X640" s="34" t="s">
        <v>944</v>
      </c>
      <c r="Y640" s="209"/>
      <c r="AB640" s="18">
        <f>SUM(G640,I640-J640)</f>
        <v>84</v>
      </c>
      <c r="AC640" s="18">
        <f>H640</f>
        <v>29</v>
      </c>
      <c r="AD640" s="67">
        <f>J640</f>
        <v>45</v>
      </c>
      <c r="AE640" s="107">
        <f t="shared" si="355"/>
        <v>40</v>
      </c>
      <c r="AF640" s="4">
        <f t="shared" si="355"/>
        <v>25.663716814159294</v>
      </c>
      <c r="AG640" s="4">
        <f t="shared" si="355"/>
        <v>38.793103448275865</v>
      </c>
      <c r="AJ640" s="173"/>
    </row>
    <row r="641" spans="1:36" ht="15" customHeight="1" x14ac:dyDescent="0.15">
      <c r="B641" s="34" t="s">
        <v>945</v>
      </c>
      <c r="C641" s="209"/>
      <c r="F641" s="18">
        <v>14</v>
      </c>
      <c r="G641" s="18">
        <v>10</v>
      </c>
      <c r="H641" s="18">
        <v>4</v>
      </c>
      <c r="I641" s="18">
        <v>5</v>
      </c>
      <c r="J641" s="67">
        <v>4</v>
      </c>
      <c r="K641" s="18">
        <v>11</v>
      </c>
      <c r="L641" s="107">
        <f t="shared" si="354"/>
        <v>4.6357615894039732</v>
      </c>
      <c r="M641" s="24">
        <f t="shared" si="354"/>
        <v>5.2910052910052912</v>
      </c>
      <c r="N641" s="4">
        <f t="shared" si="354"/>
        <v>3.5398230088495577</v>
      </c>
      <c r="O641" s="4">
        <f t="shared" si="354"/>
        <v>3.6496350364963499</v>
      </c>
      <c r="P641" s="4">
        <f t="shared" si="354"/>
        <v>3.4482758620689653</v>
      </c>
      <c r="Q641" s="4">
        <f t="shared" si="354"/>
        <v>5.2380952380952381</v>
      </c>
      <c r="R641" s="173"/>
      <c r="W641" s="44"/>
      <c r="X641" s="34" t="s">
        <v>945</v>
      </c>
      <c r="Y641" s="209"/>
      <c r="AB641" s="18">
        <f>SUM(G641,I641-J641)</f>
        <v>11</v>
      </c>
      <c r="AC641" s="18">
        <f>H641</f>
        <v>4</v>
      </c>
      <c r="AD641" s="67">
        <f>J641</f>
        <v>4</v>
      </c>
      <c r="AE641" s="107">
        <f t="shared" si="355"/>
        <v>5.2380952380952381</v>
      </c>
      <c r="AF641" s="4">
        <f t="shared" si="355"/>
        <v>3.5398230088495577</v>
      </c>
      <c r="AG641" s="4">
        <f t="shared" si="355"/>
        <v>3.4482758620689653</v>
      </c>
      <c r="AJ641" s="173"/>
    </row>
    <row r="642" spans="1:36" ht="15" customHeight="1" x14ac:dyDescent="0.15">
      <c r="B642" s="34" t="s">
        <v>1038</v>
      </c>
      <c r="C642" s="209"/>
      <c r="F642" s="18">
        <v>5</v>
      </c>
      <c r="G642" s="18">
        <v>5</v>
      </c>
      <c r="H642" s="18">
        <v>0</v>
      </c>
      <c r="I642" s="18">
        <v>0</v>
      </c>
      <c r="J642" s="67">
        <v>0</v>
      </c>
      <c r="K642" s="18">
        <v>5</v>
      </c>
      <c r="L642" s="107">
        <f t="shared" si="354"/>
        <v>1.6556291390728477</v>
      </c>
      <c r="M642" s="24">
        <f t="shared" si="354"/>
        <v>2.6455026455026456</v>
      </c>
      <c r="N642" s="4">
        <f t="shared" si="354"/>
        <v>0</v>
      </c>
      <c r="O642" s="4">
        <f t="shared" si="354"/>
        <v>0</v>
      </c>
      <c r="P642" s="4">
        <f t="shared" si="354"/>
        <v>0</v>
      </c>
      <c r="Q642" s="4">
        <f t="shared" si="354"/>
        <v>2.3809523809523809</v>
      </c>
      <c r="R642" s="173"/>
      <c r="W642" s="44"/>
      <c r="X642" s="34" t="s">
        <v>1038</v>
      </c>
      <c r="Y642" s="209"/>
      <c r="AB642" s="18">
        <f>SUM(G642,I642-J642)</f>
        <v>5</v>
      </c>
      <c r="AC642" s="18">
        <f>H642</f>
        <v>0</v>
      </c>
      <c r="AD642" s="67">
        <f>J642</f>
        <v>0</v>
      </c>
      <c r="AE642" s="107">
        <f t="shared" si="355"/>
        <v>2.3809523809523809</v>
      </c>
      <c r="AF642" s="4">
        <f t="shared" si="355"/>
        <v>0</v>
      </c>
      <c r="AG642" s="4">
        <f t="shared" si="355"/>
        <v>0</v>
      </c>
      <c r="AJ642" s="173"/>
    </row>
    <row r="643" spans="1:36" ht="15" customHeight="1" x14ac:dyDescent="0.15">
      <c r="B643" s="34" t="s">
        <v>0</v>
      </c>
      <c r="C643" s="209"/>
      <c r="D643" s="36"/>
      <c r="E643" s="36"/>
      <c r="F643" s="19">
        <v>55</v>
      </c>
      <c r="G643" s="19">
        <v>24</v>
      </c>
      <c r="H643" s="19">
        <v>31</v>
      </c>
      <c r="I643" s="19">
        <v>27</v>
      </c>
      <c r="J643" s="72">
        <v>23</v>
      </c>
      <c r="K643" s="19">
        <v>28</v>
      </c>
      <c r="L643" s="107">
        <f t="shared" si="354"/>
        <v>18.211920529801322</v>
      </c>
      <c r="M643" s="24">
        <f t="shared" si="354"/>
        <v>12.698412698412698</v>
      </c>
      <c r="N643" s="4">
        <f t="shared" si="354"/>
        <v>27.43362831858407</v>
      </c>
      <c r="O643" s="4">
        <f t="shared" si="354"/>
        <v>19.708029197080293</v>
      </c>
      <c r="P643" s="4">
        <f t="shared" si="354"/>
        <v>19.827586206896552</v>
      </c>
      <c r="Q643" s="4">
        <f t="shared" si="354"/>
        <v>13.333333333333334</v>
      </c>
      <c r="R643" s="173"/>
      <c r="W643" s="44"/>
      <c r="X643" s="34" t="s">
        <v>0</v>
      </c>
      <c r="Y643" s="209"/>
      <c r="Z643" s="36"/>
      <c r="AA643" s="36"/>
      <c r="AB643" s="19">
        <f>SUM(G643,I643-J643)</f>
        <v>28</v>
      </c>
      <c r="AC643" s="19">
        <f>H643</f>
        <v>31</v>
      </c>
      <c r="AD643" s="72">
        <f>J643</f>
        <v>23</v>
      </c>
      <c r="AE643" s="107">
        <f t="shared" si="355"/>
        <v>13.333333333333334</v>
      </c>
      <c r="AF643" s="4">
        <f t="shared" si="355"/>
        <v>27.43362831858407</v>
      </c>
      <c r="AG643" s="4">
        <f t="shared" si="355"/>
        <v>19.827586206896552</v>
      </c>
      <c r="AJ643" s="173"/>
    </row>
    <row r="644" spans="1:36" ht="15" customHeight="1" x14ac:dyDescent="0.15">
      <c r="B644" s="38" t="s">
        <v>1</v>
      </c>
      <c r="C644" s="78"/>
      <c r="D644" s="28"/>
      <c r="E644" s="29"/>
      <c r="F644" s="39">
        <f t="shared" ref="F644:J644" si="356">SUM(F639:F643)</f>
        <v>302</v>
      </c>
      <c r="G644" s="39">
        <f t="shared" si="356"/>
        <v>189</v>
      </c>
      <c r="H644" s="39">
        <f t="shared" si="356"/>
        <v>113</v>
      </c>
      <c r="I644" s="39">
        <f t="shared" si="356"/>
        <v>137</v>
      </c>
      <c r="J644" s="68">
        <f t="shared" si="356"/>
        <v>116</v>
      </c>
      <c r="K644" s="39">
        <v>210</v>
      </c>
      <c r="L644" s="108">
        <f t="shared" ref="L644:Q644" si="357">SUM(L639:L643)</f>
        <v>100</v>
      </c>
      <c r="M644" s="25">
        <f t="shared" si="357"/>
        <v>100</v>
      </c>
      <c r="N644" s="6">
        <f t="shared" si="357"/>
        <v>100</v>
      </c>
      <c r="O644" s="6">
        <f t="shared" si="357"/>
        <v>100</v>
      </c>
      <c r="P644" s="6">
        <f t="shared" si="357"/>
        <v>100</v>
      </c>
      <c r="Q644" s="6">
        <f t="shared" si="357"/>
        <v>100</v>
      </c>
      <c r="W644" s="44"/>
      <c r="X644" s="38" t="s">
        <v>1</v>
      </c>
      <c r="Y644" s="78"/>
      <c r="Z644" s="28"/>
      <c r="AA644" s="29"/>
      <c r="AB644" s="39">
        <f t="shared" ref="AB644:AG644" si="358">SUM(AB639:AB643)</f>
        <v>210</v>
      </c>
      <c r="AC644" s="39">
        <f t="shared" si="358"/>
        <v>113</v>
      </c>
      <c r="AD644" s="68">
        <f t="shared" si="358"/>
        <v>116</v>
      </c>
      <c r="AE644" s="108">
        <f t="shared" si="358"/>
        <v>100</v>
      </c>
      <c r="AF644" s="6">
        <f t="shared" si="358"/>
        <v>100</v>
      </c>
      <c r="AG644" s="6">
        <f t="shared" si="358"/>
        <v>100</v>
      </c>
    </row>
    <row r="645" spans="1:36" ht="15" customHeight="1" x14ac:dyDescent="0.15">
      <c r="B645" s="38" t="s">
        <v>521</v>
      </c>
      <c r="C645" s="78"/>
      <c r="D645" s="28"/>
      <c r="E645" s="29"/>
      <c r="F645" s="40">
        <v>0.57894736842105265</v>
      </c>
      <c r="G645" s="40">
        <v>0.64242424242424245</v>
      </c>
      <c r="H645" s="40">
        <v>0.45121951219512196</v>
      </c>
      <c r="I645" s="40">
        <v>0.61818181818181817</v>
      </c>
      <c r="J645" s="40">
        <v>0.56989247311827962</v>
      </c>
      <c r="K645" s="40">
        <v>0.6648351648351648</v>
      </c>
      <c r="W645" s="44"/>
      <c r="X645" s="38" t="s">
        <v>521</v>
      </c>
      <c r="Y645" s="78"/>
      <c r="Z645" s="28"/>
      <c r="AA645" s="29"/>
      <c r="AB645" s="40">
        <v>0.6648351648351648</v>
      </c>
      <c r="AC645" s="40">
        <f>H645</f>
        <v>0.45121951219512196</v>
      </c>
      <c r="AD645" s="40">
        <f>J645</f>
        <v>0.56989247311827962</v>
      </c>
    </row>
    <row r="646" spans="1:36" ht="15" customHeight="1" x14ac:dyDescent="0.15">
      <c r="B646" s="38" t="s">
        <v>522</v>
      </c>
      <c r="C646" s="78"/>
      <c r="D646" s="28"/>
      <c r="E646" s="29"/>
      <c r="F646" s="40">
        <v>1.2016806722689075</v>
      </c>
      <c r="G646" s="40">
        <v>1.2325581395348837</v>
      </c>
      <c r="H646" s="40">
        <v>1.1212121212121211</v>
      </c>
      <c r="I646" s="40">
        <v>1.0793650793650793</v>
      </c>
      <c r="J646" s="40">
        <v>1.0816326530612246</v>
      </c>
      <c r="K646" s="40">
        <v>1.21</v>
      </c>
      <c r="W646" s="44"/>
      <c r="X646" s="38" t="s">
        <v>522</v>
      </c>
      <c r="Y646" s="78"/>
      <c r="Z646" s="28"/>
      <c r="AA646" s="29"/>
      <c r="AB646" s="40">
        <v>1.21</v>
      </c>
      <c r="AC646" s="40">
        <f>H646</f>
        <v>1.1212121212121211</v>
      </c>
      <c r="AD646" s="40">
        <f>J646</f>
        <v>1.0816326530612246</v>
      </c>
    </row>
    <row r="647" spans="1:36" ht="15" customHeight="1" x14ac:dyDescent="0.15">
      <c r="B647" s="62"/>
      <c r="C647" s="62"/>
      <c r="D647" s="45"/>
      <c r="E647" s="45"/>
      <c r="F647" s="109"/>
      <c r="G647" s="109"/>
      <c r="H647" s="109"/>
      <c r="I647" s="109"/>
      <c r="J647" s="109"/>
      <c r="K647" s="109"/>
      <c r="W647" s="44"/>
      <c r="X647" s="62"/>
      <c r="Y647" s="62"/>
      <c r="Z647" s="45"/>
      <c r="AA647" s="45"/>
      <c r="AB647" s="109"/>
      <c r="AC647" s="109"/>
      <c r="AD647" s="109"/>
    </row>
    <row r="648" spans="1:36" ht="15" customHeight="1" x14ac:dyDescent="0.15">
      <c r="A648" s="73" t="s">
        <v>599</v>
      </c>
      <c r="C648" s="1"/>
      <c r="D648" s="1"/>
      <c r="K648" s="7"/>
      <c r="O648" s="7"/>
      <c r="W648" s="44"/>
      <c r="Y648" s="1"/>
      <c r="Z648" s="1"/>
      <c r="AC648" s="1"/>
    </row>
    <row r="649" spans="1:36" ht="15" customHeight="1" x14ac:dyDescent="0.15">
      <c r="A649" s="1" t="s">
        <v>669</v>
      </c>
      <c r="B649" s="22"/>
      <c r="H649" s="7"/>
      <c r="I649" s="7"/>
      <c r="K649" s="7"/>
      <c r="M649" s="7"/>
      <c r="W649" s="44"/>
      <c r="X649" s="22"/>
    </row>
    <row r="650" spans="1:36" ht="13.65" customHeight="1" x14ac:dyDescent="0.15">
      <c r="B650" s="64"/>
      <c r="C650" s="33"/>
      <c r="D650" s="33"/>
      <c r="E650" s="33"/>
      <c r="F650" s="386"/>
      <c r="G650" s="387"/>
      <c r="H650" s="86" t="s">
        <v>2</v>
      </c>
      <c r="I650" s="86"/>
      <c r="J650" s="387"/>
      <c r="K650" s="387"/>
      <c r="L650" s="388"/>
      <c r="M650" s="387"/>
      <c r="N650" s="86" t="s">
        <v>3</v>
      </c>
      <c r="O650" s="86"/>
      <c r="P650" s="387"/>
      <c r="Q650" s="389"/>
      <c r="W650" s="44"/>
      <c r="X650" s="64"/>
      <c r="Y650" s="33"/>
      <c r="Z650" s="33"/>
      <c r="AA650" s="33"/>
      <c r="AB650" s="79"/>
      <c r="AC650" s="83" t="s">
        <v>2</v>
      </c>
      <c r="AD650" s="86"/>
      <c r="AE650" s="104"/>
      <c r="AF650" s="83" t="s">
        <v>3</v>
      </c>
      <c r="AG650" s="84"/>
    </row>
    <row r="651" spans="1:36" ht="22.65" customHeight="1" x14ac:dyDescent="0.15">
      <c r="B651" s="34"/>
      <c r="C651" s="209"/>
      <c r="E651" s="75"/>
      <c r="F651" s="94" t="s">
        <v>442</v>
      </c>
      <c r="G651" s="94" t="s">
        <v>194</v>
      </c>
      <c r="H651" s="94" t="s">
        <v>195</v>
      </c>
      <c r="I651" s="94" t="s">
        <v>443</v>
      </c>
      <c r="J651" s="100" t="s">
        <v>197</v>
      </c>
      <c r="K651" s="94" t="s">
        <v>1127</v>
      </c>
      <c r="L651" s="103" t="s">
        <v>442</v>
      </c>
      <c r="M651" s="94" t="s">
        <v>194</v>
      </c>
      <c r="N651" s="94" t="s">
        <v>195</v>
      </c>
      <c r="O651" s="94" t="s">
        <v>443</v>
      </c>
      <c r="P651" s="94" t="s">
        <v>197</v>
      </c>
      <c r="Q651" s="94" t="s">
        <v>1127</v>
      </c>
      <c r="W651" s="44"/>
      <c r="X651" s="34"/>
      <c r="Y651" s="209"/>
      <c r="AA651" s="75"/>
      <c r="AB651" s="94" t="s">
        <v>936</v>
      </c>
      <c r="AC651" s="94" t="s">
        <v>195</v>
      </c>
      <c r="AD651" s="100" t="s">
        <v>197</v>
      </c>
      <c r="AE651" s="103" t="s">
        <v>936</v>
      </c>
      <c r="AF651" s="94" t="s">
        <v>195</v>
      </c>
      <c r="AG651" s="94" t="s">
        <v>197</v>
      </c>
    </row>
    <row r="652" spans="1:36" ht="12" customHeight="1" x14ac:dyDescent="0.15">
      <c r="B652" s="35"/>
      <c r="C652" s="88"/>
      <c r="D652" s="36"/>
      <c r="E652" s="76"/>
      <c r="F652" s="37"/>
      <c r="G652" s="37"/>
      <c r="H652" s="37"/>
      <c r="I652" s="37"/>
      <c r="J652" s="66"/>
      <c r="K652" s="37"/>
      <c r="L652" s="105">
        <f t="shared" ref="L652:Q652" si="359">F$626</f>
        <v>302</v>
      </c>
      <c r="M652" s="2">
        <f t="shared" si="359"/>
        <v>189</v>
      </c>
      <c r="N652" s="2">
        <f t="shared" si="359"/>
        <v>113</v>
      </c>
      <c r="O652" s="2">
        <f t="shared" si="359"/>
        <v>137</v>
      </c>
      <c r="P652" s="2">
        <f t="shared" si="359"/>
        <v>116</v>
      </c>
      <c r="Q652" s="2">
        <f t="shared" si="359"/>
        <v>210</v>
      </c>
      <c r="W652" s="44"/>
      <c r="X652" s="35"/>
      <c r="Y652" s="88"/>
      <c r="Z652" s="36"/>
      <c r="AA652" s="76"/>
      <c r="AB652" s="37"/>
      <c r="AC652" s="37"/>
      <c r="AD652" s="66"/>
      <c r="AE652" s="105">
        <f>AB$626</f>
        <v>210</v>
      </c>
      <c r="AF652" s="2">
        <f>AC$626</f>
        <v>113</v>
      </c>
      <c r="AG652" s="2">
        <f t="shared" ref="AG652" si="360">AD$626</f>
        <v>116</v>
      </c>
    </row>
    <row r="653" spans="1:36" ht="15" customHeight="1" x14ac:dyDescent="0.15">
      <c r="B653" s="34" t="s">
        <v>174</v>
      </c>
      <c r="C653" s="209"/>
      <c r="F653" s="18">
        <v>187</v>
      </c>
      <c r="G653" s="18">
        <v>129</v>
      </c>
      <c r="H653" s="18">
        <v>58</v>
      </c>
      <c r="I653" s="18">
        <v>89</v>
      </c>
      <c r="J653" s="67">
        <v>73</v>
      </c>
      <c r="K653" s="18">
        <v>145</v>
      </c>
      <c r="L653" s="107">
        <f t="shared" ref="L653:Q657" si="361">F653/L$652*100</f>
        <v>61.920529801324506</v>
      </c>
      <c r="M653" s="24">
        <f t="shared" si="361"/>
        <v>68.253968253968253</v>
      </c>
      <c r="N653" s="4">
        <f t="shared" si="361"/>
        <v>51.327433628318587</v>
      </c>
      <c r="O653" s="4">
        <f t="shared" si="361"/>
        <v>64.96350364963503</v>
      </c>
      <c r="P653" s="4">
        <f t="shared" si="361"/>
        <v>62.931034482758619</v>
      </c>
      <c r="Q653" s="4">
        <f t="shared" si="361"/>
        <v>69.047619047619051</v>
      </c>
      <c r="R653" s="173"/>
      <c r="W653" s="44"/>
      <c r="X653" s="34" t="s">
        <v>174</v>
      </c>
      <c r="Y653" s="209"/>
      <c r="AB653" s="18">
        <f>SUM(G653,I653-J653)</f>
        <v>145</v>
      </c>
      <c r="AC653" s="18">
        <f>H653</f>
        <v>58</v>
      </c>
      <c r="AD653" s="67">
        <f>J653</f>
        <v>73</v>
      </c>
      <c r="AE653" s="107">
        <f t="shared" ref="AE653:AG657" si="362">AB653/AE$652*100</f>
        <v>69.047619047619051</v>
      </c>
      <c r="AF653" s="4">
        <f t="shared" si="362"/>
        <v>51.327433628318587</v>
      </c>
      <c r="AG653" s="4">
        <f t="shared" si="362"/>
        <v>62.931034482758619</v>
      </c>
      <c r="AJ653" s="173"/>
    </row>
    <row r="654" spans="1:36" ht="15" customHeight="1" x14ac:dyDescent="0.15">
      <c r="B654" s="34" t="s">
        <v>944</v>
      </c>
      <c r="C654" s="209"/>
      <c r="F654" s="18">
        <v>35</v>
      </c>
      <c r="G654" s="18">
        <v>22</v>
      </c>
      <c r="H654" s="18">
        <v>13</v>
      </c>
      <c r="I654" s="18">
        <v>11</v>
      </c>
      <c r="J654" s="67">
        <v>10</v>
      </c>
      <c r="K654" s="18">
        <v>23</v>
      </c>
      <c r="L654" s="107">
        <f t="shared" si="361"/>
        <v>11.589403973509933</v>
      </c>
      <c r="M654" s="24">
        <f t="shared" si="361"/>
        <v>11.640211640211639</v>
      </c>
      <c r="N654" s="4">
        <f t="shared" si="361"/>
        <v>11.504424778761061</v>
      </c>
      <c r="O654" s="4">
        <f t="shared" si="361"/>
        <v>8.0291970802919703</v>
      </c>
      <c r="P654" s="4">
        <f t="shared" si="361"/>
        <v>8.6206896551724146</v>
      </c>
      <c r="Q654" s="4">
        <f t="shared" si="361"/>
        <v>10.952380952380953</v>
      </c>
      <c r="R654" s="173"/>
      <c r="W654" s="44"/>
      <c r="X654" s="34" t="s">
        <v>944</v>
      </c>
      <c r="Y654" s="209"/>
      <c r="AB654" s="18">
        <f>SUM(G654,I654-J654)</f>
        <v>23</v>
      </c>
      <c r="AC654" s="18">
        <f>H654</f>
        <v>13</v>
      </c>
      <c r="AD654" s="67">
        <f>J654</f>
        <v>10</v>
      </c>
      <c r="AE654" s="107">
        <f t="shared" si="362"/>
        <v>10.952380952380953</v>
      </c>
      <c r="AF654" s="4">
        <f t="shared" si="362"/>
        <v>11.504424778761061</v>
      </c>
      <c r="AG654" s="4">
        <f t="shared" si="362"/>
        <v>8.6206896551724146</v>
      </c>
      <c r="AJ654" s="173"/>
    </row>
    <row r="655" spans="1:36" ht="15" customHeight="1" x14ac:dyDescent="0.15">
      <c r="B655" s="34" t="s">
        <v>945</v>
      </c>
      <c r="C655" s="209"/>
      <c r="F655" s="18">
        <v>2</v>
      </c>
      <c r="G655" s="18">
        <v>1</v>
      </c>
      <c r="H655" s="18">
        <v>1</v>
      </c>
      <c r="I655" s="18">
        <v>1</v>
      </c>
      <c r="J655" s="67">
        <v>1</v>
      </c>
      <c r="K655" s="18">
        <v>1</v>
      </c>
      <c r="L655" s="107">
        <f t="shared" si="361"/>
        <v>0.66225165562913912</v>
      </c>
      <c r="M655" s="24">
        <f t="shared" si="361"/>
        <v>0.52910052910052907</v>
      </c>
      <c r="N655" s="4">
        <f t="shared" si="361"/>
        <v>0.88495575221238942</v>
      </c>
      <c r="O655" s="4">
        <f t="shared" si="361"/>
        <v>0.72992700729927007</v>
      </c>
      <c r="P655" s="4">
        <f t="shared" si="361"/>
        <v>0.86206896551724133</v>
      </c>
      <c r="Q655" s="4">
        <f t="shared" si="361"/>
        <v>0.47619047619047622</v>
      </c>
      <c r="R655" s="173"/>
      <c r="W655" s="44"/>
      <c r="X655" s="34" t="s">
        <v>945</v>
      </c>
      <c r="Y655" s="209"/>
      <c r="AB655" s="18">
        <f>SUM(G655,I655-J655)</f>
        <v>1</v>
      </c>
      <c r="AC655" s="18">
        <f>H655</f>
        <v>1</v>
      </c>
      <c r="AD655" s="67">
        <f>J655</f>
        <v>1</v>
      </c>
      <c r="AE655" s="107">
        <f t="shared" si="362"/>
        <v>0.47619047619047622</v>
      </c>
      <c r="AF655" s="4">
        <f t="shared" si="362"/>
        <v>0.88495575221238942</v>
      </c>
      <c r="AG655" s="4">
        <f t="shared" si="362"/>
        <v>0.86206896551724133</v>
      </c>
      <c r="AJ655" s="173"/>
    </row>
    <row r="656" spans="1:36" ht="15" customHeight="1" x14ac:dyDescent="0.15">
      <c r="B656" s="34" t="s">
        <v>1038</v>
      </c>
      <c r="C656" s="209"/>
      <c r="F656" s="18">
        <v>1</v>
      </c>
      <c r="G656" s="18">
        <v>1</v>
      </c>
      <c r="H656" s="18">
        <v>0</v>
      </c>
      <c r="I656" s="18">
        <v>0</v>
      </c>
      <c r="J656" s="67">
        <v>0</v>
      </c>
      <c r="K656" s="18">
        <v>1</v>
      </c>
      <c r="L656" s="107">
        <f t="shared" si="361"/>
        <v>0.33112582781456956</v>
      </c>
      <c r="M656" s="24">
        <f t="shared" si="361"/>
        <v>0.52910052910052907</v>
      </c>
      <c r="N656" s="4">
        <f t="shared" si="361"/>
        <v>0</v>
      </c>
      <c r="O656" s="4">
        <f t="shared" si="361"/>
        <v>0</v>
      </c>
      <c r="P656" s="4">
        <f t="shared" si="361"/>
        <v>0</v>
      </c>
      <c r="Q656" s="4">
        <f t="shared" si="361"/>
        <v>0.47619047619047622</v>
      </c>
      <c r="R656" s="173"/>
      <c r="W656" s="44"/>
      <c r="X656" s="34" t="s">
        <v>1038</v>
      </c>
      <c r="Y656" s="209"/>
      <c r="AB656" s="18">
        <f>SUM(G656,I656-J656)</f>
        <v>1</v>
      </c>
      <c r="AC656" s="18">
        <f>H656</f>
        <v>0</v>
      </c>
      <c r="AD656" s="67">
        <f>J656</f>
        <v>0</v>
      </c>
      <c r="AE656" s="107">
        <f t="shared" si="362"/>
        <v>0.47619047619047622</v>
      </c>
      <c r="AF656" s="4">
        <f t="shared" si="362"/>
        <v>0</v>
      </c>
      <c r="AG656" s="4">
        <f t="shared" si="362"/>
        <v>0</v>
      </c>
      <c r="AJ656" s="173"/>
    </row>
    <row r="657" spans="1:36" ht="15" customHeight="1" x14ac:dyDescent="0.15">
      <c r="B657" s="34" t="s">
        <v>0</v>
      </c>
      <c r="C657" s="209"/>
      <c r="D657" s="36"/>
      <c r="E657" s="36"/>
      <c r="F657" s="19">
        <v>77</v>
      </c>
      <c r="G657" s="19">
        <v>36</v>
      </c>
      <c r="H657" s="19">
        <v>41</v>
      </c>
      <c r="I657" s="19">
        <v>36</v>
      </c>
      <c r="J657" s="72">
        <v>32</v>
      </c>
      <c r="K657" s="19">
        <v>40</v>
      </c>
      <c r="L657" s="107">
        <f t="shared" si="361"/>
        <v>25.496688741721858</v>
      </c>
      <c r="M657" s="24">
        <f t="shared" si="361"/>
        <v>19.047619047619047</v>
      </c>
      <c r="N657" s="4">
        <f t="shared" si="361"/>
        <v>36.283185840707965</v>
      </c>
      <c r="O657" s="4">
        <f t="shared" si="361"/>
        <v>26.277372262773724</v>
      </c>
      <c r="P657" s="4">
        <f t="shared" si="361"/>
        <v>27.586206896551722</v>
      </c>
      <c r="Q657" s="4">
        <f t="shared" si="361"/>
        <v>19.047619047619047</v>
      </c>
      <c r="R657" s="173"/>
      <c r="W657" s="44"/>
      <c r="X657" s="34" t="s">
        <v>0</v>
      </c>
      <c r="Y657" s="209"/>
      <c r="Z657" s="36"/>
      <c r="AA657" s="36"/>
      <c r="AB657" s="19">
        <f>SUM(G657,I657-J657)</f>
        <v>40</v>
      </c>
      <c r="AC657" s="19">
        <f>H657</f>
        <v>41</v>
      </c>
      <c r="AD657" s="72">
        <f>J657</f>
        <v>32</v>
      </c>
      <c r="AE657" s="107">
        <f t="shared" si="362"/>
        <v>19.047619047619047</v>
      </c>
      <c r="AF657" s="4">
        <f t="shared" si="362"/>
        <v>36.283185840707965</v>
      </c>
      <c r="AG657" s="4">
        <f t="shared" si="362"/>
        <v>27.586206896551722</v>
      </c>
      <c r="AJ657" s="173"/>
    </row>
    <row r="658" spans="1:36" ht="15" customHeight="1" x14ac:dyDescent="0.15">
      <c r="B658" s="38" t="s">
        <v>1</v>
      </c>
      <c r="C658" s="78"/>
      <c r="D658" s="28"/>
      <c r="E658" s="29"/>
      <c r="F658" s="39">
        <f t="shared" ref="F658:J658" si="363">SUM(F653:F657)</f>
        <v>302</v>
      </c>
      <c r="G658" s="39">
        <f t="shared" si="363"/>
        <v>189</v>
      </c>
      <c r="H658" s="39">
        <f t="shared" si="363"/>
        <v>113</v>
      </c>
      <c r="I658" s="39">
        <f t="shared" si="363"/>
        <v>137</v>
      </c>
      <c r="J658" s="68">
        <f t="shared" si="363"/>
        <v>116</v>
      </c>
      <c r="K658" s="39">
        <v>210</v>
      </c>
      <c r="L658" s="108">
        <f t="shared" ref="L658:Q658" si="364">SUM(L653:L657)</f>
        <v>100</v>
      </c>
      <c r="M658" s="25">
        <f t="shared" si="364"/>
        <v>100.00000000000001</v>
      </c>
      <c r="N658" s="6">
        <f t="shared" si="364"/>
        <v>100</v>
      </c>
      <c r="O658" s="6">
        <f t="shared" si="364"/>
        <v>99.999999999999986</v>
      </c>
      <c r="P658" s="6">
        <f t="shared" si="364"/>
        <v>100</v>
      </c>
      <c r="Q658" s="6">
        <f t="shared" si="364"/>
        <v>100.00000000000001</v>
      </c>
      <c r="W658" s="44"/>
      <c r="X658" s="38" t="s">
        <v>1</v>
      </c>
      <c r="Y658" s="78"/>
      <c r="Z658" s="28"/>
      <c r="AA658" s="29"/>
      <c r="AB658" s="39">
        <f t="shared" ref="AB658:AG658" si="365">SUM(AB653:AB657)</f>
        <v>210</v>
      </c>
      <c r="AC658" s="39">
        <f t="shared" si="365"/>
        <v>113</v>
      </c>
      <c r="AD658" s="68">
        <f t="shared" si="365"/>
        <v>116</v>
      </c>
      <c r="AE658" s="108">
        <f t="shared" si="365"/>
        <v>100.00000000000001</v>
      </c>
      <c r="AF658" s="6">
        <f t="shared" si="365"/>
        <v>100</v>
      </c>
      <c r="AG658" s="6">
        <f t="shared" si="365"/>
        <v>100</v>
      </c>
    </row>
    <row r="659" spans="1:36" ht="15" customHeight="1" x14ac:dyDescent="0.15">
      <c r="B659" s="38" t="s">
        <v>521</v>
      </c>
      <c r="C659" s="78"/>
      <c r="D659" s="28"/>
      <c r="E659" s="29"/>
      <c r="F659" s="40">
        <v>0.19111111111111112</v>
      </c>
      <c r="G659" s="40">
        <v>0.18300653594771241</v>
      </c>
      <c r="H659" s="40">
        <v>0.20833333333333334</v>
      </c>
      <c r="I659" s="40">
        <v>0.12871287128712872</v>
      </c>
      <c r="J659" s="40">
        <v>0.14285714285714285</v>
      </c>
      <c r="K659" s="40">
        <v>0.17058823529411765</v>
      </c>
      <c r="W659" s="44"/>
      <c r="X659" s="38" t="s">
        <v>521</v>
      </c>
      <c r="Y659" s="78"/>
      <c r="Z659" s="28"/>
      <c r="AA659" s="29"/>
      <c r="AB659" s="40">
        <v>0.17058823529411765</v>
      </c>
      <c r="AC659" s="40">
        <f>H659</f>
        <v>0.20833333333333334</v>
      </c>
      <c r="AD659" s="40">
        <f>J659</f>
        <v>0.14285714285714285</v>
      </c>
    </row>
    <row r="660" spans="1:36" ht="15" customHeight="1" x14ac:dyDescent="0.15">
      <c r="B660" s="38" t="s">
        <v>522</v>
      </c>
      <c r="C660" s="78"/>
      <c r="D660" s="28"/>
      <c r="E660" s="29"/>
      <c r="F660" s="40">
        <v>1.131578947368421</v>
      </c>
      <c r="G660" s="40">
        <v>1.1666666666666667</v>
      </c>
      <c r="H660" s="40">
        <v>1.0714285714285714</v>
      </c>
      <c r="I660" s="40">
        <v>1.0833333333333333</v>
      </c>
      <c r="J660" s="40">
        <v>1.0909090909090908</v>
      </c>
      <c r="K660" s="40">
        <v>1.1599999999999999</v>
      </c>
      <c r="W660" s="44"/>
      <c r="X660" s="38" t="s">
        <v>522</v>
      </c>
      <c r="Y660" s="78"/>
      <c r="Z660" s="28"/>
      <c r="AA660" s="29"/>
      <c r="AB660" s="40">
        <v>1.1599999999999999</v>
      </c>
      <c r="AC660" s="40">
        <f>H660</f>
        <v>1.0714285714285714</v>
      </c>
      <c r="AD660" s="40">
        <f>J660</f>
        <v>1.0909090909090908</v>
      </c>
    </row>
    <row r="661" spans="1:36" ht="15" customHeight="1" x14ac:dyDescent="0.15">
      <c r="B661" s="62"/>
      <c r="C661" s="62"/>
      <c r="D661" s="45"/>
      <c r="E661" s="45"/>
      <c r="F661" s="109"/>
      <c r="G661" s="109"/>
      <c r="H661" s="109"/>
      <c r="I661" s="109"/>
      <c r="J661" s="109"/>
      <c r="K661" s="109"/>
      <c r="W661" s="44"/>
      <c r="X661" s="62"/>
      <c r="Y661" s="62"/>
      <c r="Z661" s="45"/>
      <c r="AA661" s="45"/>
      <c r="AB661" s="109"/>
      <c r="AC661" s="109"/>
      <c r="AD661" s="109"/>
    </row>
    <row r="662" spans="1:36" ht="15" customHeight="1" x14ac:dyDescent="0.15">
      <c r="A662" s="73" t="s">
        <v>599</v>
      </c>
      <c r="C662" s="1"/>
      <c r="D662" s="1"/>
      <c r="K662" s="7"/>
      <c r="O662" s="7"/>
      <c r="W662" s="44"/>
      <c r="Y662" s="1"/>
      <c r="Z662" s="1"/>
      <c r="AC662" s="1"/>
    </row>
    <row r="663" spans="1:36" ht="15" customHeight="1" x14ac:dyDescent="0.15">
      <c r="A663" s="1" t="s">
        <v>670</v>
      </c>
      <c r="B663" s="22"/>
      <c r="H663" s="7"/>
      <c r="I663" s="7"/>
      <c r="K663" s="7"/>
      <c r="M663" s="7"/>
      <c r="W663" s="44"/>
      <c r="X663" s="22"/>
    </row>
    <row r="664" spans="1:36" ht="13.65" customHeight="1" x14ac:dyDescent="0.15">
      <c r="B664" s="64"/>
      <c r="C664" s="33"/>
      <c r="D664" s="33"/>
      <c r="E664" s="33"/>
      <c r="F664" s="386"/>
      <c r="G664" s="387"/>
      <c r="H664" s="86" t="s">
        <v>2</v>
      </c>
      <c r="I664" s="86"/>
      <c r="J664" s="387"/>
      <c r="K664" s="387"/>
      <c r="L664" s="388"/>
      <c r="M664" s="387"/>
      <c r="N664" s="86" t="s">
        <v>3</v>
      </c>
      <c r="O664" s="86"/>
      <c r="P664" s="387"/>
      <c r="Q664" s="389"/>
      <c r="W664" s="44"/>
      <c r="X664" s="64"/>
      <c r="Y664" s="33"/>
      <c r="Z664" s="33"/>
      <c r="AA664" s="33"/>
      <c r="AB664" s="79"/>
      <c r="AC664" s="83" t="s">
        <v>2</v>
      </c>
      <c r="AD664" s="86"/>
      <c r="AE664" s="104"/>
      <c r="AF664" s="83" t="s">
        <v>3</v>
      </c>
      <c r="AG664" s="84"/>
    </row>
    <row r="665" spans="1:36" ht="22.65" customHeight="1" x14ac:dyDescent="0.15">
      <c r="B665" s="34"/>
      <c r="C665" s="209"/>
      <c r="E665" s="75"/>
      <c r="F665" s="94" t="s">
        <v>442</v>
      </c>
      <c r="G665" s="94" t="s">
        <v>194</v>
      </c>
      <c r="H665" s="94" t="s">
        <v>195</v>
      </c>
      <c r="I665" s="94" t="s">
        <v>443</v>
      </c>
      <c r="J665" s="100" t="s">
        <v>197</v>
      </c>
      <c r="K665" s="94" t="s">
        <v>1127</v>
      </c>
      <c r="L665" s="103" t="s">
        <v>442</v>
      </c>
      <c r="M665" s="94" t="s">
        <v>194</v>
      </c>
      <c r="N665" s="94" t="s">
        <v>195</v>
      </c>
      <c r="O665" s="94" t="s">
        <v>443</v>
      </c>
      <c r="P665" s="94" t="s">
        <v>197</v>
      </c>
      <c r="Q665" s="94" t="s">
        <v>1127</v>
      </c>
      <c r="W665" s="44"/>
      <c r="X665" s="34"/>
      <c r="Y665" s="209"/>
      <c r="AA665" s="75"/>
      <c r="AB665" s="94" t="s">
        <v>936</v>
      </c>
      <c r="AC665" s="94" t="s">
        <v>195</v>
      </c>
      <c r="AD665" s="100" t="s">
        <v>197</v>
      </c>
      <c r="AE665" s="103" t="s">
        <v>936</v>
      </c>
      <c r="AF665" s="94" t="s">
        <v>195</v>
      </c>
      <c r="AG665" s="94" t="s">
        <v>197</v>
      </c>
    </row>
    <row r="666" spans="1:36" ht="12" customHeight="1" x14ac:dyDescent="0.15">
      <c r="B666" s="35"/>
      <c r="C666" s="88"/>
      <c r="D666" s="36"/>
      <c r="E666" s="76"/>
      <c r="F666" s="37"/>
      <c r="G666" s="37"/>
      <c r="H666" s="37"/>
      <c r="I666" s="37"/>
      <c r="J666" s="66"/>
      <c r="K666" s="37"/>
      <c r="L666" s="105">
        <f t="shared" ref="L666:Q666" si="366">F$626</f>
        <v>302</v>
      </c>
      <c r="M666" s="2">
        <f t="shared" si="366"/>
        <v>189</v>
      </c>
      <c r="N666" s="2">
        <f t="shared" si="366"/>
        <v>113</v>
      </c>
      <c r="O666" s="2">
        <f t="shared" si="366"/>
        <v>137</v>
      </c>
      <c r="P666" s="2">
        <f t="shared" si="366"/>
        <v>116</v>
      </c>
      <c r="Q666" s="2">
        <f t="shared" si="366"/>
        <v>210</v>
      </c>
      <c r="W666" s="44"/>
      <c r="X666" s="35"/>
      <c r="Y666" s="88"/>
      <c r="Z666" s="36"/>
      <c r="AA666" s="76"/>
      <c r="AB666" s="37"/>
      <c r="AC666" s="37"/>
      <c r="AD666" s="66"/>
      <c r="AE666" s="105">
        <f>AB$626</f>
        <v>210</v>
      </c>
      <c r="AF666" s="2">
        <f>AC$626</f>
        <v>113</v>
      </c>
      <c r="AG666" s="2">
        <f t="shared" ref="AG666" si="367">AD$626</f>
        <v>116</v>
      </c>
    </row>
    <row r="667" spans="1:36" ht="15" customHeight="1" x14ac:dyDescent="0.15">
      <c r="B667" s="34" t="s">
        <v>174</v>
      </c>
      <c r="C667" s="209"/>
      <c r="F667" s="18">
        <v>95</v>
      </c>
      <c r="G667" s="18">
        <v>58</v>
      </c>
      <c r="H667" s="18">
        <v>37</v>
      </c>
      <c r="I667" s="18">
        <v>38</v>
      </c>
      <c r="J667" s="67">
        <v>35</v>
      </c>
      <c r="K667" s="18">
        <v>61</v>
      </c>
      <c r="L667" s="107">
        <f t="shared" ref="L667:Q671" si="368">F667/L$666*100</f>
        <v>31.456953642384107</v>
      </c>
      <c r="M667" s="24">
        <f t="shared" si="368"/>
        <v>30.687830687830687</v>
      </c>
      <c r="N667" s="4">
        <f t="shared" si="368"/>
        <v>32.743362831858406</v>
      </c>
      <c r="O667" s="4">
        <f t="shared" si="368"/>
        <v>27.737226277372262</v>
      </c>
      <c r="P667" s="4">
        <f t="shared" si="368"/>
        <v>30.172413793103448</v>
      </c>
      <c r="Q667" s="4">
        <f t="shared" si="368"/>
        <v>29.047619047619051</v>
      </c>
      <c r="R667" s="173"/>
      <c r="W667" s="44"/>
      <c r="X667" s="34" t="s">
        <v>174</v>
      </c>
      <c r="Y667" s="209"/>
      <c r="AB667" s="18">
        <f>SUM(G667,I667-J667)</f>
        <v>61</v>
      </c>
      <c r="AC667" s="18">
        <f>H667</f>
        <v>37</v>
      </c>
      <c r="AD667" s="67">
        <f>J667</f>
        <v>35</v>
      </c>
      <c r="AE667" s="107">
        <f t="shared" ref="AE667:AG671" si="369">AB667/AE$666*100</f>
        <v>29.047619047619051</v>
      </c>
      <c r="AF667" s="4">
        <f t="shared" si="369"/>
        <v>32.743362831858406</v>
      </c>
      <c r="AG667" s="4">
        <f t="shared" si="369"/>
        <v>30.172413793103448</v>
      </c>
      <c r="AJ667" s="173"/>
    </row>
    <row r="668" spans="1:36" ht="15" customHeight="1" x14ac:dyDescent="0.15">
      <c r="B668" s="34" t="s">
        <v>69</v>
      </c>
      <c r="C668" s="209"/>
      <c r="F668" s="18">
        <v>103</v>
      </c>
      <c r="G668" s="18">
        <v>77</v>
      </c>
      <c r="H668" s="18">
        <v>26</v>
      </c>
      <c r="I668" s="18">
        <v>53</v>
      </c>
      <c r="J668" s="67">
        <v>41</v>
      </c>
      <c r="K668" s="18">
        <v>89</v>
      </c>
      <c r="L668" s="107">
        <f t="shared" si="368"/>
        <v>34.105960264900666</v>
      </c>
      <c r="M668" s="24">
        <f t="shared" si="368"/>
        <v>40.74074074074074</v>
      </c>
      <c r="N668" s="4">
        <f t="shared" si="368"/>
        <v>23.008849557522122</v>
      </c>
      <c r="O668" s="4">
        <f t="shared" si="368"/>
        <v>38.686131386861319</v>
      </c>
      <c r="P668" s="4">
        <f t="shared" si="368"/>
        <v>35.344827586206897</v>
      </c>
      <c r="Q668" s="4">
        <f t="shared" si="368"/>
        <v>42.38095238095238</v>
      </c>
      <c r="R668" s="173"/>
      <c r="W668" s="44"/>
      <c r="X668" s="34" t="s">
        <v>69</v>
      </c>
      <c r="Y668" s="209"/>
      <c r="AB668" s="18">
        <f>SUM(G668,I668-J668)</f>
        <v>89</v>
      </c>
      <c r="AC668" s="18">
        <f>H668</f>
        <v>26</v>
      </c>
      <c r="AD668" s="67">
        <f>J668</f>
        <v>41</v>
      </c>
      <c r="AE668" s="107">
        <f t="shared" si="369"/>
        <v>42.38095238095238</v>
      </c>
      <c r="AF668" s="4">
        <f t="shared" si="369"/>
        <v>23.008849557522122</v>
      </c>
      <c r="AG668" s="4">
        <f t="shared" si="369"/>
        <v>35.344827586206897</v>
      </c>
      <c r="AJ668" s="173"/>
    </row>
    <row r="669" spans="1:36" ht="15" customHeight="1" x14ac:dyDescent="0.15">
      <c r="B669" s="34" t="s">
        <v>991</v>
      </c>
      <c r="C669" s="209"/>
      <c r="F669" s="18">
        <v>12</v>
      </c>
      <c r="G669" s="18">
        <v>10</v>
      </c>
      <c r="H669" s="18">
        <v>2</v>
      </c>
      <c r="I669" s="18">
        <v>5</v>
      </c>
      <c r="J669" s="67">
        <v>4</v>
      </c>
      <c r="K669" s="18">
        <v>11</v>
      </c>
      <c r="L669" s="107">
        <f t="shared" si="368"/>
        <v>3.9735099337748347</v>
      </c>
      <c r="M669" s="24">
        <f t="shared" si="368"/>
        <v>5.2910052910052912</v>
      </c>
      <c r="N669" s="4">
        <f t="shared" si="368"/>
        <v>1.7699115044247788</v>
      </c>
      <c r="O669" s="4">
        <f t="shared" si="368"/>
        <v>3.6496350364963499</v>
      </c>
      <c r="P669" s="4">
        <f t="shared" si="368"/>
        <v>3.4482758620689653</v>
      </c>
      <c r="Q669" s="4">
        <f t="shared" si="368"/>
        <v>5.2380952380952381</v>
      </c>
      <c r="R669" s="173"/>
      <c r="W669" s="44"/>
      <c r="X669" s="34" t="s">
        <v>991</v>
      </c>
      <c r="Y669" s="209"/>
      <c r="AB669" s="18">
        <f>SUM(G669,I669-J669)</f>
        <v>11</v>
      </c>
      <c r="AC669" s="18">
        <f>H669</f>
        <v>2</v>
      </c>
      <c r="AD669" s="67">
        <f>J669</f>
        <v>4</v>
      </c>
      <c r="AE669" s="107">
        <f t="shared" si="369"/>
        <v>5.2380952380952381</v>
      </c>
      <c r="AF669" s="4">
        <f t="shared" si="369"/>
        <v>1.7699115044247788</v>
      </c>
      <c r="AG669" s="4">
        <f t="shared" si="369"/>
        <v>3.4482758620689653</v>
      </c>
      <c r="AJ669" s="173"/>
    </row>
    <row r="670" spans="1:36" ht="15" customHeight="1" x14ac:dyDescent="0.15">
      <c r="B670" s="34" t="s">
        <v>1038</v>
      </c>
      <c r="C670" s="209"/>
      <c r="F670" s="18">
        <v>5</v>
      </c>
      <c r="G670" s="18">
        <v>5</v>
      </c>
      <c r="H670" s="18">
        <v>0</v>
      </c>
      <c r="I670" s="18">
        <v>0</v>
      </c>
      <c r="J670" s="67">
        <v>0</v>
      </c>
      <c r="K670" s="18">
        <v>5</v>
      </c>
      <c r="L670" s="107">
        <f t="shared" si="368"/>
        <v>1.6556291390728477</v>
      </c>
      <c r="M670" s="24">
        <f t="shared" si="368"/>
        <v>2.6455026455026456</v>
      </c>
      <c r="N670" s="4">
        <f t="shared" si="368"/>
        <v>0</v>
      </c>
      <c r="O670" s="4">
        <f t="shared" si="368"/>
        <v>0</v>
      </c>
      <c r="P670" s="4">
        <f t="shared" si="368"/>
        <v>0</v>
      </c>
      <c r="Q670" s="4">
        <f t="shared" si="368"/>
        <v>2.3809523809523809</v>
      </c>
      <c r="R670" s="173"/>
      <c r="W670" s="44"/>
      <c r="X670" s="34" t="s">
        <v>1038</v>
      </c>
      <c r="Y670" s="209"/>
      <c r="AB670" s="18">
        <f>SUM(G670,I670-J670)</f>
        <v>5</v>
      </c>
      <c r="AC670" s="18">
        <f>H670</f>
        <v>0</v>
      </c>
      <c r="AD670" s="67">
        <f>J670</f>
        <v>0</v>
      </c>
      <c r="AE670" s="107">
        <f t="shared" si="369"/>
        <v>2.3809523809523809</v>
      </c>
      <c r="AF670" s="4">
        <f t="shared" si="369"/>
        <v>0</v>
      </c>
      <c r="AG670" s="4">
        <f t="shared" si="369"/>
        <v>0</v>
      </c>
      <c r="AJ670" s="173"/>
    </row>
    <row r="671" spans="1:36" ht="15" customHeight="1" x14ac:dyDescent="0.15">
      <c r="B671" s="34" t="s">
        <v>0</v>
      </c>
      <c r="C671" s="209"/>
      <c r="D671" s="36"/>
      <c r="E671" s="36"/>
      <c r="F671" s="19">
        <v>87</v>
      </c>
      <c r="G671" s="19">
        <v>39</v>
      </c>
      <c r="H671" s="19">
        <v>48</v>
      </c>
      <c r="I671" s="19">
        <v>41</v>
      </c>
      <c r="J671" s="72">
        <v>36</v>
      </c>
      <c r="K671" s="19">
        <v>44</v>
      </c>
      <c r="L671" s="107">
        <f t="shared" si="368"/>
        <v>28.807947019867548</v>
      </c>
      <c r="M671" s="24">
        <f t="shared" si="368"/>
        <v>20.634920634920633</v>
      </c>
      <c r="N671" s="4">
        <f t="shared" si="368"/>
        <v>42.477876106194692</v>
      </c>
      <c r="O671" s="4">
        <f t="shared" si="368"/>
        <v>29.927007299270077</v>
      </c>
      <c r="P671" s="4">
        <f t="shared" si="368"/>
        <v>31.03448275862069</v>
      </c>
      <c r="Q671" s="4">
        <f t="shared" si="368"/>
        <v>20.952380952380953</v>
      </c>
      <c r="R671" s="173"/>
      <c r="W671" s="44"/>
      <c r="X671" s="34" t="s">
        <v>0</v>
      </c>
      <c r="Y671" s="209"/>
      <c r="Z671" s="36"/>
      <c r="AA671" s="36"/>
      <c r="AB671" s="19">
        <f>SUM(G671,I671-J671)</f>
        <v>44</v>
      </c>
      <c r="AC671" s="19">
        <f>H671</f>
        <v>48</v>
      </c>
      <c r="AD671" s="72">
        <f>J671</f>
        <v>36</v>
      </c>
      <c r="AE671" s="107">
        <f t="shared" si="369"/>
        <v>20.952380952380953</v>
      </c>
      <c r="AF671" s="4">
        <f t="shared" si="369"/>
        <v>42.477876106194692</v>
      </c>
      <c r="AG671" s="4">
        <f t="shared" si="369"/>
        <v>31.03448275862069</v>
      </c>
      <c r="AJ671" s="173"/>
    </row>
    <row r="672" spans="1:36" ht="15" customHeight="1" x14ac:dyDescent="0.15">
      <c r="B672" s="38" t="s">
        <v>1</v>
      </c>
      <c r="C672" s="78"/>
      <c r="D672" s="28"/>
      <c r="E672" s="29"/>
      <c r="F672" s="39">
        <f t="shared" ref="F672:J672" si="370">SUM(F667:F671)</f>
        <v>302</v>
      </c>
      <c r="G672" s="39">
        <f t="shared" si="370"/>
        <v>189</v>
      </c>
      <c r="H672" s="39">
        <f t="shared" si="370"/>
        <v>113</v>
      </c>
      <c r="I672" s="39">
        <f t="shared" si="370"/>
        <v>137</v>
      </c>
      <c r="J672" s="68">
        <f t="shared" si="370"/>
        <v>116</v>
      </c>
      <c r="K672" s="39">
        <v>210</v>
      </c>
      <c r="L672" s="108">
        <f t="shared" ref="L672:Q672" si="371">SUM(L667:L671)</f>
        <v>100</v>
      </c>
      <c r="M672" s="25">
        <f t="shared" si="371"/>
        <v>100</v>
      </c>
      <c r="N672" s="6">
        <f t="shared" si="371"/>
        <v>100</v>
      </c>
      <c r="O672" s="6">
        <f t="shared" si="371"/>
        <v>100</v>
      </c>
      <c r="P672" s="6">
        <f t="shared" si="371"/>
        <v>100</v>
      </c>
      <c r="Q672" s="6">
        <f t="shared" si="371"/>
        <v>100</v>
      </c>
      <c r="W672" s="44"/>
      <c r="X672" s="38" t="s">
        <v>1</v>
      </c>
      <c r="Y672" s="78"/>
      <c r="Z672" s="28"/>
      <c r="AA672" s="29"/>
      <c r="AB672" s="39">
        <f t="shared" ref="AB672:AG672" si="372">SUM(AB667:AB671)</f>
        <v>210</v>
      </c>
      <c r="AC672" s="39">
        <f t="shared" si="372"/>
        <v>113</v>
      </c>
      <c r="AD672" s="68">
        <f t="shared" si="372"/>
        <v>116</v>
      </c>
      <c r="AE672" s="108">
        <f t="shared" si="372"/>
        <v>100</v>
      </c>
      <c r="AF672" s="6">
        <f t="shared" si="372"/>
        <v>100</v>
      </c>
      <c r="AG672" s="6">
        <f t="shared" si="372"/>
        <v>100</v>
      </c>
    </row>
    <row r="673" spans="1:36" ht="15" customHeight="1" x14ac:dyDescent="0.15">
      <c r="B673" s="38" t="s">
        <v>521</v>
      </c>
      <c r="C673" s="78"/>
      <c r="D673" s="28"/>
      <c r="E673" s="29"/>
      <c r="F673" s="40">
        <v>0.5952790697674416</v>
      </c>
      <c r="G673" s="40">
        <v>0.69206666666666639</v>
      </c>
      <c r="H673" s="40">
        <v>0.37192307692307691</v>
      </c>
      <c r="I673" s="40">
        <v>0.57989583333333339</v>
      </c>
      <c r="J673" s="40">
        <v>0.52087499999999998</v>
      </c>
      <c r="K673" s="40">
        <v>0.70969879518072265</v>
      </c>
      <c r="W673" s="44"/>
      <c r="X673" s="38" t="s">
        <v>521</v>
      </c>
      <c r="Y673" s="78"/>
      <c r="Z673" s="28"/>
      <c r="AA673" s="29"/>
      <c r="AB673" s="40">
        <v>0.70969879518072265</v>
      </c>
      <c r="AC673" s="40">
        <f>H673</f>
        <v>0.37192307692307691</v>
      </c>
      <c r="AD673" s="40">
        <f>J673</f>
        <v>0.52087499999999998</v>
      </c>
    </row>
    <row r="674" spans="1:36" ht="15" customHeight="1" x14ac:dyDescent="0.15">
      <c r="B674" s="38" t="s">
        <v>522</v>
      </c>
      <c r="C674" s="78"/>
      <c r="D674" s="28"/>
      <c r="E674" s="29"/>
      <c r="F674" s="40">
        <v>1.0665416666666663</v>
      </c>
      <c r="G674" s="40">
        <v>1.1283695652173908</v>
      </c>
      <c r="H674" s="40">
        <v>0.86339285714285718</v>
      </c>
      <c r="I674" s="40">
        <v>0.95982758620689657</v>
      </c>
      <c r="J674" s="40">
        <v>0.92600000000000005</v>
      </c>
      <c r="K674" s="40">
        <v>1.1219999999999997</v>
      </c>
      <c r="W674" s="44"/>
      <c r="X674" s="38" t="s">
        <v>522</v>
      </c>
      <c r="Y674" s="78"/>
      <c r="Z674" s="28"/>
      <c r="AA674" s="29"/>
      <c r="AB674" s="40">
        <v>1.1219999999999997</v>
      </c>
      <c r="AC674" s="40">
        <f>H674</f>
        <v>0.86339285714285718</v>
      </c>
      <c r="AD674" s="40">
        <f>J674</f>
        <v>0.92600000000000005</v>
      </c>
    </row>
    <row r="675" spans="1:36" ht="15" customHeight="1" x14ac:dyDescent="0.15">
      <c r="B675" s="85" t="s">
        <v>143</v>
      </c>
      <c r="C675" s="62"/>
      <c r="D675" s="45"/>
      <c r="E675" s="45"/>
      <c r="F675" s="109"/>
      <c r="G675" s="109"/>
      <c r="H675" s="109"/>
      <c r="I675" s="109"/>
      <c r="J675" s="109"/>
      <c r="K675" s="109"/>
      <c r="W675" s="44"/>
      <c r="X675" s="85" t="s">
        <v>143</v>
      </c>
      <c r="Y675" s="62"/>
      <c r="Z675" s="45"/>
      <c r="AA675" s="45"/>
      <c r="AB675" s="109"/>
      <c r="AC675" s="109"/>
      <c r="AD675" s="109"/>
    </row>
    <row r="676" spans="1:36" ht="13.65" customHeight="1" x14ac:dyDescent="0.15">
      <c r="B676" s="64"/>
      <c r="C676" s="33"/>
      <c r="D676" s="33"/>
      <c r="E676" s="33"/>
      <c r="F676" s="386"/>
      <c r="G676" s="387"/>
      <c r="H676" s="86" t="s">
        <v>2</v>
      </c>
      <c r="I676" s="86"/>
      <c r="J676" s="387"/>
      <c r="K676" s="387"/>
      <c r="L676" s="388"/>
      <c r="M676" s="387"/>
      <c r="N676" s="86" t="s">
        <v>3</v>
      </c>
      <c r="O676" s="86"/>
      <c r="P676" s="387"/>
      <c r="Q676" s="389"/>
      <c r="W676" s="44"/>
      <c r="X676" s="64"/>
      <c r="Y676" s="33"/>
      <c r="Z676" s="33"/>
      <c r="AA676" s="33"/>
      <c r="AB676" s="79"/>
      <c r="AC676" s="83" t="s">
        <v>2</v>
      </c>
      <c r="AD676" s="86"/>
      <c r="AE676" s="104"/>
      <c r="AF676" s="83" t="s">
        <v>3</v>
      </c>
      <c r="AG676" s="84"/>
    </row>
    <row r="677" spans="1:36" ht="22.65" customHeight="1" x14ac:dyDescent="0.15">
      <c r="B677" s="34"/>
      <c r="C677" s="209"/>
      <c r="E677" s="75"/>
      <c r="F677" s="94" t="s">
        <v>442</v>
      </c>
      <c r="G677" s="94" t="s">
        <v>194</v>
      </c>
      <c r="H677" s="94" t="s">
        <v>195</v>
      </c>
      <c r="I677" s="94" t="s">
        <v>443</v>
      </c>
      <c r="J677" s="100" t="s">
        <v>197</v>
      </c>
      <c r="K677" s="94" t="s">
        <v>1127</v>
      </c>
      <c r="L677" s="103" t="s">
        <v>442</v>
      </c>
      <c r="M677" s="94" t="s">
        <v>194</v>
      </c>
      <c r="N677" s="94" t="s">
        <v>195</v>
      </c>
      <c r="O677" s="94" t="s">
        <v>443</v>
      </c>
      <c r="P677" s="94" t="s">
        <v>197</v>
      </c>
      <c r="Q677" s="94" t="s">
        <v>1127</v>
      </c>
      <c r="W677" s="44"/>
      <c r="X677" s="34"/>
      <c r="Y677" s="209"/>
      <c r="AA677" s="75"/>
      <c r="AB677" s="94" t="s">
        <v>936</v>
      </c>
      <c r="AC677" s="94" t="s">
        <v>195</v>
      </c>
      <c r="AD677" s="100" t="s">
        <v>197</v>
      </c>
      <c r="AE677" s="103" t="s">
        <v>936</v>
      </c>
      <c r="AF677" s="94" t="s">
        <v>195</v>
      </c>
      <c r="AG677" s="94" t="s">
        <v>197</v>
      </c>
    </row>
    <row r="678" spans="1:36" ht="12" customHeight="1" x14ac:dyDescent="0.15">
      <c r="B678" s="35"/>
      <c r="C678" s="88"/>
      <c r="D678" s="36"/>
      <c r="E678" s="76"/>
      <c r="F678" s="37"/>
      <c r="G678" s="37"/>
      <c r="H678" s="37"/>
      <c r="I678" s="37"/>
      <c r="J678" s="66"/>
      <c r="K678" s="37"/>
      <c r="L678" s="105">
        <f t="shared" ref="L678:Q678" si="373">F$626</f>
        <v>302</v>
      </c>
      <c r="M678" s="2">
        <f t="shared" si="373"/>
        <v>189</v>
      </c>
      <c r="N678" s="2">
        <f t="shared" si="373"/>
        <v>113</v>
      </c>
      <c r="O678" s="2">
        <f t="shared" si="373"/>
        <v>137</v>
      </c>
      <c r="P678" s="2">
        <f t="shared" si="373"/>
        <v>116</v>
      </c>
      <c r="Q678" s="2">
        <f t="shared" si="373"/>
        <v>210</v>
      </c>
      <c r="W678" s="44"/>
      <c r="X678" s="35"/>
      <c r="Y678" s="88"/>
      <c r="Z678" s="36"/>
      <c r="AA678" s="76"/>
      <c r="AB678" s="37"/>
      <c r="AC678" s="37"/>
      <c r="AD678" s="66"/>
      <c r="AE678" s="105">
        <f>AB$626</f>
        <v>210</v>
      </c>
      <c r="AF678" s="2">
        <f>AC$626</f>
        <v>113</v>
      </c>
      <c r="AG678" s="2">
        <f t="shared" ref="AG678" si="374">AD$626</f>
        <v>116</v>
      </c>
    </row>
    <row r="679" spans="1:36" ht="15" customHeight="1" x14ac:dyDescent="0.15">
      <c r="B679" s="34" t="s">
        <v>174</v>
      </c>
      <c r="C679" s="209"/>
      <c r="F679" s="18">
        <v>95</v>
      </c>
      <c r="G679" s="18">
        <v>58</v>
      </c>
      <c r="H679" s="18">
        <v>37</v>
      </c>
      <c r="I679" s="18">
        <v>38</v>
      </c>
      <c r="J679" s="67">
        <v>35</v>
      </c>
      <c r="K679" s="18">
        <v>61</v>
      </c>
      <c r="L679" s="107">
        <f t="shared" ref="L679:Q683" si="375">F679/L$678*100</f>
        <v>31.456953642384107</v>
      </c>
      <c r="M679" s="24">
        <f t="shared" si="375"/>
        <v>30.687830687830687</v>
      </c>
      <c r="N679" s="4">
        <f t="shared" si="375"/>
        <v>32.743362831858406</v>
      </c>
      <c r="O679" s="4">
        <f t="shared" si="375"/>
        <v>27.737226277372262</v>
      </c>
      <c r="P679" s="4">
        <f t="shared" si="375"/>
        <v>30.172413793103448</v>
      </c>
      <c r="Q679" s="4">
        <f t="shared" si="375"/>
        <v>29.047619047619051</v>
      </c>
      <c r="R679" s="173"/>
      <c r="W679" s="44"/>
      <c r="X679" s="34" t="s">
        <v>174</v>
      </c>
      <c r="Y679" s="209"/>
      <c r="AB679" s="18">
        <f>SUM(G679,I679-J679)</f>
        <v>61</v>
      </c>
      <c r="AC679" s="18">
        <f>H679</f>
        <v>37</v>
      </c>
      <c r="AD679" s="67">
        <f>J679</f>
        <v>35</v>
      </c>
      <c r="AE679" s="107">
        <f t="shared" ref="AE679:AG683" si="376">AB679/AE$678*100</f>
        <v>29.047619047619051</v>
      </c>
      <c r="AF679" s="4">
        <f t="shared" si="376"/>
        <v>32.743362831858406</v>
      </c>
      <c r="AG679" s="4">
        <f t="shared" si="376"/>
        <v>30.172413793103448</v>
      </c>
      <c r="AJ679" s="173"/>
    </row>
    <row r="680" spans="1:36" ht="15" customHeight="1" x14ac:dyDescent="0.15">
      <c r="B680" s="34" t="s">
        <v>69</v>
      </c>
      <c r="C680" s="209"/>
      <c r="F680" s="18">
        <v>105</v>
      </c>
      <c r="G680" s="18">
        <v>83</v>
      </c>
      <c r="H680" s="18">
        <v>22</v>
      </c>
      <c r="I680" s="18">
        <v>46</v>
      </c>
      <c r="J680" s="67">
        <v>34</v>
      </c>
      <c r="K680" s="18">
        <v>95</v>
      </c>
      <c r="L680" s="107">
        <f t="shared" si="375"/>
        <v>34.768211920529801</v>
      </c>
      <c r="M680" s="24">
        <f t="shared" si="375"/>
        <v>43.915343915343911</v>
      </c>
      <c r="N680" s="4">
        <f t="shared" si="375"/>
        <v>19.469026548672566</v>
      </c>
      <c r="O680" s="4">
        <f t="shared" si="375"/>
        <v>33.576642335766422</v>
      </c>
      <c r="P680" s="4">
        <f t="shared" si="375"/>
        <v>29.310344827586203</v>
      </c>
      <c r="Q680" s="4">
        <f t="shared" si="375"/>
        <v>45.238095238095241</v>
      </c>
      <c r="R680" s="173"/>
      <c r="W680" s="44"/>
      <c r="X680" s="34" t="s">
        <v>69</v>
      </c>
      <c r="Y680" s="209"/>
      <c r="AB680" s="18">
        <f>SUM(G680,I680-J680)</f>
        <v>95</v>
      </c>
      <c r="AC680" s="18">
        <f>H680</f>
        <v>22</v>
      </c>
      <c r="AD680" s="67">
        <f>J680</f>
        <v>34</v>
      </c>
      <c r="AE680" s="107">
        <f t="shared" si="376"/>
        <v>45.238095238095241</v>
      </c>
      <c r="AF680" s="4">
        <f t="shared" si="376"/>
        <v>19.469026548672566</v>
      </c>
      <c r="AG680" s="4">
        <f t="shared" si="376"/>
        <v>29.310344827586203</v>
      </c>
      <c r="AJ680" s="173"/>
    </row>
    <row r="681" spans="1:36" ht="15" customHeight="1" x14ac:dyDescent="0.15">
      <c r="B681" s="34" t="s">
        <v>991</v>
      </c>
      <c r="C681" s="209"/>
      <c r="F681" s="18">
        <v>12</v>
      </c>
      <c r="G681" s="18">
        <v>6</v>
      </c>
      <c r="H681" s="18">
        <v>6</v>
      </c>
      <c r="I681" s="18">
        <v>3</v>
      </c>
      <c r="J681" s="67">
        <v>3</v>
      </c>
      <c r="K681" s="18">
        <v>6</v>
      </c>
      <c r="L681" s="107">
        <f t="shared" si="375"/>
        <v>3.9735099337748347</v>
      </c>
      <c r="M681" s="24">
        <f t="shared" si="375"/>
        <v>3.1746031746031744</v>
      </c>
      <c r="N681" s="4">
        <f t="shared" si="375"/>
        <v>5.3097345132743365</v>
      </c>
      <c r="O681" s="4">
        <f t="shared" si="375"/>
        <v>2.1897810218978102</v>
      </c>
      <c r="P681" s="4">
        <f t="shared" si="375"/>
        <v>2.5862068965517242</v>
      </c>
      <c r="Q681" s="4">
        <f t="shared" si="375"/>
        <v>2.8571428571428572</v>
      </c>
      <c r="R681" s="173"/>
      <c r="W681" s="44"/>
      <c r="X681" s="34" t="s">
        <v>991</v>
      </c>
      <c r="Y681" s="209"/>
      <c r="AB681" s="18">
        <f>SUM(G681,I681-J681)</f>
        <v>6</v>
      </c>
      <c r="AC681" s="18">
        <f>H681</f>
        <v>6</v>
      </c>
      <c r="AD681" s="67">
        <f>J681</f>
        <v>3</v>
      </c>
      <c r="AE681" s="107">
        <f t="shared" si="376"/>
        <v>2.8571428571428572</v>
      </c>
      <c r="AF681" s="4">
        <f t="shared" si="376"/>
        <v>5.3097345132743365</v>
      </c>
      <c r="AG681" s="4">
        <f t="shared" si="376"/>
        <v>2.5862068965517242</v>
      </c>
      <c r="AJ681" s="173"/>
    </row>
    <row r="682" spans="1:36" ht="15" customHeight="1" x14ac:dyDescent="0.15">
      <c r="B682" s="34" t="s">
        <v>1038</v>
      </c>
      <c r="C682" s="209"/>
      <c r="F682" s="18">
        <v>2</v>
      </c>
      <c r="G682" s="18">
        <v>2</v>
      </c>
      <c r="H682" s="18">
        <v>0</v>
      </c>
      <c r="I682" s="18">
        <v>8</v>
      </c>
      <c r="J682" s="67">
        <v>7</v>
      </c>
      <c r="K682" s="18">
        <v>3</v>
      </c>
      <c r="L682" s="107">
        <f t="shared" si="375"/>
        <v>0.66225165562913912</v>
      </c>
      <c r="M682" s="24">
        <f t="shared" si="375"/>
        <v>1.0582010582010581</v>
      </c>
      <c r="N682" s="4">
        <f t="shared" si="375"/>
        <v>0</v>
      </c>
      <c r="O682" s="4">
        <f t="shared" si="375"/>
        <v>5.8394160583941606</v>
      </c>
      <c r="P682" s="4">
        <f t="shared" si="375"/>
        <v>6.0344827586206895</v>
      </c>
      <c r="Q682" s="4">
        <f t="shared" si="375"/>
        <v>1.4285714285714286</v>
      </c>
      <c r="R682" s="173"/>
      <c r="W682" s="44"/>
      <c r="X682" s="34" t="s">
        <v>1038</v>
      </c>
      <c r="Y682" s="209"/>
      <c r="AB682" s="18">
        <f>SUM(G682,I682-J682)</f>
        <v>3</v>
      </c>
      <c r="AC682" s="18">
        <f>H682</f>
        <v>0</v>
      </c>
      <c r="AD682" s="67">
        <f>J682</f>
        <v>7</v>
      </c>
      <c r="AE682" s="107">
        <f t="shared" si="376"/>
        <v>1.4285714285714286</v>
      </c>
      <c r="AF682" s="4">
        <f t="shared" si="376"/>
        <v>0</v>
      </c>
      <c r="AG682" s="4">
        <f t="shared" si="376"/>
        <v>6.0344827586206895</v>
      </c>
      <c r="AJ682" s="173"/>
    </row>
    <row r="683" spans="1:36" ht="15" customHeight="1" x14ac:dyDescent="0.15">
      <c r="B683" s="34" t="s">
        <v>0</v>
      </c>
      <c r="C683" s="209"/>
      <c r="D683" s="36"/>
      <c r="E683" s="36"/>
      <c r="F683" s="19">
        <v>88</v>
      </c>
      <c r="G683" s="19">
        <v>40</v>
      </c>
      <c r="H683" s="19">
        <v>48</v>
      </c>
      <c r="I683" s="19">
        <v>42</v>
      </c>
      <c r="J683" s="72">
        <v>37</v>
      </c>
      <c r="K683" s="19">
        <v>45</v>
      </c>
      <c r="L683" s="107">
        <f t="shared" si="375"/>
        <v>29.139072847682119</v>
      </c>
      <c r="M683" s="24">
        <f t="shared" si="375"/>
        <v>21.164021164021165</v>
      </c>
      <c r="N683" s="4">
        <f t="shared" si="375"/>
        <v>42.477876106194692</v>
      </c>
      <c r="O683" s="4">
        <f t="shared" si="375"/>
        <v>30.656934306569344</v>
      </c>
      <c r="P683" s="4">
        <f t="shared" si="375"/>
        <v>31.896551724137932</v>
      </c>
      <c r="Q683" s="4">
        <f t="shared" si="375"/>
        <v>21.428571428571427</v>
      </c>
      <c r="R683" s="173"/>
      <c r="W683" s="44"/>
      <c r="X683" s="34" t="s">
        <v>0</v>
      </c>
      <c r="Y683" s="209"/>
      <c r="Z683" s="36"/>
      <c r="AA683" s="36"/>
      <c r="AB683" s="19">
        <f>SUM(G683,I683-J683)</f>
        <v>45</v>
      </c>
      <c r="AC683" s="19">
        <f>H683</f>
        <v>48</v>
      </c>
      <c r="AD683" s="72">
        <f>J683</f>
        <v>37</v>
      </c>
      <c r="AE683" s="107">
        <f t="shared" si="376"/>
        <v>21.428571428571427</v>
      </c>
      <c r="AF683" s="4">
        <f t="shared" si="376"/>
        <v>42.477876106194692</v>
      </c>
      <c r="AG683" s="4">
        <f t="shared" si="376"/>
        <v>31.896551724137932</v>
      </c>
      <c r="AJ683" s="173"/>
    </row>
    <row r="684" spans="1:36" ht="15" customHeight="1" x14ac:dyDescent="0.15">
      <c r="B684" s="38" t="s">
        <v>1</v>
      </c>
      <c r="C684" s="78"/>
      <c r="D684" s="28"/>
      <c r="E684" s="29"/>
      <c r="F684" s="39">
        <f t="shared" ref="F684:J684" si="377">SUM(F679:F683)</f>
        <v>302</v>
      </c>
      <c r="G684" s="39">
        <f t="shared" si="377"/>
        <v>189</v>
      </c>
      <c r="H684" s="39">
        <f t="shared" si="377"/>
        <v>113</v>
      </c>
      <c r="I684" s="39">
        <f t="shared" si="377"/>
        <v>137</v>
      </c>
      <c r="J684" s="68">
        <f t="shared" si="377"/>
        <v>116</v>
      </c>
      <c r="K684" s="39">
        <v>210</v>
      </c>
      <c r="L684" s="108">
        <f t="shared" ref="L684:Q684" si="378">SUM(L679:L683)</f>
        <v>99.999999999999986</v>
      </c>
      <c r="M684" s="25">
        <f t="shared" si="378"/>
        <v>100</v>
      </c>
      <c r="N684" s="6">
        <f t="shared" si="378"/>
        <v>100</v>
      </c>
      <c r="O684" s="6">
        <f t="shared" si="378"/>
        <v>99.999999999999986</v>
      </c>
      <c r="P684" s="6">
        <f t="shared" si="378"/>
        <v>100</v>
      </c>
      <c r="Q684" s="6">
        <f t="shared" si="378"/>
        <v>100.00000000000001</v>
      </c>
      <c r="W684" s="44"/>
      <c r="X684" s="38" t="s">
        <v>1</v>
      </c>
      <c r="Y684" s="78"/>
      <c r="Z684" s="28"/>
      <c r="AA684" s="29"/>
      <c r="AB684" s="39">
        <f t="shared" ref="AB684:AG684" si="379">SUM(AB679:AB683)</f>
        <v>210</v>
      </c>
      <c r="AC684" s="39">
        <f t="shared" si="379"/>
        <v>113</v>
      </c>
      <c r="AD684" s="68">
        <f t="shared" si="379"/>
        <v>116</v>
      </c>
      <c r="AE684" s="108">
        <f t="shared" si="379"/>
        <v>100.00000000000001</v>
      </c>
      <c r="AF684" s="6">
        <f t="shared" si="379"/>
        <v>100</v>
      </c>
      <c r="AG684" s="6">
        <f t="shared" si="379"/>
        <v>100</v>
      </c>
    </row>
    <row r="685" spans="1:36" ht="15" customHeight="1" x14ac:dyDescent="0.15">
      <c r="B685" s="38" t="s">
        <v>521</v>
      </c>
      <c r="C685" s="78"/>
      <c r="D685" s="28"/>
      <c r="E685" s="29"/>
      <c r="F685" s="40">
        <v>0.54949622625082017</v>
      </c>
      <c r="G685" s="40">
        <v>0.56527108335926979</v>
      </c>
      <c r="H685" s="40">
        <v>0.51333539995606614</v>
      </c>
      <c r="I685" s="40">
        <v>0.92729941316831199</v>
      </c>
      <c r="J685" s="40">
        <v>0.91890748245091736</v>
      </c>
      <c r="K685" s="40">
        <v>0.60439481550241436</v>
      </c>
      <c r="W685" s="44"/>
      <c r="X685" s="38" t="s">
        <v>521</v>
      </c>
      <c r="Y685" s="78"/>
      <c r="Z685" s="28"/>
      <c r="AA685" s="29"/>
      <c r="AB685" s="40">
        <v>0.60439481550241436</v>
      </c>
      <c r="AC685" s="40">
        <f>H685</f>
        <v>0.51333539995606614</v>
      </c>
      <c r="AD685" s="40">
        <f>J685</f>
        <v>0.91890748245091736</v>
      </c>
    </row>
    <row r="686" spans="1:36" ht="15" customHeight="1" x14ac:dyDescent="0.15">
      <c r="B686" s="38" t="s">
        <v>522</v>
      </c>
      <c r="C686" s="78"/>
      <c r="D686" s="28"/>
      <c r="E686" s="29"/>
      <c r="F686" s="40">
        <v>0.98816968418214712</v>
      </c>
      <c r="G686" s="40">
        <v>0.92555375187396915</v>
      </c>
      <c r="H686" s="40">
        <v>1.1916714641837249</v>
      </c>
      <c r="I686" s="40">
        <v>1.5454990219471865</v>
      </c>
      <c r="J686" s="40">
        <v>1.6498566162186925</v>
      </c>
      <c r="K686" s="40">
        <v>0.95889562074902279</v>
      </c>
      <c r="W686" s="44"/>
      <c r="X686" s="38" t="s">
        <v>522</v>
      </c>
      <c r="Y686" s="78"/>
      <c r="Z686" s="28"/>
      <c r="AA686" s="29"/>
      <c r="AB686" s="40">
        <v>0.95889562074902279</v>
      </c>
      <c r="AC686" s="40">
        <f>H686</f>
        <v>1.1916714641837249</v>
      </c>
      <c r="AD686" s="40">
        <f>J686</f>
        <v>1.6498566162186925</v>
      </c>
    </row>
    <row r="687" spans="1:36" ht="15" customHeight="1" x14ac:dyDescent="0.15">
      <c r="B687" s="62"/>
      <c r="C687" s="62"/>
      <c r="D687" s="45"/>
      <c r="E687" s="45"/>
      <c r="F687" s="109"/>
      <c r="G687" s="109"/>
      <c r="H687" s="109"/>
      <c r="I687" s="109"/>
      <c r="J687" s="109"/>
      <c r="K687" s="109"/>
      <c r="W687" s="44"/>
      <c r="X687" s="62"/>
      <c r="Y687" s="62"/>
      <c r="Z687" s="45"/>
      <c r="AA687" s="45"/>
      <c r="AB687" s="109"/>
      <c r="AC687" s="109"/>
      <c r="AD687" s="109"/>
    </row>
    <row r="688" spans="1:36" ht="15" customHeight="1" x14ac:dyDescent="0.15">
      <c r="A688" s="73" t="s">
        <v>599</v>
      </c>
      <c r="C688" s="1"/>
      <c r="D688" s="1"/>
      <c r="K688" s="7"/>
      <c r="O688" s="7"/>
      <c r="W688" s="44"/>
      <c r="Y688" s="1"/>
      <c r="Z688" s="1"/>
      <c r="AC688" s="1"/>
    </row>
    <row r="689" spans="1:36" ht="15" customHeight="1" x14ac:dyDescent="0.15">
      <c r="A689" s="1" t="s">
        <v>1123</v>
      </c>
      <c r="B689" s="22"/>
      <c r="H689" s="7"/>
      <c r="I689" s="7"/>
      <c r="K689" s="7"/>
      <c r="M689" s="7"/>
      <c r="W689" s="44"/>
      <c r="X689" s="22"/>
    </row>
    <row r="690" spans="1:36" ht="13.65" customHeight="1" x14ac:dyDescent="0.15">
      <c r="B690" s="64"/>
      <c r="C690" s="33"/>
      <c r="D690" s="33"/>
      <c r="E690" s="33"/>
      <c r="F690" s="386"/>
      <c r="G690" s="387"/>
      <c r="H690" s="86" t="s">
        <v>2</v>
      </c>
      <c r="I690" s="86"/>
      <c r="J690" s="387"/>
      <c r="K690" s="387"/>
      <c r="L690" s="388"/>
      <c r="M690" s="387"/>
      <c r="N690" s="86" t="s">
        <v>3</v>
      </c>
      <c r="O690" s="86"/>
      <c r="P690" s="387"/>
      <c r="Q690" s="389"/>
      <c r="W690" s="44"/>
      <c r="X690" s="64"/>
      <c r="Y690" s="33"/>
      <c r="Z690" s="33"/>
      <c r="AA690" s="33"/>
      <c r="AB690" s="79"/>
      <c r="AC690" s="83" t="s">
        <v>2</v>
      </c>
      <c r="AD690" s="86"/>
      <c r="AE690" s="104"/>
      <c r="AF690" s="83" t="s">
        <v>3</v>
      </c>
      <c r="AG690" s="84"/>
    </row>
    <row r="691" spans="1:36" ht="22.65" customHeight="1" x14ac:dyDescent="0.15">
      <c r="B691" s="34"/>
      <c r="C691" s="209"/>
      <c r="E691" s="75"/>
      <c r="F691" s="94" t="s">
        <v>442</v>
      </c>
      <c r="G691" s="94" t="s">
        <v>194</v>
      </c>
      <c r="H691" s="94" t="s">
        <v>195</v>
      </c>
      <c r="I691" s="94" t="s">
        <v>443</v>
      </c>
      <c r="J691" s="100" t="s">
        <v>197</v>
      </c>
      <c r="K691" s="94" t="s">
        <v>1127</v>
      </c>
      <c r="L691" s="103" t="s">
        <v>442</v>
      </c>
      <c r="M691" s="94" t="s">
        <v>194</v>
      </c>
      <c r="N691" s="94" t="s">
        <v>195</v>
      </c>
      <c r="O691" s="94" t="s">
        <v>443</v>
      </c>
      <c r="P691" s="94" t="s">
        <v>197</v>
      </c>
      <c r="Q691" s="94" t="s">
        <v>1127</v>
      </c>
      <c r="W691" s="44"/>
      <c r="X691" s="34"/>
      <c r="Y691" s="209"/>
      <c r="AA691" s="75"/>
      <c r="AB691" s="94" t="s">
        <v>936</v>
      </c>
      <c r="AC691" s="94" t="s">
        <v>195</v>
      </c>
      <c r="AD691" s="100" t="s">
        <v>197</v>
      </c>
      <c r="AE691" s="103" t="s">
        <v>936</v>
      </c>
      <c r="AF691" s="94" t="s">
        <v>195</v>
      </c>
      <c r="AG691" s="94" t="s">
        <v>197</v>
      </c>
    </row>
    <row r="692" spans="1:36" ht="12" customHeight="1" x14ac:dyDescent="0.15">
      <c r="B692" s="35"/>
      <c r="C692" s="88"/>
      <c r="D692" s="36"/>
      <c r="E692" s="76"/>
      <c r="F692" s="37"/>
      <c r="G692" s="37"/>
      <c r="H692" s="37"/>
      <c r="I692" s="37"/>
      <c r="J692" s="66"/>
      <c r="K692" s="37"/>
      <c r="L692" s="105">
        <f t="shared" ref="L692:Q692" si="380">F$626</f>
        <v>302</v>
      </c>
      <c r="M692" s="2">
        <f t="shared" si="380"/>
        <v>189</v>
      </c>
      <c r="N692" s="2">
        <f t="shared" si="380"/>
        <v>113</v>
      </c>
      <c r="O692" s="2">
        <f t="shared" si="380"/>
        <v>137</v>
      </c>
      <c r="P692" s="2">
        <f t="shared" si="380"/>
        <v>116</v>
      </c>
      <c r="Q692" s="2">
        <f t="shared" si="380"/>
        <v>210</v>
      </c>
      <c r="W692" s="44"/>
      <c r="X692" s="35"/>
      <c r="Y692" s="88"/>
      <c r="Z692" s="36"/>
      <c r="AA692" s="76"/>
      <c r="AB692" s="37"/>
      <c r="AC692" s="37"/>
      <c r="AD692" s="66"/>
      <c r="AE692" s="105">
        <f>AB$626</f>
        <v>210</v>
      </c>
      <c r="AF692" s="2">
        <f>AC$626</f>
        <v>113</v>
      </c>
      <c r="AG692" s="2">
        <f t="shared" ref="AG692" si="381">AD$626</f>
        <v>116</v>
      </c>
    </row>
    <row r="693" spans="1:36" ht="15" customHeight="1" x14ac:dyDescent="0.15">
      <c r="B693" s="34" t="s">
        <v>174</v>
      </c>
      <c r="C693" s="209"/>
      <c r="F693" s="18">
        <v>99</v>
      </c>
      <c r="G693" s="18">
        <v>67</v>
      </c>
      <c r="H693" s="18">
        <v>32</v>
      </c>
      <c r="I693" s="18">
        <v>44</v>
      </c>
      <c r="J693" s="67">
        <v>40</v>
      </c>
      <c r="K693" s="18">
        <v>71</v>
      </c>
      <c r="L693" s="107">
        <f t="shared" ref="L693:Q697" si="382">F693/L$692*100</f>
        <v>32.781456953642383</v>
      </c>
      <c r="M693" s="24">
        <f t="shared" si="382"/>
        <v>35.449735449735449</v>
      </c>
      <c r="N693" s="4">
        <f t="shared" si="382"/>
        <v>28.318584070796462</v>
      </c>
      <c r="O693" s="4">
        <f t="shared" si="382"/>
        <v>32.116788321167881</v>
      </c>
      <c r="P693" s="4">
        <f t="shared" si="382"/>
        <v>34.482758620689658</v>
      </c>
      <c r="Q693" s="4">
        <f t="shared" si="382"/>
        <v>33.80952380952381</v>
      </c>
      <c r="R693" s="173"/>
      <c r="W693" s="44"/>
      <c r="X693" s="34" t="s">
        <v>174</v>
      </c>
      <c r="Y693" s="209"/>
      <c r="AB693" s="18">
        <f>SUM(G693,I693-J693)</f>
        <v>71</v>
      </c>
      <c r="AC693" s="18">
        <f>H693</f>
        <v>32</v>
      </c>
      <c r="AD693" s="67">
        <f>J693</f>
        <v>40</v>
      </c>
      <c r="AE693" s="107">
        <f t="shared" ref="AE693:AG697" si="383">AB693/AE$692*100</f>
        <v>33.80952380952381</v>
      </c>
      <c r="AF693" s="4">
        <f t="shared" si="383"/>
        <v>28.318584070796462</v>
      </c>
      <c r="AG693" s="4">
        <f t="shared" si="383"/>
        <v>34.482758620689658</v>
      </c>
      <c r="AJ693" s="173"/>
    </row>
    <row r="694" spans="1:36" ht="15" customHeight="1" x14ac:dyDescent="0.15">
      <c r="B694" s="34" t="s">
        <v>944</v>
      </c>
      <c r="C694" s="209"/>
      <c r="F694" s="18">
        <v>127</v>
      </c>
      <c r="G694" s="18">
        <v>76</v>
      </c>
      <c r="H694" s="18">
        <v>51</v>
      </c>
      <c r="I694" s="18">
        <v>52</v>
      </c>
      <c r="J694" s="67">
        <v>42</v>
      </c>
      <c r="K694" s="18">
        <v>86</v>
      </c>
      <c r="L694" s="107">
        <f t="shared" si="382"/>
        <v>42.05298013245033</v>
      </c>
      <c r="M694" s="24">
        <f t="shared" si="382"/>
        <v>40.211640211640209</v>
      </c>
      <c r="N694" s="4">
        <f t="shared" si="382"/>
        <v>45.132743362831853</v>
      </c>
      <c r="O694" s="4">
        <f t="shared" si="382"/>
        <v>37.956204379562038</v>
      </c>
      <c r="P694" s="4">
        <f t="shared" si="382"/>
        <v>36.206896551724135</v>
      </c>
      <c r="Q694" s="4">
        <f t="shared" si="382"/>
        <v>40.952380952380949</v>
      </c>
      <c r="R694" s="173"/>
      <c r="W694" s="44"/>
      <c r="X694" s="34" t="s">
        <v>944</v>
      </c>
      <c r="Y694" s="209"/>
      <c r="AB694" s="18">
        <f>SUM(G694,I694-J694)</f>
        <v>86</v>
      </c>
      <c r="AC694" s="18">
        <f>H694</f>
        <v>51</v>
      </c>
      <c r="AD694" s="67">
        <f>J694</f>
        <v>42</v>
      </c>
      <c r="AE694" s="107">
        <f t="shared" si="383"/>
        <v>40.952380952380949</v>
      </c>
      <c r="AF694" s="4">
        <f t="shared" si="383"/>
        <v>45.132743362831853</v>
      </c>
      <c r="AG694" s="4">
        <f t="shared" si="383"/>
        <v>36.206896551724135</v>
      </c>
      <c r="AJ694" s="173"/>
    </row>
    <row r="695" spans="1:36" ht="15" customHeight="1" x14ac:dyDescent="0.15">
      <c r="B695" s="34" t="s">
        <v>945</v>
      </c>
      <c r="C695" s="209"/>
      <c r="F695" s="18">
        <v>16</v>
      </c>
      <c r="G695" s="18">
        <v>11</v>
      </c>
      <c r="H695" s="18">
        <v>5</v>
      </c>
      <c r="I695" s="18">
        <v>10</v>
      </c>
      <c r="J695" s="67">
        <v>7</v>
      </c>
      <c r="K695" s="18">
        <v>14</v>
      </c>
      <c r="L695" s="107">
        <f t="shared" si="382"/>
        <v>5.298013245033113</v>
      </c>
      <c r="M695" s="24">
        <f t="shared" si="382"/>
        <v>5.8201058201058196</v>
      </c>
      <c r="N695" s="4">
        <f t="shared" si="382"/>
        <v>4.4247787610619467</v>
      </c>
      <c r="O695" s="4">
        <f t="shared" si="382"/>
        <v>7.2992700729926998</v>
      </c>
      <c r="P695" s="4">
        <f t="shared" si="382"/>
        <v>6.0344827586206895</v>
      </c>
      <c r="Q695" s="4">
        <f t="shared" si="382"/>
        <v>6.666666666666667</v>
      </c>
      <c r="R695" s="173"/>
      <c r="W695" s="44"/>
      <c r="X695" s="34" t="s">
        <v>945</v>
      </c>
      <c r="Y695" s="209"/>
      <c r="AB695" s="18">
        <f>SUM(G695,I695-J695)</f>
        <v>14</v>
      </c>
      <c r="AC695" s="18">
        <f>H695</f>
        <v>5</v>
      </c>
      <c r="AD695" s="67">
        <f>J695</f>
        <v>7</v>
      </c>
      <c r="AE695" s="107">
        <f t="shared" si="383"/>
        <v>6.666666666666667</v>
      </c>
      <c r="AF695" s="4">
        <f t="shared" si="383"/>
        <v>4.4247787610619467</v>
      </c>
      <c r="AG695" s="4">
        <f t="shared" si="383"/>
        <v>6.0344827586206895</v>
      </c>
      <c r="AJ695" s="173"/>
    </row>
    <row r="696" spans="1:36" ht="15" customHeight="1" x14ac:dyDescent="0.15">
      <c r="B696" s="34" t="s">
        <v>1038</v>
      </c>
      <c r="C696" s="209"/>
      <c r="F696" s="18">
        <v>11</v>
      </c>
      <c r="G696" s="18">
        <v>8</v>
      </c>
      <c r="H696" s="18">
        <v>3</v>
      </c>
      <c r="I696" s="18">
        <v>2</v>
      </c>
      <c r="J696" s="67">
        <v>2</v>
      </c>
      <c r="K696" s="18">
        <v>8</v>
      </c>
      <c r="L696" s="107">
        <f t="shared" si="382"/>
        <v>3.6423841059602649</v>
      </c>
      <c r="M696" s="24">
        <f t="shared" si="382"/>
        <v>4.2328042328042326</v>
      </c>
      <c r="N696" s="4">
        <f t="shared" si="382"/>
        <v>2.6548672566371683</v>
      </c>
      <c r="O696" s="4">
        <f t="shared" si="382"/>
        <v>1.4598540145985401</v>
      </c>
      <c r="P696" s="4">
        <f t="shared" si="382"/>
        <v>1.7241379310344827</v>
      </c>
      <c r="Q696" s="4">
        <f t="shared" si="382"/>
        <v>3.8095238095238098</v>
      </c>
      <c r="R696" s="173"/>
      <c r="W696" s="44"/>
      <c r="X696" s="34" t="s">
        <v>1038</v>
      </c>
      <c r="Y696" s="209"/>
      <c r="AB696" s="18">
        <f>SUM(G696,I696-J696)</f>
        <v>8</v>
      </c>
      <c r="AC696" s="18">
        <f>H696</f>
        <v>3</v>
      </c>
      <c r="AD696" s="67">
        <f>J696</f>
        <v>2</v>
      </c>
      <c r="AE696" s="107">
        <f t="shared" si="383"/>
        <v>3.8095238095238098</v>
      </c>
      <c r="AF696" s="4">
        <f t="shared" si="383"/>
        <v>2.6548672566371683</v>
      </c>
      <c r="AG696" s="4">
        <f t="shared" si="383"/>
        <v>1.7241379310344827</v>
      </c>
      <c r="AJ696" s="173"/>
    </row>
    <row r="697" spans="1:36" ht="15" customHeight="1" x14ac:dyDescent="0.15">
      <c r="B697" s="34" t="s">
        <v>0</v>
      </c>
      <c r="C697" s="209"/>
      <c r="D697" s="36"/>
      <c r="E697" s="36"/>
      <c r="F697" s="19">
        <v>49</v>
      </c>
      <c r="G697" s="19">
        <v>27</v>
      </c>
      <c r="H697" s="19">
        <v>22</v>
      </c>
      <c r="I697" s="19">
        <v>29</v>
      </c>
      <c r="J697" s="72">
        <v>25</v>
      </c>
      <c r="K697" s="19">
        <v>31</v>
      </c>
      <c r="L697" s="107">
        <f t="shared" si="382"/>
        <v>16.225165562913908</v>
      </c>
      <c r="M697" s="24">
        <f t="shared" si="382"/>
        <v>14.285714285714285</v>
      </c>
      <c r="N697" s="4">
        <f t="shared" si="382"/>
        <v>19.469026548672566</v>
      </c>
      <c r="O697" s="4">
        <f t="shared" si="382"/>
        <v>21.167883211678831</v>
      </c>
      <c r="P697" s="4">
        <f t="shared" si="382"/>
        <v>21.551724137931032</v>
      </c>
      <c r="Q697" s="4">
        <f t="shared" si="382"/>
        <v>14.761904761904763</v>
      </c>
      <c r="R697" s="173"/>
      <c r="W697" s="44"/>
      <c r="X697" s="34" t="s">
        <v>0</v>
      </c>
      <c r="Y697" s="209"/>
      <c r="Z697" s="36"/>
      <c r="AA697" s="36"/>
      <c r="AB697" s="19">
        <f>SUM(G697,I697-J697)</f>
        <v>31</v>
      </c>
      <c r="AC697" s="19">
        <f>H697</f>
        <v>22</v>
      </c>
      <c r="AD697" s="72">
        <f>J697</f>
        <v>25</v>
      </c>
      <c r="AE697" s="107">
        <f t="shared" si="383"/>
        <v>14.761904761904763</v>
      </c>
      <c r="AF697" s="4">
        <f t="shared" si="383"/>
        <v>19.469026548672566</v>
      </c>
      <c r="AG697" s="4">
        <f t="shared" si="383"/>
        <v>21.551724137931032</v>
      </c>
      <c r="AJ697" s="173"/>
    </row>
    <row r="698" spans="1:36" ht="15" customHeight="1" x14ac:dyDescent="0.15">
      <c r="B698" s="38" t="s">
        <v>1</v>
      </c>
      <c r="C698" s="78"/>
      <c r="D698" s="28"/>
      <c r="E698" s="29"/>
      <c r="F698" s="39">
        <f t="shared" ref="F698:J698" si="384">SUM(F693:F697)</f>
        <v>302</v>
      </c>
      <c r="G698" s="39">
        <f t="shared" si="384"/>
        <v>189</v>
      </c>
      <c r="H698" s="39">
        <f t="shared" si="384"/>
        <v>113</v>
      </c>
      <c r="I698" s="39">
        <f t="shared" si="384"/>
        <v>137</v>
      </c>
      <c r="J698" s="68">
        <f t="shared" si="384"/>
        <v>116</v>
      </c>
      <c r="K698" s="39">
        <v>210</v>
      </c>
      <c r="L698" s="108">
        <f t="shared" ref="L698:Q698" si="385">SUM(L693:L697)</f>
        <v>100</v>
      </c>
      <c r="M698" s="25">
        <f t="shared" si="385"/>
        <v>100</v>
      </c>
      <c r="N698" s="6">
        <f t="shared" si="385"/>
        <v>100</v>
      </c>
      <c r="O698" s="6">
        <f t="shared" si="385"/>
        <v>99.999999999999972</v>
      </c>
      <c r="P698" s="6">
        <f t="shared" si="385"/>
        <v>99.999999999999986</v>
      </c>
      <c r="Q698" s="6">
        <f t="shared" si="385"/>
        <v>100</v>
      </c>
      <c r="W698" s="44"/>
      <c r="X698" s="38" t="s">
        <v>1</v>
      </c>
      <c r="Y698" s="78"/>
      <c r="Z698" s="28"/>
      <c r="AA698" s="29"/>
      <c r="AB698" s="39">
        <f t="shared" ref="AB698:AG698" si="386">SUM(AB693:AB697)</f>
        <v>210</v>
      </c>
      <c r="AC698" s="39">
        <f t="shared" si="386"/>
        <v>113</v>
      </c>
      <c r="AD698" s="68">
        <f t="shared" si="386"/>
        <v>116</v>
      </c>
      <c r="AE698" s="108">
        <f t="shared" si="386"/>
        <v>100</v>
      </c>
      <c r="AF698" s="6">
        <f t="shared" si="386"/>
        <v>100</v>
      </c>
      <c r="AG698" s="6">
        <f t="shared" si="386"/>
        <v>99.999999999999986</v>
      </c>
    </row>
    <row r="699" spans="1:36" ht="15" customHeight="1" x14ac:dyDescent="0.15">
      <c r="B699" s="38" t="s">
        <v>521</v>
      </c>
      <c r="C699" s="78"/>
      <c r="D699" s="28"/>
      <c r="E699" s="29"/>
      <c r="F699" s="40">
        <v>0.78260869565217395</v>
      </c>
      <c r="G699" s="40">
        <v>0.79012345679012341</v>
      </c>
      <c r="H699" s="40">
        <v>0.76923076923076927</v>
      </c>
      <c r="I699" s="40">
        <v>0.72222222222222221</v>
      </c>
      <c r="J699" s="40">
        <v>0.68131868131868134</v>
      </c>
      <c r="K699" s="40">
        <v>0.8044692737430168</v>
      </c>
      <c r="W699" s="44"/>
      <c r="X699" s="38" t="s">
        <v>521</v>
      </c>
      <c r="Y699" s="78"/>
      <c r="Z699" s="28"/>
      <c r="AA699" s="29"/>
      <c r="AB699" s="40">
        <v>0.8044692737430168</v>
      </c>
      <c r="AC699" s="40">
        <f>H699</f>
        <v>0.76923076923076927</v>
      </c>
      <c r="AD699" s="40">
        <f>J699</f>
        <v>0.68131868131868134</v>
      </c>
    </row>
    <row r="700" spans="1:36" ht="15" customHeight="1" x14ac:dyDescent="0.15">
      <c r="B700" s="38" t="s">
        <v>522</v>
      </c>
      <c r="C700" s="78"/>
      <c r="D700" s="28"/>
      <c r="E700" s="29"/>
      <c r="F700" s="40">
        <v>1.2857142857142858</v>
      </c>
      <c r="G700" s="40">
        <v>1.3473684210526315</v>
      </c>
      <c r="H700" s="40">
        <v>1.1864406779661016</v>
      </c>
      <c r="I700" s="40">
        <v>1.21875</v>
      </c>
      <c r="J700" s="40">
        <v>1.2156862745098038</v>
      </c>
      <c r="K700" s="40">
        <v>1.3333333333333333</v>
      </c>
      <c r="W700" s="44"/>
      <c r="X700" s="38" t="s">
        <v>522</v>
      </c>
      <c r="Y700" s="78"/>
      <c r="Z700" s="28"/>
      <c r="AA700" s="29"/>
      <c r="AB700" s="40">
        <v>1.3333333333333333</v>
      </c>
      <c r="AC700" s="40">
        <f>H700</f>
        <v>1.1864406779661016</v>
      </c>
      <c r="AD700" s="40">
        <f>J700</f>
        <v>1.2156862745098038</v>
      </c>
    </row>
    <row r="701" spans="1:36" ht="15" customHeight="1" x14ac:dyDescent="0.15">
      <c r="B701" s="62"/>
      <c r="C701" s="62"/>
      <c r="D701" s="45"/>
      <c r="E701" s="45"/>
      <c r="F701" s="109"/>
      <c r="G701" s="109"/>
      <c r="H701" s="109"/>
      <c r="I701" s="109"/>
      <c r="J701" s="109"/>
      <c r="K701" s="109"/>
      <c r="W701" s="44"/>
      <c r="X701" s="62"/>
      <c r="Y701" s="62"/>
      <c r="Z701" s="45"/>
      <c r="AA701" s="45"/>
      <c r="AB701" s="109"/>
      <c r="AC701" s="109"/>
      <c r="AD701" s="109"/>
    </row>
    <row r="702" spans="1:36" ht="15" customHeight="1" x14ac:dyDescent="0.15">
      <c r="A702" s="73" t="s">
        <v>599</v>
      </c>
      <c r="C702" s="1"/>
      <c r="D702" s="1"/>
      <c r="K702" s="7"/>
      <c r="O702" s="7"/>
      <c r="W702" s="44"/>
      <c r="Y702" s="1"/>
      <c r="Z702" s="1"/>
      <c r="AC702" s="1"/>
    </row>
    <row r="703" spans="1:36" ht="15" customHeight="1" x14ac:dyDescent="0.15">
      <c r="A703" s="1" t="s">
        <v>671</v>
      </c>
      <c r="B703" s="22"/>
      <c r="H703" s="7"/>
      <c r="I703" s="7"/>
      <c r="K703" s="7"/>
      <c r="M703" s="7"/>
      <c r="W703" s="44"/>
      <c r="X703" s="22"/>
    </row>
    <row r="704" spans="1:36" ht="13.65" customHeight="1" x14ac:dyDescent="0.15">
      <c r="B704" s="64"/>
      <c r="C704" s="33"/>
      <c r="D704" s="33"/>
      <c r="E704" s="33"/>
      <c r="F704" s="386"/>
      <c r="G704" s="387"/>
      <c r="H704" s="86" t="s">
        <v>2</v>
      </c>
      <c r="I704" s="86"/>
      <c r="J704" s="387"/>
      <c r="K704" s="387"/>
      <c r="L704" s="388"/>
      <c r="M704" s="387"/>
      <c r="N704" s="86" t="s">
        <v>3</v>
      </c>
      <c r="O704" s="86"/>
      <c r="P704" s="387"/>
      <c r="Q704" s="389"/>
      <c r="W704" s="44"/>
      <c r="X704" s="64"/>
      <c r="Y704" s="33"/>
      <c r="Z704" s="33"/>
      <c r="AA704" s="33"/>
      <c r="AB704" s="79"/>
      <c r="AC704" s="83" t="s">
        <v>2</v>
      </c>
      <c r="AD704" s="86"/>
      <c r="AE704" s="104"/>
      <c r="AF704" s="83" t="s">
        <v>3</v>
      </c>
      <c r="AG704" s="84"/>
    </row>
    <row r="705" spans="1:36" ht="22.65" customHeight="1" x14ac:dyDescent="0.15">
      <c r="B705" s="34"/>
      <c r="C705" s="209"/>
      <c r="E705" s="75"/>
      <c r="F705" s="94" t="s">
        <v>442</v>
      </c>
      <c r="G705" s="94" t="s">
        <v>194</v>
      </c>
      <c r="H705" s="94" t="s">
        <v>195</v>
      </c>
      <c r="I705" s="94" t="s">
        <v>443</v>
      </c>
      <c r="J705" s="100" t="s">
        <v>197</v>
      </c>
      <c r="K705" s="94" t="s">
        <v>1127</v>
      </c>
      <c r="L705" s="103" t="s">
        <v>442</v>
      </c>
      <c r="M705" s="94" t="s">
        <v>194</v>
      </c>
      <c r="N705" s="94" t="s">
        <v>195</v>
      </c>
      <c r="O705" s="94" t="s">
        <v>443</v>
      </c>
      <c r="P705" s="94" t="s">
        <v>197</v>
      </c>
      <c r="Q705" s="94" t="s">
        <v>1127</v>
      </c>
      <c r="W705" s="44"/>
      <c r="X705" s="34"/>
      <c r="Y705" s="209"/>
      <c r="AA705" s="75"/>
      <c r="AB705" s="94" t="s">
        <v>936</v>
      </c>
      <c r="AC705" s="94" t="s">
        <v>195</v>
      </c>
      <c r="AD705" s="100" t="s">
        <v>197</v>
      </c>
      <c r="AE705" s="103" t="s">
        <v>936</v>
      </c>
      <c r="AF705" s="94" t="s">
        <v>195</v>
      </c>
      <c r="AG705" s="94" t="s">
        <v>197</v>
      </c>
    </row>
    <row r="706" spans="1:36" ht="12" customHeight="1" x14ac:dyDescent="0.15">
      <c r="B706" s="35"/>
      <c r="C706" s="88"/>
      <c r="D706" s="36"/>
      <c r="E706" s="76"/>
      <c r="F706" s="37"/>
      <c r="G706" s="37"/>
      <c r="H706" s="37"/>
      <c r="I706" s="37"/>
      <c r="J706" s="66"/>
      <c r="K706" s="37"/>
      <c r="L706" s="105">
        <f t="shared" ref="L706:Q706" si="387">F$626</f>
        <v>302</v>
      </c>
      <c r="M706" s="2">
        <f t="shared" si="387"/>
        <v>189</v>
      </c>
      <c r="N706" s="2">
        <f t="shared" si="387"/>
        <v>113</v>
      </c>
      <c r="O706" s="2">
        <f t="shared" si="387"/>
        <v>137</v>
      </c>
      <c r="P706" s="2">
        <f t="shared" si="387"/>
        <v>116</v>
      </c>
      <c r="Q706" s="2">
        <f t="shared" si="387"/>
        <v>210</v>
      </c>
      <c r="W706" s="44"/>
      <c r="X706" s="35"/>
      <c r="Y706" s="88"/>
      <c r="Z706" s="36"/>
      <c r="AA706" s="76"/>
      <c r="AB706" s="37"/>
      <c r="AC706" s="37"/>
      <c r="AD706" s="66"/>
      <c r="AE706" s="105">
        <f>AB$626</f>
        <v>210</v>
      </c>
      <c r="AF706" s="2">
        <f>AC$626</f>
        <v>113</v>
      </c>
      <c r="AG706" s="2">
        <f t="shared" ref="AG706" si="388">AD$626</f>
        <v>116</v>
      </c>
    </row>
    <row r="707" spans="1:36" ht="15" customHeight="1" x14ac:dyDescent="0.15">
      <c r="B707" s="34" t="s">
        <v>174</v>
      </c>
      <c r="C707" s="209"/>
      <c r="F707" s="18">
        <v>180</v>
      </c>
      <c r="G707" s="18">
        <v>121</v>
      </c>
      <c r="H707" s="18">
        <v>59</v>
      </c>
      <c r="I707" s="18">
        <v>74</v>
      </c>
      <c r="J707" s="67">
        <v>59</v>
      </c>
      <c r="K707" s="18">
        <v>136</v>
      </c>
      <c r="L707" s="107">
        <f t="shared" ref="L707:Q711" si="389">F707/L$706*100</f>
        <v>59.602649006622521</v>
      </c>
      <c r="M707" s="24">
        <f t="shared" si="389"/>
        <v>64.021164021164026</v>
      </c>
      <c r="N707" s="4">
        <f t="shared" si="389"/>
        <v>52.212389380530979</v>
      </c>
      <c r="O707" s="4">
        <f t="shared" si="389"/>
        <v>54.014598540145982</v>
      </c>
      <c r="P707" s="4">
        <f t="shared" si="389"/>
        <v>50.862068965517238</v>
      </c>
      <c r="Q707" s="4">
        <f t="shared" si="389"/>
        <v>64.761904761904759</v>
      </c>
      <c r="R707" s="173"/>
      <c r="W707" s="44"/>
      <c r="X707" s="34" t="s">
        <v>174</v>
      </c>
      <c r="Y707" s="209"/>
      <c r="AB707" s="18">
        <f>SUM(G707,I707-J707)</f>
        <v>136</v>
      </c>
      <c r="AC707" s="18">
        <f>H707</f>
        <v>59</v>
      </c>
      <c r="AD707" s="67">
        <f>J707</f>
        <v>59</v>
      </c>
      <c r="AE707" s="107">
        <f t="shared" ref="AE707:AG711" si="390">AB707/AE$706*100</f>
        <v>64.761904761904759</v>
      </c>
      <c r="AF707" s="4">
        <f t="shared" si="390"/>
        <v>52.212389380530979</v>
      </c>
      <c r="AG707" s="4">
        <f t="shared" si="390"/>
        <v>50.862068965517238</v>
      </c>
      <c r="AJ707" s="173"/>
    </row>
    <row r="708" spans="1:36" ht="15" customHeight="1" x14ac:dyDescent="0.15">
      <c r="B708" s="34" t="s">
        <v>944</v>
      </c>
      <c r="C708" s="209"/>
      <c r="F708" s="18">
        <v>43</v>
      </c>
      <c r="G708" s="18">
        <v>27</v>
      </c>
      <c r="H708" s="18">
        <v>16</v>
      </c>
      <c r="I708" s="18">
        <v>21</v>
      </c>
      <c r="J708" s="67">
        <v>20</v>
      </c>
      <c r="K708" s="18">
        <v>28</v>
      </c>
      <c r="L708" s="107">
        <f t="shared" si="389"/>
        <v>14.23841059602649</v>
      </c>
      <c r="M708" s="24">
        <f t="shared" si="389"/>
        <v>14.285714285714285</v>
      </c>
      <c r="N708" s="4">
        <f t="shared" si="389"/>
        <v>14.159292035398231</v>
      </c>
      <c r="O708" s="4">
        <f t="shared" si="389"/>
        <v>15.328467153284672</v>
      </c>
      <c r="P708" s="4">
        <f t="shared" si="389"/>
        <v>17.241379310344829</v>
      </c>
      <c r="Q708" s="4">
        <f t="shared" si="389"/>
        <v>13.333333333333334</v>
      </c>
      <c r="R708" s="173"/>
      <c r="W708" s="44"/>
      <c r="X708" s="34" t="s">
        <v>944</v>
      </c>
      <c r="Y708" s="209"/>
      <c r="AB708" s="18">
        <f>SUM(G708,I708-J708)</f>
        <v>28</v>
      </c>
      <c r="AC708" s="18">
        <f>H708</f>
        <v>16</v>
      </c>
      <c r="AD708" s="67">
        <f>J708</f>
        <v>20</v>
      </c>
      <c r="AE708" s="107">
        <f t="shared" si="390"/>
        <v>13.333333333333334</v>
      </c>
      <c r="AF708" s="4">
        <f t="shared" si="390"/>
        <v>14.159292035398231</v>
      </c>
      <c r="AG708" s="4">
        <f t="shared" si="390"/>
        <v>17.241379310344829</v>
      </c>
      <c r="AJ708" s="173"/>
    </row>
    <row r="709" spans="1:36" ht="15" customHeight="1" x14ac:dyDescent="0.15">
      <c r="B709" s="34" t="s">
        <v>945</v>
      </c>
      <c r="C709" s="209"/>
      <c r="F709" s="18">
        <v>4</v>
      </c>
      <c r="G709" s="18">
        <v>2</v>
      </c>
      <c r="H709" s="18">
        <v>2</v>
      </c>
      <c r="I709" s="18">
        <v>0</v>
      </c>
      <c r="J709" s="67">
        <v>0</v>
      </c>
      <c r="K709" s="18">
        <v>2</v>
      </c>
      <c r="L709" s="107">
        <f t="shared" si="389"/>
        <v>1.3245033112582782</v>
      </c>
      <c r="M709" s="24">
        <f t="shared" si="389"/>
        <v>1.0582010582010581</v>
      </c>
      <c r="N709" s="4">
        <f t="shared" si="389"/>
        <v>1.7699115044247788</v>
      </c>
      <c r="O709" s="4">
        <f t="shared" si="389"/>
        <v>0</v>
      </c>
      <c r="P709" s="4">
        <f t="shared" si="389"/>
        <v>0</v>
      </c>
      <c r="Q709" s="4">
        <f t="shared" si="389"/>
        <v>0.95238095238095244</v>
      </c>
      <c r="R709" s="173"/>
      <c r="W709" s="44"/>
      <c r="X709" s="34" t="s">
        <v>945</v>
      </c>
      <c r="Y709" s="209"/>
      <c r="AB709" s="18">
        <f>SUM(G709,I709-J709)</f>
        <v>2</v>
      </c>
      <c r="AC709" s="18">
        <f>H709</f>
        <v>2</v>
      </c>
      <c r="AD709" s="67">
        <f>J709</f>
        <v>0</v>
      </c>
      <c r="AE709" s="107">
        <f t="shared" si="390"/>
        <v>0.95238095238095244</v>
      </c>
      <c r="AF709" s="4">
        <f t="shared" si="390"/>
        <v>1.7699115044247788</v>
      </c>
      <c r="AG709" s="4">
        <f t="shared" si="390"/>
        <v>0</v>
      </c>
      <c r="AJ709" s="173"/>
    </row>
    <row r="710" spans="1:36" ht="15" customHeight="1" x14ac:dyDescent="0.15">
      <c r="B710" s="34" t="s">
        <v>1038</v>
      </c>
      <c r="C710" s="209"/>
      <c r="F710" s="18">
        <v>0</v>
      </c>
      <c r="G710" s="18">
        <v>0</v>
      </c>
      <c r="H710" s="18">
        <v>0</v>
      </c>
      <c r="I710" s="18">
        <v>2</v>
      </c>
      <c r="J710" s="67">
        <v>2</v>
      </c>
      <c r="K710" s="18">
        <v>0</v>
      </c>
      <c r="L710" s="107">
        <f t="shared" si="389"/>
        <v>0</v>
      </c>
      <c r="M710" s="24">
        <f t="shared" si="389"/>
        <v>0</v>
      </c>
      <c r="N710" s="4">
        <f t="shared" si="389"/>
        <v>0</v>
      </c>
      <c r="O710" s="4">
        <f t="shared" si="389"/>
        <v>1.4598540145985401</v>
      </c>
      <c r="P710" s="4">
        <f t="shared" si="389"/>
        <v>1.7241379310344827</v>
      </c>
      <c r="Q710" s="4">
        <f t="shared" si="389"/>
        <v>0</v>
      </c>
      <c r="R710" s="173"/>
      <c r="W710" s="44"/>
      <c r="X710" s="34" t="s">
        <v>1038</v>
      </c>
      <c r="Y710" s="209"/>
      <c r="AB710" s="18">
        <f>SUM(G710,I710-J710)</f>
        <v>0</v>
      </c>
      <c r="AC710" s="18">
        <f>H710</f>
        <v>0</v>
      </c>
      <c r="AD710" s="67">
        <f>J710</f>
        <v>2</v>
      </c>
      <c r="AE710" s="107">
        <f t="shared" si="390"/>
        <v>0</v>
      </c>
      <c r="AF710" s="4">
        <f t="shared" si="390"/>
        <v>0</v>
      </c>
      <c r="AG710" s="4">
        <f t="shared" si="390"/>
        <v>1.7241379310344827</v>
      </c>
      <c r="AJ710" s="173"/>
    </row>
    <row r="711" spans="1:36" ht="15" customHeight="1" x14ac:dyDescent="0.15">
      <c r="B711" s="34" t="s">
        <v>0</v>
      </c>
      <c r="C711" s="209"/>
      <c r="D711" s="36"/>
      <c r="E711" s="36"/>
      <c r="F711" s="19">
        <v>75</v>
      </c>
      <c r="G711" s="19">
        <v>39</v>
      </c>
      <c r="H711" s="19">
        <v>36</v>
      </c>
      <c r="I711" s="19">
        <v>40</v>
      </c>
      <c r="J711" s="72">
        <v>35</v>
      </c>
      <c r="K711" s="19">
        <v>44</v>
      </c>
      <c r="L711" s="107">
        <f t="shared" si="389"/>
        <v>24.834437086092713</v>
      </c>
      <c r="M711" s="24">
        <f t="shared" si="389"/>
        <v>20.634920634920633</v>
      </c>
      <c r="N711" s="4">
        <f t="shared" si="389"/>
        <v>31.858407079646017</v>
      </c>
      <c r="O711" s="4">
        <f t="shared" si="389"/>
        <v>29.197080291970799</v>
      </c>
      <c r="P711" s="4">
        <f t="shared" si="389"/>
        <v>30.172413793103448</v>
      </c>
      <c r="Q711" s="4">
        <f t="shared" si="389"/>
        <v>20.952380952380953</v>
      </c>
      <c r="R711" s="173"/>
      <c r="W711" s="44"/>
      <c r="X711" s="34" t="s">
        <v>0</v>
      </c>
      <c r="Y711" s="209"/>
      <c r="Z711" s="36"/>
      <c r="AA711" s="36"/>
      <c r="AB711" s="19">
        <f>SUM(G711,I711-J711)</f>
        <v>44</v>
      </c>
      <c r="AC711" s="19">
        <f>H711</f>
        <v>36</v>
      </c>
      <c r="AD711" s="72">
        <f>J711</f>
        <v>35</v>
      </c>
      <c r="AE711" s="107">
        <f t="shared" si="390"/>
        <v>20.952380952380953</v>
      </c>
      <c r="AF711" s="4">
        <f t="shared" si="390"/>
        <v>31.858407079646017</v>
      </c>
      <c r="AG711" s="4">
        <f t="shared" si="390"/>
        <v>30.172413793103448</v>
      </c>
      <c r="AJ711" s="173"/>
    </row>
    <row r="712" spans="1:36" ht="15" customHeight="1" x14ac:dyDescent="0.15">
      <c r="B712" s="38" t="s">
        <v>1</v>
      </c>
      <c r="C712" s="78"/>
      <c r="D712" s="28"/>
      <c r="E712" s="29"/>
      <c r="F712" s="39">
        <f t="shared" ref="F712:J712" si="391">SUM(F707:F711)</f>
        <v>302</v>
      </c>
      <c r="G712" s="39">
        <f t="shared" si="391"/>
        <v>189</v>
      </c>
      <c r="H712" s="39">
        <f t="shared" si="391"/>
        <v>113</v>
      </c>
      <c r="I712" s="39">
        <f t="shared" si="391"/>
        <v>137</v>
      </c>
      <c r="J712" s="68">
        <f t="shared" si="391"/>
        <v>116</v>
      </c>
      <c r="K712" s="39">
        <v>210</v>
      </c>
      <c r="L712" s="108">
        <f t="shared" ref="L712:Q712" si="392">SUM(L707:L711)</f>
        <v>100</v>
      </c>
      <c r="M712" s="25">
        <f t="shared" si="392"/>
        <v>100</v>
      </c>
      <c r="N712" s="6">
        <f t="shared" si="392"/>
        <v>100</v>
      </c>
      <c r="O712" s="6">
        <f t="shared" si="392"/>
        <v>100</v>
      </c>
      <c r="P712" s="6">
        <f t="shared" si="392"/>
        <v>99.999999999999986</v>
      </c>
      <c r="Q712" s="6">
        <f t="shared" si="392"/>
        <v>99.999999999999986</v>
      </c>
      <c r="W712" s="44"/>
      <c r="X712" s="38" t="s">
        <v>1</v>
      </c>
      <c r="Y712" s="78"/>
      <c r="Z712" s="28"/>
      <c r="AA712" s="29"/>
      <c r="AB712" s="39">
        <f t="shared" ref="AB712:AG712" si="393">SUM(AB707:AB711)</f>
        <v>210</v>
      </c>
      <c r="AC712" s="39">
        <f t="shared" si="393"/>
        <v>113</v>
      </c>
      <c r="AD712" s="68">
        <f t="shared" si="393"/>
        <v>116</v>
      </c>
      <c r="AE712" s="108">
        <f t="shared" si="393"/>
        <v>99.999999999999986</v>
      </c>
      <c r="AF712" s="6">
        <f t="shared" si="393"/>
        <v>100</v>
      </c>
      <c r="AG712" s="6">
        <f t="shared" si="393"/>
        <v>99.999999999999986</v>
      </c>
    </row>
    <row r="713" spans="1:36" ht="15" customHeight="1" x14ac:dyDescent="0.15">
      <c r="B713" s="38" t="s">
        <v>521</v>
      </c>
      <c r="C713" s="78"/>
      <c r="D713" s="28"/>
      <c r="E713" s="29"/>
      <c r="F713" s="40">
        <v>0.22466960352422907</v>
      </c>
      <c r="G713" s="40">
        <v>0.20666666666666667</v>
      </c>
      <c r="H713" s="40">
        <v>0.25974025974025972</v>
      </c>
      <c r="I713" s="40">
        <v>0.28865979381443296</v>
      </c>
      <c r="J713" s="40">
        <v>0.33333333333333331</v>
      </c>
      <c r="K713" s="40">
        <v>0.19277108433734941</v>
      </c>
      <c r="W713" s="44"/>
      <c r="X713" s="38" t="s">
        <v>521</v>
      </c>
      <c r="Y713" s="78"/>
      <c r="Z713" s="28"/>
      <c r="AA713" s="29"/>
      <c r="AB713" s="40">
        <v>0.19277108433734941</v>
      </c>
      <c r="AC713" s="40">
        <f>H713</f>
        <v>0.25974025974025972</v>
      </c>
      <c r="AD713" s="40">
        <f>J713</f>
        <v>0.33333333333333331</v>
      </c>
    </row>
    <row r="714" spans="1:36" ht="15" customHeight="1" x14ac:dyDescent="0.15">
      <c r="B714" s="38" t="s">
        <v>522</v>
      </c>
      <c r="C714" s="78"/>
      <c r="D714" s="28"/>
      <c r="E714" s="29"/>
      <c r="F714" s="40">
        <v>1.0851063829787233</v>
      </c>
      <c r="G714" s="40">
        <v>1.0689655172413792</v>
      </c>
      <c r="H714" s="40">
        <v>1.1111111111111112</v>
      </c>
      <c r="I714" s="40">
        <v>1.2173913043478262</v>
      </c>
      <c r="J714" s="40">
        <v>1.2272727272727273</v>
      </c>
      <c r="K714" s="40">
        <v>1.0666666666666667</v>
      </c>
      <c r="W714" s="44"/>
      <c r="X714" s="38" t="s">
        <v>522</v>
      </c>
      <c r="Y714" s="78"/>
      <c r="Z714" s="28"/>
      <c r="AA714" s="29"/>
      <c r="AB714" s="40">
        <v>1.0666666666666667</v>
      </c>
      <c r="AC714" s="40">
        <f>H714</f>
        <v>1.1111111111111112</v>
      </c>
      <c r="AD714" s="40">
        <f>J714</f>
        <v>1.2272727272727273</v>
      </c>
    </row>
    <row r="715" spans="1:36" ht="15" customHeight="1" x14ac:dyDescent="0.15">
      <c r="B715" s="62"/>
      <c r="C715" s="62"/>
      <c r="D715" s="45"/>
      <c r="E715" s="45"/>
      <c r="F715" s="109"/>
      <c r="G715" s="109"/>
      <c r="H715" s="109"/>
      <c r="I715" s="109"/>
      <c r="J715" s="109"/>
      <c r="K715" s="109"/>
      <c r="W715" s="44"/>
      <c r="X715" s="62"/>
      <c r="Y715" s="62"/>
      <c r="Z715" s="45"/>
      <c r="AA715" s="45"/>
      <c r="AB715" s="109"/>
      <c r="AC715" s="109"/>
      <c r="AD715" s="109"/>
    </row>
    <row r="716" spans="1:36" ht="15" customHeight="1" x14ac:dyDescent="0.15">
      <c r="A716" s="73" t="s">
        <v>599</v>
      </c>
      <c r="C716" s="1"/>
      <c r="D716" s="1"/>
      <c r="K716" s="7"/>
      <c r="O716" s="7"/>
      <c r="W716" s="44"/>
      <c r="Y716" s="1"/>
      <c r="Z716" s="1"/>
      <c r="AC716" s="1"/>
    </row>
    <row r="717" spans="1:36" ht="15" customHeight="1" x14ac:dyDescent="0.15">
      <c r="A717" s="1" t="s">
        <v>672</v>
      </c>
      <c r="B717" s="22"/>
      <c r="H717" s="7"/>
      <c r="I717" s="7"/>
      <c r="K717" s="7"/>
      <c r="M717" s="7"/>
      <c r="W717" s="44"/>
      <c r="X717" s="22"/>
    </row>
    <row r="718" spans="1:36" ht="13.65" customHeight="1" x14ac:dyDescent="0.15">
      <c r="B718" s="64"/>
      <c r="C718" s="33"/>
      <c r="D718" s="33"/>
      <c r="E718" s="33"/>
      <c r="F718" s="386"/>
      <c r="G718" s="387"/>
      <c r="H718" s="86" t="s">
        <v>2</v>
      </c>
      <c r="I718" s="86"/>
      <c r="J718" s="387"/>
      <c r="K718" s="387"/>
      <c r="L718" s="388"/>
      <c r="M718" s="387"/>
      <c r="N718" s="86" t="s">
        <v>3</v>
      </c>
      <c r="O718" s="86"/>
      <c r="P718" s="387"/>
      <c r="Q718" s="389"/>
      <c r="W718" s="44"/>
      <c r="X718" s="64"/>
      <c r="Y718" s="33"/>
      <c r="Z718" s="33"/>
      <c r="AA718" s="33"/>
      <c r="AB718" s="79"/>
      <c r="AC718" s="83" t="s">
        <v>2</v>
      </c>
      <c r="AD718" s="86"/>
      <c r="AE718" s="104"/>
      <c r="AF718" s="83" t="s">
        <v>3</v>
      </c>
      <c r="AG718" s="84"/>
    </row>
    <row r="719" spans="1:36" ht="22.65" customHeight="1" x14ac:dyDescent="0.15">
      <c r="B719" s="34"/>
      <c r="C719" s="209"/>
      <c r="E719" s="75"/>
      <c r="F719" s="94" t="s">
        <v>442</v>
      </c>
      <c r="G719" s="94" t="s">
        <v>194</v>
      </c>
      <c r="H719" s="94" t="s">
        <v>195</v>
      </c>
      <c r="I719" s="94" t="s">
        <v>443</v>
      </c>
      <c r="J719" s="100" t="s">
        <v>197</v>
      </c>
      <c r="K719" s="94" t="s">
        <v>1127</v>
      </c>
      <c r="L719" s="103" t="s">
        <v>442</v>
      </c>
      <c r="M719" s="94" t="s">
        <v>194</v>
      </c>
      <c r="N719" s="94" t="s">
        <v>195</v>
      </c>
      <c r="O719" s="94" t="s">
        <v>443</v>
      </c>
      <c r="P719" s="94" t="s">
        <v>197</v>
      </c>
      <c r="Q719" s="94" t="s">
        <v>1127</v>
      </c>
      <c r="W719" s="44"/>
      <c r="X719" s="34"/>
      <c r="Y719" s="209"/>
      <c r="AA719" s="75"/>
      <c r="AB719" s="94" t="s">
        <v>936</v>
      </c>
      <c r="AC719" s="94" t="s">
        <v>195</v>
      </c>
      <c r="AD719" s="100" t="s">
        <v>197</v>
      </c>
      <c r="AE719" s="103" t="s">
        <v>936</v>
      </c>
      <c r="AF719" s="94" t="s">
        <v>195</v>
      </c>
      <c r="AG719" s="94" t="s">
        <v>197</v>
      </c>
    </row>
    <row r="720" spans="1:36" ht="12" customHeight="1" x14ac:dyDescent="0.15">
      <c r="B720" s="35"/>
      <c r="C720" s="88"/>
      <c r="D720" s="36"/>
      <c r="E720" s="76"/>
      <c r="F720" s="37"/>
      <c r="G720" s="37"/>
      <c r="H720" s="37"/>
      <c r="I720" s="37"/>
      <c r="J720" s="66"/>
      <c r="K720" s="37"/>
      <c r="L720" s="105">
        <f t="shared" ref="L720:Q720" si="394">F$626</f>
        <v>302</v>
      </c>
      <c r="M720" s="2">
        <f t="shared" si="394"/>
        <v>189</v>
      </c>
      <c r="N720" s="2">
        <f t="shared" si="394"/>
        <v>113</v>
      </c>
      <c r="O720" s="2">
        <f t="shared" si="394"/>
        <v>137</v>
      </c>
      <c r="P720" s="2">
        <f t="shared" si="394"/>
        <v>116</v>
      </c>
      <c r="Q720" s="2">
        <f t="shared" si="394"/>
        <v>210</v>
      </c>
      <c r="W720" s="44"/>
      <c r="X720" s="35"/>
      <c r="Y720" s="88"/>
      <c r="Z720" s="36"/>
      <c r="AA720" s="76"/>
      <c r="AB720" s="37"/>
      <c r="AC720" s="37"/>
      <c r="AD720" s="66"/>
      <c r="AE720" s="105">
        <f>AB$626</f>
        <v>210</v>
      </c>
      <c r="AF720" s="2">
        <f>AC$626</f>
        <v>113</v>
      </c>
      <c r="AG720" s="2">
        <f t="shared" ref="AG720" si="395">AD$626</f>
        <v>116</v>
      </c>
    </row>
    <row r="721" spans="2:36" ht="15" customHeight="1" x14ac:dyDescent="0.15">
      <c r="B721" s="34" t="s">
        <v>174</v>
      </c>
      <c r="C721" s="209"/>
      <c r="F721" s="18">
        <v>63</v>
      </c>
      <c r="G721" s="18">
        <v>44</v>
      </c>
      <c r="H721" s="18">
        <v>19</v>
      </c>
      <c r="I721" s="18">
        <v>27</v>
      </c>
      <c r="J721" s="67">
        <v>24</v>
      </c>
      <c r="K721" s="18">
        <v>47</v>
      </c>
      <c r="L721" s="107">
        <f t="shared" ref="L721:Q725" si="396">F721/L$720*100</f>
        <v>20.860927152317881</v>
      </c>
      <c r="M721" s="24">
        <f t="shared" si="396"/>
        <v>23.280423280423278</v>
      </c>
      <c r="N721" s="4">
        <f t="shared" si="396"/>
        <v>16.814159292035399</v>
      </c>
      <c r="O721" s="4">
        <f t="shared" si="396"/>
        <v>19.708029197080293</v>
      </c>
      <c r="P721" s="4">
        <f t="shared" si="396"/>
        <v>20.689655172413794</v>
      </c>
      <c r="Q721" s="4">
        <f t="shared" si="396"/>
        <v>22.380952380952383</v>
      </c>
      <c r="R721" s="173"/>
      <c r="W721" s="44"/>
      <c r="X721" s="34" t="s">
        <v>174</v>
      </c>
      <c r="Y721" s="209"/>
      <c r="AB721" s="18">
        <f>SUM(G721,I721-J721)</f>
        <v>47</v>
      </c>
      <c r="AC721" s="18">
        <f>H721</f>
        <v>19</v>
      </c>
      <c r="AD721" s="67">
        <f>J721</f>
        <v>24</v>
      </c>
      <c r="AE721" s="107">
        <f t="shared" ref="AE721:AG725" si="397">AB721/AE$720*100</f>
        <v>22.380952380952383</v>
      </c>
      <c r="AF721" s="4">
        <f t="shared" si="397"/>
        <v>16.814159292035399</v>
      </c>
      <c r="AG721" s="4">
        <f t="shared" si="397"/>
        <v>20.689655172413794</v>
      </c>
      <c r="AJ721" s="173"/>
    </row>
    <row r="722" spans="2:36" ht="15" customHeight="1" x14ac:dyDescent="0.15">
      <c r="B722" s="34" t="s">
        <v>69</v>
      </c>
      <c r="C722" s="209"/>
      <c r="F722" s="18">
        <v>122</v>
      </c>
      <c r="G722" s="18">
        <v>84</v>
      </c>
      <c r="H722" s="18">
        <v>38</v>
      </c>
      <c r="I722" s="18">
        <v>57</v>
      </c>
      <c r="J722" s="67">
        <v>47</v>
      </c>
      <c r="K722" s="18">
        <v>94</v>
      </c>
      <c r="L722" s="107">
        <f t="shared" si="396"/>
        <v>40.397350993377486</v>
      </c>
      <c r="M722" s="24">
        <f t="shared" si="396"/>
        <v>44.444444444444443</v>
      </c>
      <c r="N722" s="4">
        <f t="shared" si="396"/>
        <v>33.628318584070797</v>
      </c>
      <c r="O722" s="4">
        <f t="shared" si="396"/>
        <v>41.605839416058394</v>
      </c>
      <c r="P722" s="4">
        <f t="shared" si="396"/>
        <v>40.517241379310342</v>
      </c>
      <c r="Q722" s="4">
        <f t="shared" si="396"/>
        <v>44.761904761904766</v>
      </c>
      <c r="R722" s="173"/>
      <c r="W722" s="44"/>
      <c r="X722" s="34" t="s">
        <v>69</v>
      </c>
      <c r="Y722" s="209"/>
      <c r="AB722" s="18">
        <f>SUM(G722,I722-J722)</f>
        <v>94</v>
      </c>
      <c r="AC722" s="18">
        <f>H722</f>
        <v>38</v>
      </c>
      <c r="AD722" s="67">
        <f>J722</f>
        <v>47</v>
      </c>
      <c r="AE722" s="107">
        <f t="shared" si="397"/>
        <v>44.761904761904766</v>
      </c>
      <c r="AF722" s="4">
        <f t="shared" si="397"/>
        <v>33.628318584070797</v>
      </c>
      <c r="AG722" s="4">
        <f t="shared" si="397"/>
        <v>40.517241379310342</v>
      </c>
      <c r="AJ722" s="173"/>
    </row>
    <row r="723" spans="2:36" ht="15" customHeight="1" x14ac:dyDescent="0.15">
      <c r="B723" s="34" t="s">
        <v>991</v>
      </c>
      <c r="C723" s="209"/>
      <c r="F723" s="18">
        <v>14</v>
      </c>
      <c r="G723" s="18">
        <v>12</v>
      </c>
      <c r="H723" s="18">
        <v>2</v>
      </c>
      <c r="I723" s="18">
        <v>4</v>
      </c>
      <c r="J723" s="67">
        <v>3</v>
      </c>
      <c r="K723" s="18">
        <v>13</v>
      </c>
      <c r="L723" s="107">
        <f t="shared" si="396"/>
        <v>4.6357615894039732</v>
      </c>
      <c r="M723" s="24">
        <f t="shared" si="396"/>
        <v>6.3492063492063489</v>
      </c>
      <c r="N723" s="4">
        <f t="shared" si="396"/>
        <v>1.7699115044247788</v>
      </c>
      <c r="O723" s="4">
        <f t="shared" si="396"/>
        <v>2.9197080291970803</v>
      </c>
      <c r="P723" s="4">
        <f t="shared" si="396"/>
        <v>2.5862068965517242</v>
      </c>
      <c r="Q723" s="4">
        <f t="shared" si="396"/>
        <v>6.1904761904761907</v>
      </c>
      <c r="R723" s="173"/>
      <c r="W723" s="44"/>
      <c r="X723" s="34" t="s">
        <v>991</v>
      </c>
      <c r="Y723" s="209"/>
      <c r="AB723" s="18">
        <f>SUM(G723,I723-J723)</f>
        <v>13</v>
      </c>
      <c r="AC723" s="18">
        <f>H723</f>
        <v>2</v>
      </c>
      <c r="AD723" s="67">
        <f>J723</f>
        <v>3</v>
      </c>
      <c r="AE723" s="107">
        <f t="shared" si="397"/>
        <v>6.1904761904761907</v>
      </c>
      <c r="AF723" s="4">
        <f t="shared" si="397"/>
        <v>1.7699115044247788</v>
      </c>
      <c r="AG723" s="4">
        <f t="shared" si="397"/>
        <v>2.5862068965517242</v>
      </c>
      <c r="AJ723" s="173"/>
    </row>
    <row r="724" spans="2:36" ht="15" customHeight="1" x14ac:dyDescent="0.15">
      <c r="B724" s="34" t="s">
        <v>1038</v>
      </c>
      <c r="C724" s="209"/>
      <c r="F724" s="18">
        <v>10</v>
      </c>
      <c r="G724" s="18">
        <v>7</v>
      </c>
      <c r="H724" s="18">
        <v>3</v>
      </c>
      <c r="I724" s="18">
        <v>1</v>
      </c>
      <c r="J724" s="67">
        <v>1</v>
      </c>
      <c r="K724" s="18">
        <v>7</v>
      </c>
      <c r="L724" s="107">
        <f t="shared" si="396"/>
        <v>3.3112582781456954</v>
      </c>
      <c r="M724" s="24">
        <f t="shared" si="396"/>
        <v>3.7037037037037033</v>
      </c>
      <c r="N724" s="4">
        <f t="shared" si="396"/>
        <v>2.6548672566371683</v>
      </c>
      <c r="O724" s="4">
        <f t="shared" si="396"/>
        <v>0.72992700729927007</v>
      </c>
      <c r="P724" s="4">
        <f t="shared" si="396"/>
        <v>0.86206896551724133</v>
      </c>
      <c r="Q724" s="4">
        <f t="shared" si="396"/>
        <v>3.3333333333333335</v>
      </c>
      <c r="R724" s="173"/>
      <c r="W724" s="44"/>
      <c r="X724" s="34" t="s">
        <v>1038</v>
      </c>
      <c r="Y724" s="209"/>
      <c r="AB724" s="18">
        <f>SUM(G724,I724-J724)</f>
        <v>7</v>
      </c>
      <c r="AC724" s="18">
        <f>H724</f>
        <v>3</v>
      </c>
      <c r="AD724" s="67">
        <f>J724</f>
        <v>1</v>
      </c>
      <c r="AE724" s="107">
        <f t="shared" si="397"/>
        <v>3.3333333333333335</v>
      </c>
      <c r="AF724" s="4">
        <f t="shared" si="397"/>
        <v>2.6548672566371683</v>
      </c>
      <c r="AG724" s="4">
        <f t="shared" si="397"/>
        <v>0.86206896551724133</v>
      </c>
      <c r="AJ724" s="173"/>
    </row>
    <row r="725" spans="2:36" ht="15" customHeight="1" x14ac:dyDescent="0.15">
      <c r="B725" s="34" t="s">
        <v>0</v>
      </c>
      <c r="C725" s="209"/>
      <c r="D725" s="36"/>
      <c r="E725" s="36"/>
      <c r="F725" s="19">
        <v>93</v>
      </c>
      <c r="G725" s="19">
        <v>42</v>
      </c>
      <c r="H725" s="19">
        <v>51</v>
      </c>
      <c r="I725" s="19">
        <v>48</v>
      </c>
      <c r="J725" s="72">
        <v>41</v>
      </c>
      <c r="K725" s="19">
        <v>49</v>
      </c>
      <c r="L725" s="107">
        <f t="shared" si="396"/>
        <v>30.794701986754969</v>
      </c>
      <c r="M725" s="24">
        <f t="shared" si="396"/>
        <v>22.222222222222221</v>
      </c>
      <c r="N725" s="4">
        <f t="shared" si="396"/>
        <v>45.132743362831853</v>
      </c>
      <c r="O725" s="4">
        <f t="shared" si="396"/>
        <v>35.036496350364963</v>
      </c>
      <c r="P725" s="4">
        <f t="shared" si="396"/>
        <v>35.344827586206897</v>
      </c>
      <c r="Q725" s="4">
        <f t="shared" si="396"/>
        <v>23.333333333333332</v>
      </c>
      <c r="R725" s="173"/>
      <c r="W725" s="44"/>
      <c r="X725" s="34" t="s">
        <v>0</v>
      </c>
      <c r="Y725" s="209"/>
      <c r="Z725" s="36"/>
      <c r="AA725" s="36"/>
      <c r="AB725" s="19">
        <f>SUM(G725,I725-J725)</f>
        <v>49</v>
      </c>
      <c r="AC725" s="19">
        <f>H725</f>
        <v>51</v>
      </c>
      <c r="AD725" s="72">
        <f>J725</f>
        <v>41</v>
      </c>
      <c r="AE725" s="107">
        <f t="shared" si="397"/>
        <v>23.333333333333332</v>
      </c>
      <c r="AF725" s="4">
        <f t="shared" si="397"/>
        <v>45.132743362831853</v>
      </c>
      <c r="AG725" s="4">
        <f t="shared" si="397"/>
        <v>35.344827586206897</v>
      </c>
      <c r="AJ725" s="173"/>
    </row>
    <row r="726" spans="2:36" ht="15" customHeight="1" x14ac:dyDescent="0.15">
      <c r="B726" s="38" t="s">
        <v>1</v>
      </c>
      <c r="C726" s="78"/>
      <c r="D726" s="28"/>
      <c r="E726" s="29"/>
      <c r="F726" s="39">
        <f t="shared" ref="F726:J726" si="398">SUM(F721:F725)</f>
        <v>302</v>
      </c>
      <c r="G726" s="39">
        <f t="shared" si="398"/>
        <v>189</v>
      </c>
      <c r="H726" s="39">
        <f t="shared" si="398"/>
        <v>113</v>
      </c>
      <c r="I726" s="39">
        <f t="shared" si="398"/>
        <v>137</v>
      </c>
      <c r="J726" s="68">
        <f t="shared" si="398"/>
        <v>116</v>
      </c>
      <c r="K726" s="39">
        <v>210</v>
      </c>
      <c r="L726" s="108">
        <f t="shared" ref="L726:Q726" si="399">SUM(L721:L725)</f>
        <v>100.00000000000001</v>
      </c>
      <c r="M726" s="25">
        <f t="shared" si="399"/>
        <v>100</v>
      </c>
      <c r="N726" s="6">
        <f t="shared" si="399"/>
        <v>100</v>
      </c>
      <c r="O726" s="6">
        <f t="shared" si="399"/>
        <v>100</v>
      </c>
      <c r="P726" s="6">
        <f t="shared" si="399"/>
        <v>100</v>
      </c>
      <c r="Q726" s="6">
        <f t="shared" si="399"/>
        <v>100</v>
      </c>
      <c r="W726" s="44"/>
      <c r="X726" s="38" t="s">
        <v>1</v>
      </c>
      <c r="Y726" s="78"/>
      <c r="Z726" s="28"/>
      <c r="AA726" s="29"/>
      <c r="AB726" s="39">
        <f t="shared" ref="AB726:AG726" si="400">SUM(AB721:AB725)</f>
        <v>210</v>
      </c>
      <c r="AC726" s="39">
        <f t="shared" si="400"/>
        <v>113</v>
      </c>
      <c r="AD726" s="68">
        <f t="shared" si="400"/>
        <v>116</v>
      </c>
      <c r="AE726" s="108">
        <f t="shared" si="400"/>
        <v>100</v>
      </c>
      <c r="AF726" s="6">
        <f t="shared" si="400"/>
        <v>100</v>
      </c>
      <c r="AG726" s="6">
        <f t="shared" si="400"/>
        <v>100</v>
      </c>
    </row>
    <row r="727" spans="2:36" ht="15" customHeight="1" x14ac:dyDescent="0.15">
      <c r="B727" s="38" t="s">
        <v>521</v>
      </c>
      <c r="C727" s="78"/>
      <c r="D727" s="28"/>
      <c r="E727" s="29"/>
      <c r="F727" s="40">
        <v>0.8318181818181819</v>
      </c>
      <c r="G727" s="40">
        <v>0.86292517006802716</v>
      </c>
      <c r="H727" s="40">
        <v>0.75806451612903214</v>
      </c>
      <c r="I727" s="40">
        <v>0.68460674157303369</v>
      </c>
      <c r="J727" s="40">
        <v>0.65506666666666657</v>
      </c>
      <c r="K727" s="40">
        <v>0.86118012422360235</v>
      </c>
      <c r="W727" s="44"/>
      <c r="X727" s="38" t="s">
        <v>521</v>
      </c>
      <c r="Y727" s="78"/>
      <c r="Z727" s="28"/>
      <c r="AA727" s="29"/>
      <c r="AB727" s="40">
        <v>0.86118012422360235</v>
      </c>
      <c r="AC727" s="40">
        <f>H727</f>
        <v>0.75806451612903214</v>
      </c>
      <c r="AD727" s="40">
        <f>J727</f>
        <v>0.65506666666666657</v>
      </c>
    </row>
    <row r="728" spans="2:36" ht="15" customHeight="1" x14ac:dyDescent="0.15">
      <c r="B728" s="38" t="s">
        <v>522</v>
      </c>
      <c r="C728" s="78"/>
      <c r="D728" s="28"/>
      <c r="E728" s="29"/>
      <c r="F728" s="40">
        <v>1.1907534246575344</v>
      </c>
      <c r="G728" s="40">
        <v>1.2315533980582525</v>
      </c>
      <c r="H728" s="40">
        <v>1.0930232558139534</v>
      </c>
      <c r="I728" s="40">
        <v>0.98274193548387101</v>
      </c>
      <c r="J728" s="40">
        <v>0.96333333333333326</v>
      </c>
      <c r="K728" s="40">
        <v>1.2162280701754384</v>
      </c>
      <c r="W728" s="44"/>
      <c r="X728" s="38" t="s">
        <v>522</v>
      </c>
      <c r="Y728" s="78"/>
      <c r="Z728" s="28"/>
      <c r="AA728" s="29"/>
      <c r="AB728" s="40">
        <v>1.2162280701754384</v>
      </c>
      <c r="AC728" s="40">
        <f>H728</f>
        <v>1.0930232558139534</v>
      </c>
      <c r="AD728" s="40">
        <f>J728</f>
        <v>0.96333333333333326</v>
      </c>
    </row>
    <row r="729" spans="2:36" ht="15" customHeight="1" x14ac:dyDescent="0.15">
      <c r="B729" s="85" t="s">
        <v>143</v>
      </c>
      <c r="C729" s="62"/>
      <c r="D729" s="45"/>
      <c r="E729" s="45"/>
      <c r="F729" s="109"/>
      <c r="G729" s="109"/>
      <c r="H729" s="109"/>
      <c r="I729" s="109"/>
      <c r="J729" s="109"/>
      <c r="K729" s="109"/>
      <c r="W729" s="44"/>
      <c r="X729" s="85" t="s">
        <v>143</v>
      </c>
      <c r="Y729" s="62"/>
      <c r="Z729" s="45"/>
      <c r="AA729" s="45"/>
      <c r="AB729" s="109"/>
      <c r="AC729" s="109"/>
      <c r="AD729" s="109"/>
    </row>
    <row r="730" spans="2:36" ht="13.65" customHeight="1" x14ac:dyDescent="0.15">
      <c r="B730" s="64"/>
      <c r="C730" s="33"/>
      <c r="D730" s="33"/>
      <c r="E730" s="33"/>
      <c r="F730" s="386"/>
      <c r="G730" s="387"/>
      <c r="H730" s="86" t="s">
        <v>2</v>
      </c>
      <c r="I730" s="86"/>
      <c r="J730" s="387"/>
      <c r="K730" s="387"/>
      <c r="L730" s="388"/>
      <c r="M730" s="387"/>
      <c r="N730" s="86" t="s">
        <v>3</v>
      </c>
      <c r="O730" s="86"/>
      <c r="P730" s="387"/>
      <c r="Q730" s="389"/>
      <c r="W730" s="44"/>
      <c r="X730" s="64"/>
      <c r="Y730" s="33"/>
      <c r="Z730" s="33"/>
      <c r="AA730" s="33"/>
      <c r="AB730" s="79"/>
      <c r="AC730" s="83" t="s">
        <v>2</v>
      </c>
      <c r="AD730" s="86"/>
      <c r="AE730" s="104"/>
      <c r="AF730" s="83" t="s">
        <v>3</v>
      </c>
      <c r="AG730" s="84"/>
    </row>
    <row r="731" spans="2:36" ht="22.65" customHeight="1" x14ac:dyDescent="0.15">
      <c r="B731" s="34"/>
      <c r="C731" s="209"/>
      <c r="E731" s="75"/>
      <c r="F731" s="94" t="s">
        <v>442</v>
      </c>
      <c r="G731" s="94" t="s">
        <v>194</v>
      </c>
      <c r="H731" s="94" t="s">
        <v>195</v>
      </c>
      <c r="I731" s="94" t="s">
        <v>443</v>
      </c>
      <c r="J731" s="100" t="s">
        <v>197</v>
      </c>
      <c r="K731" s="94" t="s">
        <v>1127</v>
      </c>
      <c r="L731" s="103" t="s">
        <v>442</v>
      </c>
      <c r="M731" s="94" t="s">
        <v>194</v>
      </c>
      <c r="N731" s="94" t="s">
        <v>195</v>
      </c>
      <c r="O731" s="94" t="s">
        <v>443</v>
      </c>
      <c r="P731" s="94" t="s">
        <v>197</v>
      </c>
      <c r="Q731" s="94" t="s">
        <v>1127</v>
      </c>
      <c r="W731" s="44"/>
      <c r="X731" s="34"/>
      <c r="Y731" s="209"/>
      <c r="AA731" s="75"/>
      <c r="AB731" s="94" t="s">
        <v>936</v>
      </c>
      <c r="AC731" s="94" t="s">
        <v>195</v>
      </c>
      <c r="AD731" s="100" t="s">
        <v>197</v>
      </c>
      <c r="AE731" s="103" t="s">
        <v>936</v>
      </c>
      <c r="AF731" s="94" t="s">
        <v>195</v>
      </c>
      <c r="AG731" s="94" t="s">
        <v>197</v>
      </c>
    </row>
    <row r="732" spans="2:36" ht="12" customHeight="1" x14ac:dyDescent="0.15">
      <c r="B732" s="35"/>
      <c r="C732" s="88"/>
      <c r="D732" s="36"/>
      <c r="E732" s="76"/>
      <c r="F732" s="37"/>
      <c r="G732" s="37"/>
      <c r="H732" s="37"/>
      <c r="I732" s="37"/>
      <c r="J732" s="66"/>
      <c r="K732" s="37"/>
      <c r="L732" s="105">
        <f t="shared" ref="L732:Q732" si="401">F$626</f>
        <v>302</v>
      </c>
      <c r="M732" s="2">
        <f t="shared" si="401"/>
        <v>189</v>
      </c>
      <c r="N732" s="2">
        <f t="shared" si="401"/>
        <v>113</v>
      </c>
      <c r="O732" s="2">
        <f t="shared" si="401"/>
        <v>137</v>
      </c>
      <c r="P732" s="2">
        <f t="shared" si="401"/>
        <v>116</v>
      </c>
      <c r="Q732" s="2">
        <f t="shared" si="401"/>
        <v>210</v>
      </c>
      <c r="W732" s="44"/>
      <c r="X732" s="35"/>
      <c r="Y732" s="88"/>
      <c r="Z732" s="36"/>
      <c r="AA732" s="76"/>
      <c r="AB732" s="37"/>
      <c r="AC732" s="37"/>
      <c r="AD732" s="66"/>
      <c r="AE732" s="105">
        <f>AB$626</f>
        <v>210</v>
      </c>
      <c r="AF732" s="2">
        <f>AC$626</f>
        <v>113</v>
      </c>
      <c r="AG732" s="2">
        <f t="shared" ref="AG732" si="402">AD$626</f>
        <v>116</v>
      </c>
    </row>
    <row r="733" spans="2:36" ht="15" customHeight="1" x14ac:dyDescent="0.15">
      <c r="B733" s="34" t="s">
        <v>174</v>
      </c>
      <c r="C733" s="209"/>
      <c r="F733" s="18">
        <v>63</v>
      </c>
      <c r="G733" s="18">
        <v>44</v>
      </c>
      <c r="H733" s="18">
        <v>19</v>
      </c>
      <c r="I733" s="18">
        <v>27</v>
      </c>
      <c r="J733" s="67">
        <v>24</v>
      </c>
      <c r="K733" s="18">
        <v>47</v>
      </c>
      <c r="L733" s="107">
        <f t="shared" ref="L733:Q737" si="403">F733/L$732*100</f>
        <v>20.860927152317881</v>
      </c>
      <c r="M733" s="24">
        <f t="shared" si="403"/>
        <v>23.280423280423278</v>
      </c>
      <c r="N733" s="4">
        <f t="shared" si="403"/>
        <v>16.814159292035399</v>
      </c>
      <c r="O733" s="4">
        <f t="shared" si="403"/>
        <v>19.708029197080293</v>
      </c>
      <c r="P733" s="4">
        <f t="shared" si="403"/>
        <v>20.689655172413794</v>
      </c>
      <c r="Q733" s="4">
        <f t="shared" si="403"/>
        <v>22.380952380952383</v>
      </c>
      <c r="R733" s="173"/>
      <c r="W733" s="44"/>
      <c r="X733" s="34" t="s">
        <v>174</v>
      </c>
      <c r="Y733" s="209"/>
      <c r="AB733" s="18">
        <f>SUM(G733,I733-J733)</f>
        <v>47</v>
      </c>
      <c r="AC733" s="18">
        <f>H733</f>
        <v>19</v>
      </c>
      <c r="AD733" s="67">
        <f>J733</f>
        <v>24</v>
      </c>
      <c r="AE733" s="107">
        <f t="shared" ref="AE733:AG737" si="404">AB733/AE$732*100</f>
        <v>22.380952380952383</v>
      </c>
      <c r="AF733" s="4">
        <f t="shared" si="404"/>
        <v>16.814159292035399</v>
      </c>
      <c r="AG733" s="4">
        <f t="shared" si="404"/>
        <v>20.689655172413794</v>
      </c>
      <c r="AJ733" s="173"/>
    </row>
    <row r="734" spans="2:36" ht="15" customHeight="1" x14ac:dyDescent="0.15">
      <c r="B734" s="34" t="s">
        <v>69</v>
      </c>
      <c r="C734" s="209"/>
      <c r="F734" s="18">
        <v>120</v>
      </c>
      <c r="G734" s="18">
        <v>92</v>
      </c>
      <c r="H734" s="18">
        <v>28</v>
      </c>
      <c r="I734" s="18">
        <v>52</v>
      </c>
      <c r="J734" s="67">
        <v>42</v>
      </c>
      <c r="K734" s="18">
        <v>102</v>
      </c>
      <c r="L734" s="107">
        <f t="shared" si="403"/>
        <v>39.735099337748345</v>
      </c>
      <c r="M734" s="24">
        <f t="shared" si="403"/>
        <v>48.677248677248677</v>
      </c>
      <c r="N734" s="4">
        <f t="shared" si="403"/>
        <v>24.778761061946902</v>
      </c>
      <c r="O734" s="4">
        <f t="shared" si="403"/>
        <v>37.956204379562038</v>
      </c>
      <c r="P734" s="4">
        <f t="shared" si="403"/>
        <v>36.206896551724135</v>
      </c>
      <c r="Q734" s="4">
        <f t="shared" si="403"/>
        <v>48.571428571428569</v>
      </c>
      <c r="R734" s="173"/>
      <c r="W734" s="44"/>
      <c r="X734" s="34" t="s">
        <v>69</v>
      </c>
      <c r="Y734" s="209"/>
      <c r="AB734" s="18">
        <f>SUM(G734,I734-J734)</f>
        <v>102</v>
      </c>
      <c r="AC734" s="18">
        <f>H734</f>
        <v>28</v>
      </c>
      <c r="AD734" s="67">
        <f>J734</f>
        <v>42</v>
      </c>
      <c r="AE734" s="107">
        <f t="shared" si="404"/>
        <v>48.571428571428569</v>
      </c>
      <c r="AF734" s="4">
        <f t="shared" si="404"/>
        <v>24.778761061946902</v>
      </c>
      <c r="AG734" s="4">
        <f t="shared" si="404"/>
        <v>36.206896551724135</v>
      </c>
      <c r="AJ734" s="173"/>
    </row>
    <row r="735" spans="2:36" ht="15" customHeight="1" x14ac:dyDescent="0.15">
      <c r="B735" s="34" t="s">
        <v>991</v>
      </c>
      <c r="C735" s="209"/>
      <c r="F735" s="18">
        <v>13</v>
      </c>
      <c r="G735" s="18">
        <v>8</v>
      </c>
      <c r="H735" s="18">
        <v>5</v>
      </c>
      <c r="I735" s="18">
        <v>6</v>
      </c>
      <c r="J735" s="67">
        <v>5</v>
      </c>
      <c r="K735" s="18">
        <v>9</v>
      </c>
      <c r="L735" s="107">
        <f t="shared" si="403"/>
        <v>4.3046357615894042</v>
      </c>
      <c r="M735" s="24">
        <f t="shared" si="403"/>
        <v>4.2328042328042326</v>
      </c>
      <c r="N735" s="4">
        <f t="shared" si="403"/>
        <v>4.4247787610619467</v>
      </c>
      <c r="O735" s="4">
        <f t="shared" si="403"/>
        <v>4.3795620437956204</v>
      </c>
      <c r="P735" s="4">
        <f t="shared" si="403"/>
        <v>4.3103448275862073</v>
      </c>
      <c r="Q735" s="4">
        <f t="shared" si="403"/>
        <v>4.2857142857142856</v>
      </c>
      <c r="R735" s="173"/>
      <c r="W735" s="44"/>
      <c r="X735" s="34" t="s">
        <v>991</v>
      </c>
      <c r="Y735" s="209"/>
      <c r="AB735" s="18">
        <f>SUM(G735,I735-J735)</f>
        <v>9</v>
      </c>
      <c r="AC735" s="18">
        <f>H735</f>
        <v>5</v>
      </c>
      <c r="AD735" s="67">
        <f>J735</f>
        <v>5</v>
      </c>
      <c r="AE735" s="107">
        <f t="shared" si="404"/>
        <v>4.2857142857142856</v>
      </c>
      <c r="AF735" s="4">
        <f t="shared" si="404"/>
        <v>4.4247787610619467</v>
      </c>
      <c r="AG735" s="4">
        <f t="shared" si="404"/>
        <v>4.3103448275862073</v>
      </c>
      <c r="AJ735" s="173"/>
    </row>
    <row r="736" spans="2:36" ht="15" customHeight="1" x14ac:dyDescent="0.15">
      <c r="B736" s="34" t="s">
        <v>1038</v>
      </c>
      <c r="C736" s="209"/>
      <c r="F736" s="18">
        <v>13</v>
      </c>
      <c r="G736" s="18">
        <v>3</v>
      </c>
      <c r="H736" s="18">
        <v>10</v>
      </c>
      <c r="I736" s="18">
        <v>4</v>
      </c>
      <c r="J736" s="67">
        <v>4</v>
      </c>
      <c r="K736" s="18">
        <v>3</v>
      </c>
      <c r="L736" s="107">
        <f t="shared" si="403"/>
        <v>4.3046357615894042</v>
      </c>
      <c r="M736" s="24">
        <f t="shared" si="403"/>
        <v>1.5873015873015872</v>
      </c>
      <c r="N736" s="4">
        <f t="shared" si="403"/>
        <v>8.8495575221238933</v>
      </c>
      <c r="O736" s="4">
        <f t="shared" si="403"/>
        <v>2.9197080291970803</v>
      </c>
      <c r="P736" s="4">
        <f t="shared" si="403"/>
        <v>3.4482758620689653</v>
      </c>
      <c r="Q736" s="4">
        <f t="shared" si="403"/>
        <v>1.4285714285714286</v>
      </c>
      <c r="R736" s="173"/>
      <c r="W736" s="44"/>
      <c r="X736" s="34" t="s">
        <v>1038</v>
      </c>
      <c r="Y736" s="209"/>
      <c r="AB736" s="18">
        <f>SUM(G736,I736-J736)</f>
        <v>3</v>
      </c>
      <c r="AC736" s="18">
        <f>H736</f>
        <v>10</v>
      </c>
      <c r="AD736" s="67">
        <f>J736</f>
        <v>4</v>
      </c>
      <c r="AE736" s="107">
        <f t="shared" si="404"/>
        <v>1.4285714285714286</v>
      </c>
      <c r="AF736" s="4">
        <f t="shared" si="404"/>
        <v>8.8495575221238933</v>
      </c>
      <c r="AG736" s="4">
        <f t="shared" si="404"/>
        <v>3.4482758620689653</v>
      </c>
      <c r="AJ736" s="173"/>
    </row>
    <row r="737" spans="1:36" ht="15" customHeight="1" x14ac:dyDescent="0.15">
      <c r="B737" s="34" t="s">
        <v>0</v>
      </c>
      <c r="C737" s="209"/>
      <c r="D737" s="36"/>
      <c r="E737" s="36"/>
      <c r="F737" s="19">
        <v>93</v>
      </c>
      <c r="G737" s="19">
        <v>42</v>
      </c>
      <c r="H737" s="19">
        <v>51</v>
      </c>
      <c r="I737" s="19">
        <v>48</v>
      </c>
      <c r="J737" s="72">
        <v>41</v>
      </c>
      <c r="K737" s="19">
        <v>49</v>
      </c>
      <c r="L737" s="107">
        <f t="shared" si="403"/>
        <v>30.794701986754969</v>
      </c>
      <c r="M737" s="24">
        <f t="shared" si="403"/>
        <v>22.222222222222221</v>
      </c>
      <c r="N737" s="4">
        <f t="shared" si="403"/>
        <v>45.132743362831853</v>
      </c>
      <c r="O737" s="4">
        <f t="shared" si="403"/>
        <v>35.036496350364963</v>
      </c>
      <c r="P737" s="4">
        <f t="shared" si="403"/>
        <v>35.344827586206897</v>
      </c>
      <c r="Q737" s="4">
        <f t="shared" si="403"/>
        <v>23.333333333333332</v>
      </c>
      <c r="R737" s="173"/>
      <c r="W737" s="44"/>
      <c r="X737" s="34" t="s">
        <v>0</v>
      </c>
      <c r="Y737" s="209"/>
      <c r="Z737" s="36"/>
      <c r="AA737" s="36"/>
      <c r="AB737" s="19">
        <f>SUM(G737,I737-J737)</f>
        <v>49</v>
      </c>
      <c r="AC737" s="19">
        <f>H737</f>
        <v>51</v>
      </c>
      <c r="AD737" s="72">
        <f>J737</f>
        <v>41</v>
      </c>
      <c r="AE737" s="107">
        <f t="shared" si="404"/>
        <v>23.333333333333332</v>
      </c>
      <c r="AF737" s="4">
        <f t="shared" si="404"/>
        <v>45.132743362831853</v>
      </c>
      <c r="AG737" s="4">
        <f t="shared" si="404"/>
        <v>35.344827586206897</v>
      </c>
      <c r="AJ737" s="173"/>
    </row>
    <row r="738" spans="1:36" ht="15" customHeight="1" x14ac:dyDescent="0.15">
      <c r="B738" s="38" t="s">
        <v>1</v>
      </c>
      <c r="C738" s="78"/>
      <c r="D738" s="28"/>
      <c r="E738" s="29"/>
      <c r="F738" s="39">
        <f t="shared" ref="F738:J738" si="405">SUM(F733:F737)</f>
        <v>302</v>
      </c>
      <c r="G738" s="39">
        <f t="shared" si="405"/>
        <v>189</v>
      </c>
      <c r="H738" s="39">
        <f t="shared" si="405"/>
        <v>113</v>
      </c>
      <c r="I738" s="39">
        <f t="shared" si="405"/>
        <v>137</v>
      </c>
      <c r="J738" s="68">
        <f t="shared" si="405"/>
        <v>116</v>
      </c>
      <c r="K738" s="39">
        <v>210</v>
      </c>
      <c r="L738" s="108">
        <f t="shared" ref="L738:Q738" si="406">SUM(L733:L737)</f>
        <v>100.00000000000001</v>
      </c>
      <c r="M738" s="25">
        <f t="shared" si="406"/>
        <v>99.999999999999972</v>
      </c>
      <c r="N738" s="6">
        <f t="shared" si="406"/>
        <v>100</v>
      </c>
      <c r="O738" s="6">
        <f t="shared" si="406"/>
        <v>100</v>
      </c>
      <c r="P738" s="6">
        <f t="shared" si="406"/>
        <v>100</v>
      </c>
      <c r="Q738" s="6">
        <f t="shared" si="406"/>
        <v>100</v>
      </c>
      <c r="W738" s="44"/>
      <c r="X738" s="38" t="s">
        <v>1</v>
      </c>
      <c r="Y738" s="78"/>
      <c r="Z738" s="28"/>
      <c r="AA738" s="29"/>
      <c r="AB738" s="39">
        <f t="shared" ref="AB738:AG738" si="407">SUM(AB733:AB737)</f>
        <v>210</v>
      </c>
      <c r="AC738" s="39">
        <f t="shared" si="407"/>
        <v>113</v>
      </c>
      <c r="AD738" s="68">
        <f t="shared" si="407"/>
        <v>116</v>
      </c>
      <c r="AE738" s="108">
        <f t="shared" si="407"/>
        <v>100</v>
      </c>
      <c r="AF738" s="6">
        <f t="shared" si="407"/>
        <v>100</v>
      </c>
      <c r="AG738" s="6">
        <f t="shared" si="407"/>
        <v>100</v>
      </c>
    </row>
    <row r="739" spans="1:36" ht="15" customHeight="1" x14ac:dyDescent="0.15">
      <c r="B739" s="38" t="s">
        <v>521</v>
      </c>
      <c r="C739" s="78"/>
      <c r="D739" s="28"/>
      <c r="E739" s="29"/>
      <c r="F739" s="40">
        <v>1.1271982024825515</v>
      </c>
      <c r="G739" s="40">
        <v>0.78250715773789847</v>
      </c>
      <c r="H739" s="40">
        <v>1.9444495505061652</v>
      </c>
      <c r="I739" s="40">
        <v>0.87222826055941804</v>
      </c>
      <c r="J739" s="40">
        <v>0.9107755310980209</v>
      </c>
      <c r="K739" s="40">
        <v>0.7723521897199237</v>
      </c>
      <c r="W739" s="44"/>
      <c r="X739" s="38" t="s">
        <v>521</v>
      </c>
      <c r="Y739" s="78"/>
      <c r="Z739" s="28"/>
      <c r="AA739" s="29"/>
      <c r="AB739" s="40">
        <v>0.7723521897199237</v>
      </c>
      <c r="AC739" s="40">
        <f>H739</f>
        <v>1.9444495505061652</v>
      </c>
      <c r="AD739" s="40">
        <f>J739</f>
        <v>0.9107755310980209</v>
      </c>
    </row>
    <row r="740" spans="1:36" ht="15" customHeight="1" x14ac:dyDescent="0.15">
      <c r="B740" s="38" t="s">
        <v>522</v>
      </c>
      <c r="C740" s="78"/>
      <c r="D740" s="28"/>
      <c r="E740" s="29"/>
      <c r="F740" s="40">
        <v>1.6135919473894058</v>
      </c>
      <c r="G740" s="40">
        <v>1.1167820600725347</v>
      </c>
      <c r="H740" s="40">
        <v>2.803624933287959</v>
      </c>
      <c r="I740" s="40">
        <v>1.2520695998352938</v>
      </c>
      <c r="J740" s="40">
        <v>1.3393757810265012</v>
      </c>
      <c r="K740" s="40">
        <v>1.0907780924991906</v>
      </c>
      <c r="W740" s="44"/>
      <c r="X740" s="38" t="s">
        <v>522</v>
      </c>
      <c r="Y740" s="78"/>
      <c r="Z740" s="28"/>
      <c r="AA740" s="29"/>
      <c r="AB740" s="40">
        <v>1.0907780924991906</v>
      </c>
      <c r="AC740" s="40">
        <f>H740</f>
        <v>2.803624933287959</v>
      </c>
      <c r="AD740" s="40">
        <f>J740</f>
        <v>1.3393757810265012</v>
      </c>
    </row>
    <row r="741" spans="1:36" ht="14.25" customHeight="1" x14ac:dyDescent="0.15">
      <c r="B741" s="62"/>
      <c r="C741" s="62"/>
      <c r="D741" s="45"/>
      <c r="E741" s="45"/>
      <c r="F741" s="109"/>
      <c r="G741" s="109"/>
      <c r="H741" s="109"/>
      <c r="I741" s="109"/>
      <c r="J741" s="109"/>
      <c r="K741" s="109"/>
      <c r="W741" s="44"/>
      <c r="X741" s="62"/>
      <c r="Y741" s="62"/>
      <c r="Z741" s="45"/>
      <c r="AA741" s="45"/>
      <c r="AB741" s="109"/>
      <c r="AC741" s="109"/>
      <c r="AD741" s="109"/>
      <c r="AE741" s="109"/>
      <c r="AF741" s="109"/>
    </row>
    <row r="742" spans="1:36" ht="15" customHeight="1" x14ac:dyDescent="0.15">
      <c r="A742" s="73" t="s">
        <v>599</v>
      </c>
      <c r="C742" s="1"/>
      <c r="D742" s="1"/>
      <c r="K742" s="7"/>
      <c r="O742" s="7"/>
      <c r="W742" s="44"/>
      <c r="Y742" s="1"/>
      <c r="Z742" s="1"/>
      <c r="AC742" s="1"/>
    </row>
    <row r="743" spans="1:36" ht="15" customHeight="1" x14ac:dyDescent="0.15">
      <c r="A743" s="1" t="s">
        <v>1125</v>
      </c>
      <c r="B743" s="22"/>
      <c r="H743" s="7"/>
      <c r="I743" s="7"/>
      <c r="K743" s="7"/>
      <c r="M743" s="7"/>
      <c r="W743" s="44"/>
      <c r="X743" s="22"/>
    </row>
    <row r="744" spans="1:36" ht="13.65" customHeight="1" x14ac:dyDescent="0.15">
      <c r="B744" s="64"/>
      <c r="C744" s="33"/>
      <c r="D744" s="33"/>
      <c r="E744" s="33"/>
      <c r="F744" s="386"/>
      <c r="G744" s="387"/>
      <c r="H744" s="86" t="s">
        <v>2</v>
      </c>
      <c r="I744" s="86"/>
      <c r="J744" s="387"/>
      <c r="K744" s="387"/>
      <c r="L744" s="388"/>
      <c r="M744" s="387"/>
      <c r="N744" s="86" t="s">
        <v>3</v>
      </c>
      <c r="O744" s="86"/>
      <c r="P744" s="387"/>
      <c r="Q744" s="389"/>
      <c r="W744" s="44"/>
      <c r="X744" s="64"/>
      <c r="Y744" s="33"/>
      <c r="Z744" s="33"/>
      <c r="AA744" s="33"/>
      <c r="AB744" s="79"/>
      <c r="AC744" s="83" t="s">
        <v>2</v>
      </c>
      <c r="AD744" s="86"/>
      <c r="AE744" s="104"/>
      <c r="AF744" s="83" t="s">
        <v>3</v>
      </c>
      <c r="AG744" s="84"/>
    </row>
    <row r="745" spans="1:36" ht="22.65" customHeight="1" x14ac:dyDescent="0.15">
      <c r="B745" s="34"/>
      <c r="C745" s="209"/>
      <c r="E745" s="75"/>
      <c r="F745" s="94" t="s">
        <v>442</v>
      </c>
      <c r="G745" s="94" t="s">
        <v>194</v>
      </c>
      <c r="H745" s="94" t="s">
        <v>195</v>
      </c>
      <c r="I745" s="94" t="s">
        <v>443</v>
      </c>
      <c r="J745" s="100" t="s">
        <v>197</v>
      </c>
      <c r="K745" s="94" t="s">
        <v>1127</v>
      </c>
      <c r="L745" s="103" t="s">
        <v>442</v>
      </c>
      <c r="M745" s="94" t="s">
        <v>194</v>
      </c>
      <c r="N745" s="94" t="s">
        <v>195</v>
      </c>
      <c r="O745" s="94" t="s">
        <v>443</v>
      </c>
      <c r="P745" s="94" t="s">
        <v>197</v>
      </c>
      <c r="Q745" s="94" t="s">
        <v>1127</v>
      </c>
      <c r="W745" s="44"/>
      <c r="X745" s="34"/>
      <c r="Y745" s="209"/>
      <c r="AA745" s="75"/>
      <c r="AB745" s="94" t="s">
        <v>936</v>
      </c>
      <c r="AC745" s="94" t="s">
        <v>195</v>
      </c>
      <c r="AD745" s="100" t="s">
        <v>197</v>
      </c>
      <c r="AE745" s="103" t="s">
        <v>936</v>
      </c>
      <c r="AF745" s="94" t="s">
        <v>195</v>
      </c>
      <c r="AG745" s="94" t="s">
        <v>197</v>
      </c>
    </row>
    <row r="746" spans="1:36" ht="12" customHeight="1" x14ac:dyDescent="0.15">
      <c r="B746" s="35"/>
      <c r="C746" s="88"/>
      <c r="D746" s="36"/>
      <c r="E746" s="76"/>
      <c r="F746" s="37"/>
      <c r="G746" s="37"/>
      <c r="H746" s="37"/>
      <c r="I746" s="37"/>
      <c r="J746" s="66"/>
      <c r="K746" s="37"/>
      <c r="L746" s="105">
        <f t="shared" ref="L746:Q746" si="408">F$626</f>
        <v>302</v>
      </c>
      <c r="M746" s="2">
        <f t="shared" si="408"/>
        <v>189</v>
      </c>
      <c r="N746" s="2">
        <f t="shared" si="408"/>
        <v>113</v>
      </c>
      <c r="O746" s="2">
        <f t="shared" si="408"/>
        <v>137</v>
      </c>
      <c r="P746" s="2">
        <f t="shared" si="408"/>
        <v>116</v>
      </c>
      <c r="Q746" s="2">
        <f t="shared" si="408"/>
        <v>210</v>
      </c>
      <c r="W746" s="44"/>
      <c r="X746" s="35"/>
      <c r="Y746" s="88"/>
      <c r="Z746" s="36"/>
      <c r="AA746" s="76"/>
      <c r="AB746" s="37"/>
      <c r="AC746" s="37"/>
      <c r="AD746" s="66"/>
      <c r="AE746" s="105">
        <f>AB$626</f>
        <v>210</v>
      </c>
      <c r="AF746" s="2">
        <f>AC$626</f>
        <v>113</v>
      </c>
      <c r="AG746" s="2">
        <f t="shared" ref="AG746" si="409">AD$626</f>
        <v>116</v>
      </c>
    </row>
    <row r="747" spans="1:36" ht="15" customHeight="1" x14ac:dyDescent="0.15">
      <c r="B747" s="34" t="s">
        <v>174</v>
      </c>
      <c r="C747" s="209"/>
      <c r="F747" s="18">
        <v>36</v>
      </c>
      <c r="G747" s="18">
        <v>21</v>
      </c>
      <c r="H747" s="18">
        <v>15</v>
      </c>
      <c r="I747" s="18">
        <v>14</v>
      </c>
      <c r="J747" s="67">
        <v>14</v>
      </c>
      <c r="K747" s="18">
        <v>21</v>
      </c>
      <c r="L747" s="107">
        <f t="shared" ref="L747:Q751" si="410">F747/L$746*100</f>
        <v>11.920529801324504</v>
      </c>
      <c r="M747" s="24">
        <f t="shared" si="410"/>
        <v>11.111111111111111</v>
      </c>
      <c r="N747" s="4">
        <f t="shared" si="410"/>
        <v>13.274336283185843</v>
      </c>
      <c r="O747" s="4">
        <f t="shared" si="410"/>
        <v>10.218978102189782</v>
      </c>
      <c r="P747" s="4">
        <f t="shared" si="410"/>
        <v>12.068965517241379</v>
      </c>
      <c r="Q747" s="4">
        <f t="shared" si="410"/>
        <v>10</v>
      </c>
      <c r="R747" s="173"/>
      <c r="W747" s="44"/>
      <c r="X747" s="34" t="s">
        <v>174</v>
      </c>
      <c r="Y747" s="209"/>
      <c r="AB747" s="18">
        <f>SUM(G747,I747-J747)</f>
        <v>21</v>
      </c>
      <c r="AC747" s="18">
        <f>H747</f>
        <v>15</v>
      </c>
      <c r="AD747" s="67">
        <f>J747</f>
        <v>14</v>
      </c>
      <c r="AE747" s="107">
        <f>AB747/AE$746*100</f>
        <v>10</v>
      </c>
      <c r="AF747" s="4">
        <f t="shared" ref="AF747:AG747" si="411">AC747/AF$746*100</f>
        <v>13.274336283185843</v>
      </c>
      <c r="AG747" s="4">
        <f t="shared" si="411"/>
        <v>12.068965517241379</v>
      </c>
      <c r="AJ747" s="173"/>
    </row>
    <row r="748" spans="1:36" ht="15" customHeight="1" x14ac:dyDescent="0.15">
      <c r="B748" s="34" t="s">
        <v>944</v>
      </c>
      <c r="C748" s="209"/>
      <c r="F748" s="18">
        <v>118</v>
      </c>
      <c r="G748" s="18">
        <v>77</v>
      </c>
      <c r="H748" s="18">
        <v>41</v>
      </c>
      <c r="I748" s="18">
        <v>47</v>
      </c>
      <c r="J748" s="67">
        <v>42</v>
      </c>
      <c r="K748" s="18">
        <v>82</v>
      </c>
      <c r="L748" s="107">
        <f t="shared" si="410"/>
        <v>39.072847682119203</v>
      </c>
      <c r="M748" s="24">
        <f t="shared" si="410"/>
        <v>40.74074074074074</v>
      </c>
      <c r="N748" s="4">
        <f t="shared" si="410"/>
        <v>36.283185840707965</v>
      </c>
      <c r="O748" s="4">
        <f t="shared" si="410"/>
        <v>34.306569343065696</v>
      </c>
      <c r="P748" s="4">
        <f t="shared" si="410"/>
        <v>36.206896551724135</v>
      </c>
      <c r="Q748" s="4">
        <f t="shared" si="410"/>
        <v>39.047619047619051</v>
      </c>
      <c r="R748" s="173"/>
      <c r="W748" s="44"/>
      <c r="X748" s="34" t="s">
        <v>944</v>
      </c>
      <c r="Y748" s="209"/>
      <c r="AB748" s="18">
        <f>SUM(G748,I748-J748)</f>
        <v>82</v>
      </c>
      <c r="AC748" s="18">
        <f>H748</f>
        <v>41</v>
      </c>
      <c r="AD748" s="67">
        <f>J748</f>
        <v>42</v>
      </c>
      <c r="AE748" s="107">
        <f t="shared" ref="AE748:AE751" si="412">AB748/AE$746*100</f>
        <v>39.047619047619051</v>
      </c>
      <c r="AF748" s="4">
        <f t="shared" ref="AF748:AF751" si="413">AC748/AF$746*100</f>
        <v>36.283185840707965</v>
      </c>
      <c r="AG748" s="4">
        <f t="shared" ref="AG748:AG751" si="414">AD748/AG$746*100</f>
        <v>36.206896551724135</v>
      </c>
      <c r="AJ748" s="173"/>
    </row>
    <row r="749" spans="1:36" ht="15" customHeight="1" x14ac:dyDescent="0.15">
      <c r="B749" s="34" t="s">
        <v>945</v>
      </c>
      <c r="C749" s="209"/>
      <c r="F749" s="18">
        <v>34</v>
      </c>
      <c r="G749" s="18">
        <v>27</v>
      </c>
      <c r="H749" s="18">
        <v>7</v>
      </c>
      <c r="I749" s="18">
        <v>22</v>
      </c>
      <c r="J749" s="67">
        <v>15</v>
      </c>
      <c r="K749" s="18">
        <v>34</v>
      </c>
      <c r="L749" s="107">
        <f t="shared" si="410"/>
        <v>11.258278145695364</v>
      </c>
      <c r="M749" s="24">
        <f t="shared" si="410"/>
        <v>14.285714285714285</v>
      </c>
      <c r="N749" s="4">
        <f t="shared" si="410"/>
        <v>6.1946902654867255</v>
      </c>
      <c r="O749" s="4">
        <f t="shared" si="410"/>
        <v>16.058394160583941</v>
      </c>
      <c r="P749" s="4">
        <f t="shared" si="410"/>
        <v>12.931034482758621</v>
      </c>
      <c r="Q749" s="4">
        <f t="shared" si="410"/>
        <v>16.19047619047619</v>
      </c>
      <c r="R749" s="173"/>
      <c r="W749" s="44"/>
      <c r="X749" s="34" t="s">
        <v>945</v>
      </c>
      <c r="Y749" s="209"/>
      <c r="AB749" s="18">
        <f>SUM(G749,I749-J749)</f>
        <v>34</v>
      </c>
      <c r="AC749" s="18">
        <f>H749</f>
        <v>7</v>
      </c>
      <c r="AD749" s="67">
        <f>J749</f>
        <v>15</v>
      </c>
      <c r="AE749" s="107">
        <f t="shared" si="412"/>
        <v>16.19047619047619</v>
      </c>
      <c r="AF749" s="4">
        <f t="shared" si="413"/>
        <v>6.1946902654867255</v>
      </c>
      <c r="AG749" s="4">
        <f t="shared" si="414"/>
        <v>12.931034482758621</v>
      </c>
      <c r="AJ749" s="173"/>
    </row>
    <row r="750" spans="1:36" ht="15" customHeight="1" x14ac:dyDescent="0.15">
      <c r="B750" s="34" t="s">
        <v>1038</v>
      </c>
      <c r="C750" s="209"/>
      <c r="F750" s="18">
        <v>24</v>
      </c>
      <c r="G750" s="18">
        <v>17</v>
      </c>
      <c r="H750" s="18">
        <v>7</v>
      </c>
      <c r="I750" s="18">
        <v>5</v>
      </c>
      <c r="J750" s="67">
        <v>3</v>
      </c>
      <c r="K750" s="18">
        <v>19</v>
      </c>
      <c r="L750" s="107">
        <f t="shared" si="410"/>
        <v>7.9470198675496695</v>
      </c>
      <c r="M750" s="24">
        <f t="shared" si="410"/>
        <v>8.9947089947089935</v>
      </c>
      <c r="N750" s="4">
        <f t="shared" si="410"/>
        <v>6.1946902654867255</v>
      </c>
      <c r="O750" s="4">
        <f t="shared" si="410"/>
        <v>3.6496350364963499</v>
      </c>
      <c r="P750" s="4">
        <f t="shared" si="410"/>
        <v>2.5862068965517242</v>
      </c>
      <c r="Q750" s="4">
        <f t="shared" si="410"/>
        <v>9.0476190476190474</v>
      </c>
      <c r="R750" s="173"/>
      <c r="W750" s="44"/>
      <c r="X750" s="34" t="s">
        <v>1038</v>
      </c>
      <c r="Y750" s="209"/>
      <c r="AB750" s="18">
        <f>SUM(G750,I750-J750)</f>
        <v>19</v>
      </c>
      <c r="AC750" s="18">
        <f>H750</f>
        <v>7</v>
      </c>
      <c r="AD750" s="67">
        <f>J750</f>
        <v>3</v>
      </c>
      <c r="AE750" s="107">
        <f t="shared" si="412"/>
        <v>9.0476190476190474</v>
      </c>
      <c r="AF750" s="4">
        <f t="shared" si="413"/>
        <v>6.1946902654867255</v>
      </c>
      <c r="AG750" s="4">
        <f t="shared" si="414"/>
        <v>2.5862068965517242</v>
      </c>
      <c r="AJ750" s="173"/>
    </row>
    <row r="751" spans="1:36" ht="15" customHeight="1" x14ac:dyDescent="0.15">
      <c r="B751" s="34" t="s">
        <v>0</v>
      </c>
      <c r="C751" s="209"/>
      <c r="D751" s="36"/>
      <c r="E751" s="36"/>
      <c r="F751" s="19">
        <v>90</v>
      </c>
      <c r="G751" s="19">
        <v>47</v>
      </c>
      <c r="H751" s="19">
        <v>43</v>
      </c>
      <c r="I751" s="19">
        <v>49</v>
      </c>
      <c r="J751" s="72">
        <v>42</v>
      </c>
      <c r="K751" s="19">
        <v>54</v>
      </c>
      <c r="L751" s="107">
        <f t="shared" si="410"/>
        <v>29.80132450331126</v>
      </c>
      <c r="M751" s="24">
        <f t="shared" si="410"/>
        <v>24.867724867724867</v>
      </c>
      <c r="N751" s="4">
        <f t="shared" si="410"/>
        <v>38.053097345132741</v>
      </c>
      <c r="O751" s="4">
        <f t="shared" si="410"/>
        <v>35.766423357664237</v>
      </c>
      <c r="P751" s="4">
        <f t="shared" si="410"/>
        <v>36.206896551724135</v>
      </c>
      <c r="Q751" s="4">
        <f t="shared" si="410"/>
        <v>25.714285714285712</v>
      </c>
      <c r="R751" s="173"/>
      <c r="W751" s="44"/>
      <c r="X751" s="34" t="s">
        <v>0</v>
      </c>
      <c r="Y751" s="209"/>
      <c r="Z751" s="36"/>
      <c r="AA751" s="36"/>
      <c r="AB751" s="19">
        <f>SUM(G751,I751-J751)</f>
        <v>54</v>
      </c>
      <c r="AC751" s="19">
        <f>H751</f>
        <v>43</v>
      </c>
      <c r="AD751" s="72">
        <f>J751</f>
        <v>42</v>
      </c>
      <c r="AE751" s="107">
        <f t="shared" si="412"/>
        <v>25.714285714285712</v>
      </c>
      <c r="AF751" s="4">
        <f t="shared" si="413"/>
        <v>38.053097345132741</v>
      </c>
      <c r="AG751" s="4">
        <f t="shared" si="414"/>
        <v>36.206896551724135</v>
      </c>
      <c r="AJ751" s="173"/>
    </row>
    <row r="752" spans="1:36" ht="15" customHeight="1" x14ac:dyDescent="0.15">
      <c r="B752" s="38" t="s">
        <v>1</v>
      </c>
      <c r="C752" s="78"/>
      <c r="D752" s="28"/>
      <c r="E752" s="29"/>
      <c r="F752" s="39">
        <f t="shared" ref="F752:J752" si="415">SUM(F747:F751)</f>
        <v>302</v>
      </c>
      <c r="G752" s="39">
        <f t="shared" si="415"/>
        <v>189</v>
      </c>
      <c r="H752" s="39">
        <f t="shared" si="415"/>
        <v>113</v>
      </c>
      <c r="I752" s="39">
        <f t="shared" si="415"/>
        <v>137</v>
      </c>
      <c r="J752" s="68">
        <f t="shared" si="415"/>
        <v>116</v>
      </c>
      <c r="K752" s="39">
        <v>210</v>
      </c>
      <c r="L752" s="108">
        <f t="shared" ref="L752:Q752" si="416">SUM(L747:L751)</f>
        <v>100</v>
      </c>
      <c r="M752" s="25">
        <f t="shared" si="416"/>
        <v>99.999999999999972</v>
      </c>
      <c r="N752" s="6">
        <f t="shared" si="416"/>
        <v>100</v>
      </c>
      <c r="O752" s="6">
        <f t="shared" si="416"/>
        <v>100</v>
      </c>
      <c r="P752" s="6">
        <f t="shared" si="416"/>
        <v>100</v>
      </c>
      <c r="Q752" s="6">
        <f t="shared" si="416"/>
        <v>100</v>
      </c>
      <c r="W752" s="44"/>
      <c r="X752" s="38" t="s">
        <v>1</v>
      </c>
      <c r="Y752" s="78"/>
      <c r="Z752" s="28"/>
      <c r="AA752" s="29"/>
      <c r="AB752" s="39">
        <f t="shared" ref="AB752:AG752" si="417">SUM(AB747:AB751)</f>
        <v>210</v>
      </c>
      <c r="AC752" s="39">
        <f t="shared" si="417"/>
        <v>113</v>
      </c>
      <c r="AD752" s="68">
        <f t="shared" si="417"/>
        <v>116</v>
      </c>
      <c r="AE752" s="108">
        <f t="shared" si="417"/>
        <v>100</v>
      </c>
      <c r="AF752" s="6">
        <f t="shared" si="417"/>
        <v>100</v>
      </c>
      <c r="AG752" s="6">
        <f t="shared" si="417"/>
        <v>100</v>
      </c>
    </row>
    <row r="753" spans="1:36" ht="15" customHeight="1" x14ac:dyDescent="0.15">
      <c r="B753" s="38" t="s">
        <v>521</v>
      </c>
      <c r="C753" s="78"/>
      <c r="D753" s="28"/>
      <c r="E753" s="29"/>
      <c r="F753" s="40">
        <v>1.2971698113207548</v>
      </c>
      <c r="G753" s="40">
        <v>1.4014084507042253</v>
      </c>
      <c r="H753" s="40">
        <v>1.0857142857142856</v>
      </c>
      <c r="I753" s="40">
        <v>1.2272727272727273</v>
      </c>
      <c r="J753" s="40">
        <v>1.1216216216216217</v>
      </c>
      <c r="K753" s="40">
        <v>1.4358974358974359</v>
      </c>
      <c r="W753" s="44"/>
      <c r="X753" s="38" t="s">
        <v>521</v>
      </c>
      <c r="Y753" s="78"/>
      <c r="Z753" s="28"/>
      <c r="AA753" s="29"/>
      <c r="AB753" s="40">
        <v>1.4358974358974359</v>
      </c>
      <c r="AC753" s="40">
        <f>H753</f>
        <v>1.0857142857142856</v>
      </c>
      <c r="AD753" s="40">
        <f>J753</f>
        <v>1.1216216216216217</v>
      </c>
    </row>
    <row r="754" spans="1:36" ht="15" customHeight="1" x14ac:dyDescent="0.15">
      <c r="B754" s="38" t="s">
        <v>522</v>
      </c>
      <c r="C754" s="78"/>
      <c r="D754" s="28"/>
      <c r="E754" s="29"/>
      <c r="F754" s="40">
        <v>1.5625</v>
      </c>
      <c r="G754" s="40">
        <v>1.6446280991735538</v>
      </c>
      <c r="H754" s="40">
        <v>1.3818181818181818</v>
      </c>
      <c r="I754" s="40">
        <v>1.4594594594594594</v>
      </c>
      <c r="J754" s="40">
        <v>1.3833333333333333</v>
      </c>
      <c r="K754" s="40">
        <v>1.6592592592592592</v>
      </c>
      <c r="W754" s="44"/>
      <c r="X754" s="38" t="s">
        <v>522</v>
      </c>
      <c r="Y754" s="78"/>
      <c r="Z754" s="28"/>
      <c r="AA754" s="29"/>
      <c r="AB754" s="40">
        <v>1.6592592592592592</v>
      </c>
      <c r="AC754" s="40">
        <f>H754</f>
        <v>1.3818181818181818</v>
      </c>
      <c r="AD754" s="40">
        <f>J754</f>
        <v>1.3833333333333333</v>
      </c>
    </row>
    <row r="755" spans="1:36" ht="15" customHeight="1" x14ac:dyDescent="0.15">
      <c r="B755" s="62"/>
      <c r="C755" s="62"/>
      <c r="D755" s="45"/>
      <c r="E755" s="45"/>
      <c r="F755" s="109"/>
      <c r="G755" s="109"/>
      <c r="H755" s="109"/>
      <c r="I755" s="109"/>
      <c r="J755" s="109"/>
      <c r="K755" s="109"/>
      <c r="W755" s="44"/>
      <c r="X755" s="62"/>
      <c r="Y755" s="62"/>
      <c r="Z755" s="45"/>
      <c r="AA755" s="45"/>
      <c r="AB755" s="109"/>
      <c r="AC755" s="109"/>
      <c r="AD755" s="109"/>
    </row>
    <row r="756" spans="1:36" ht="15" customHeight="1" x14ac:dyDescent="0.15">
      <c r="A756" s="73" t="s">
        <v>599</v>
      </c>
      <c r="C756" s="1"/>
      <c r="D756" s="1"/>
      <c r="K756" s="7"/>
      <c r="O756" s="7"/>
      <c r="W756" s="44"/>
      <c r="Y756" s="1"/>
      <c r="Z756" s="1"/>
      <c r="AC756" s="1"/>
    </row>
    <row r="757" spans="1:36" ht="15" customHeight="1" x14ac:dyDescent="0.15">
      <c r="A757" s="1" t="s">
        <v>1124</v>
      </c>
      <c r="B757" s="22"/>
      <c r="H757" s="7"/>
      <c r="I757" s="7"/>
      <c r="K757" s="7"/>
      <c r="M757" s="7"/>
      <c r="W757" s="44"/>
      <c r="X757" s="22"/>
    </row>
    <row r="758" spans="1:36" ht="13.65" customHeight="1" x14ac:dyDescent="0.15">
      <c r="B758" s="64"/>
      <c r="C758" s="33"/>
      <c r="D758" s="33"/>
      <c r="E758" s="33"/>
      <c r="F758" s="386"/>
      <c r="G758" s="387"/>
      <c r="H758" s="86" t="s">
        <v>2</v>
      </c>
      <c r="I758" s="86"/>
      <c r="J758" s="387"/>
      <c r="K758" s="387"/>
      <c r="L758" s="388"/>
      <c r="M758" s="387"/>
      <c r="N758" s="86" t="s">
        <v>3</v>
      </c>
      <c r="O758" s="86"/>
      <c r="P758" s="387"/>
      <c r="Q758" s="389"/>
      <c r="W758" s="44"/>
      <c r="X758" s="64"/>
      <c r="Y758" s="33"/>
      <c r="Z758" s="33"/>
      <c r="AA758" s="33"/>
      <c r="AB758" s="79"/>
      <c r="AC758" s="83" t="s">
        <v>2</v>
      </c>
      <c r="AD758" s="86"/>
      <c r="AE758" s="104"/>
      <c r="AF758" s="83" t="s">
        <v>3</v>
      </c>
      <c r="AG758" s="84"/>
    </row>
    <row r="759" spans="1:36" ht="22.65" customHeight="1" x14ac:dyDescent="0.15">
      <c r="B759" s="34"/>
      <c r="C759" s="209"/>
      <c r="E759" s="75"/>
      <c r="F759" s="94" t="s">
        <v>442</v>
      </c>
      <c r="G759" s="94" t="s">
        <v>194</v>
      </c>
      <c r="H759" s="94" t="s">
        <v>195</v>
      </c>
      <c r="I759" s="94" t="s">
        <v>443</v>
      </c>
      <c r="J759" s="100" t="s">
        <v>197</v>
      </c>
      <c r="K759" s="94" t="s">
        <v>1127</v>
      </c>
      <c r="L759" s="103" t="s">
        <v>442</v>
      </c>
      <c r="M759" s="94" t="s">
        <v>194</v>
      </c>
      <c r="N759" s="94" t="s">
        <v>195</v>
      </c>
      <c r="O759" s="94" t="s">
        <v>443</v>
      </c>
      <c r="P759" s="94" t="s">
        <v>197</v>
      </c>
      <c r="Q759" s="94" t="s">
        <v>1127</v>
      </c>
      <c r="W759" s="44"/>
      <c r="X759" s="34"/>
      <c r="Y759" s="209"/>
      <c r="AA759" s="75"/>
      <c r="AB759" s="94" t="s">
        <v>936</v>
      </c>
      <c r="AC759" s="94" t="s">
        <v>195</v>
      </c>
      <c r="AD759" s="100" t="s">
        <v>197</v>
      </c>
      <c r="AE759" s="103" t="s">
        <v>936</v>
      </c>
      <c r="AF759" s="94" t="s">
        <v>195</v>
      </c>
      <c r="AG759" s="94" t="s">
        <v>197</v>
      </c>
    </row>
    <row r="760" spans="1:36" ht="12" customHeight="1" x14ac:dyDescent="0.15">
      <c r="B760" s="35"/>
      <c r="C760" s="88"/>
      <c r="D760" s="36"/>
      <c r="E760" s="76"/>
      <c r="F760" s="37"/>
      <c r="G760" s="37"/>
      <c r="H760" s="37"/>
      <c r="I760" s="37"/>
      <c r="J760" s="66"/>
      <c r="K760" s="37"/>
      <c r="L760" s="105">
        <f t="shared" ref="L760:Q760" si="418">F$626</f>
        <v>302</v>
      </c>
      <c r="M760" s="2">
        <f t="shared" si="418"/>
        <v>189</v>
      </c>
      <c r="N760" s="2">
        <f t="shared" si="418"/>
        <v>113</v>
      </c>
      <c r="O760" s="2">
        <f t="shared" si="418"/>
        <v>137</v>
      </c>
      <c r="P760" s="2">
        <f t="shared" si="418"/>
        <v>116</v>
      </c>
      <c r="Q760" s="2">
        <f t="shared" si="418"/>
        <v>210</v>
      </c>
      <c r="W760" s="44"/>
      <c r="X760" s="35"/>
      <c r="Y760" s="88"/>
      <c r="Z760" s="36"/>
      <c r="AA760" s="76"/>
      <c r="AB760" s="37"/>
      <c r="AC760" s="37"/>
      <c r="AD760" s="66"/>
      <c r="AE760" s="105">
        <f>AB$626</f>
        <v>210</v>
      </c>
      <c r="AF760" s="2">
        <f>AC$626</f>
        <v>113</v>
      </c>
      <c r="AG760" s="2">
        <f t="shared" ref="AG760" si="419">AD$626</f>
        <v>116</v>
      </c>
    </row>
    <row r="761" spans="1:36" ht="15" customHeight="1" x14ac:dyDescent="0.15">
      <c r="B761" s="34" t="s">
        <v>174</v>
      </c>
      <c r="C761" s="209"/>
      <c r="F761" s="18">
        <v>141</v>
      </c>
      <c r="G761" s="18">
        <v>96</v>
      </c>
      <c r="H761" s="18">
        <v>45</v>
      </c>
      <c r="I761" s="18">
        <v>64</v>
      </c>
      <c r="J761" s="67">
        <v>51</v>
      </c>
      <c r="K761" s="18">
        <v>109</v>
      </c>
      <c r="L761" s="107">
        <f t="shared" ref="L761:Q765" si="420">F761/L$760*100</f>
        <v>46.688741721854306</v>
      </c>
      <c r="M761" s="24">
        <f t="shared" si="420"/>
        <v>50.793650793650791</v>
      </c>
      <c r="N761" s="4">
        <f t="shared" si="420"/>
        <v>39.823008849557525</v>
      </c>
      <c r="O761" s="4">
        <f t="shared" si="420"/>
        <v>46.715328467153284</v>
      </c>
      <c r="P761" s="4">
        <f t="shared" si="420"/>
        <v>43.96551724137931</v>
      </c>
      <c r="Q761" s="4">
        <f t="shared" si="420"/>
        <v>51.904761904761912</v>
      </c>
      <c r="R761" s="173"/>
      <c r="W761" s="44"/>
      <c r="X761" s="34" t="s">
        <v>174</v>
      </c>
      <c r="Y761" s="209"/>
      <c r="AB761" s="18">
        <f>SUM(G761,I761-J761)</f>
        <v>109</v>
      </c>
      <c r="AC761" s="18">
        <f>H761</f>
        <v>45</v>
      </c>
      <c r="AD761" s="67">
        <f>J761</f>
        <v>51</v>
      </c>
      <c r="AE761" s="107">
        <f>AB761/AE$760*100</f>
        <v>51.904761904761912</v>
      </c>
      <c r="AF761" s="4">
        <f t="shared" ref="AF761:AG761" si="421">AC761/AF$760*100</f>
        <v>39.823008849557525</v>
      </c>
      <c r="AG761" s="4">
        <f t="shared" si="421"/>
        <v>43.96551724137931</v>
      </c>
      <c r="AJ761" s="173"/>
    </row>
    <row r="762" spans="1:36" ht="15" customHeight="1" x14ac:dyDescent="0.15">
      <c r="B762" s="34" t="s">
        <v>944</v>
      </c>
      <c r="C762" s="209"/>
      <c r="F762" s="18">
        <v>49</v>
      </c>
      <c r="G762" s="18">
        <v>32</v>
      </c>
      <c r="H762" s="18">
        <v>17</v>
      </c>
      <c r="I762" s="18">
        <v>17</v>
      </c>
      <c r="J762" s="67">
        <v>16</v>
      </c>
      <c r="K762" s="18">
        <v>33</v>
      </c>
      <c r="L762" s="107">
        <f t="shared" si="420"/>
        <v>16.225165562913908</v>
      </c>
      <c r="M762" s="24">
        <f t="shared" si="420"/>
        <v>16.93121693121693</v>
      </c>
      <c r="N762" s="4">
        <f t="shared" si="420"/>
        <v>15.044247787610621</v>
      </c>
      <c r="O762" s="4">
        <f t="shared" si="420"/>
        <v>12.408759124087592</v>
      </c>
      <c r="P762" s="4">
        <f t="shared" si="420"/>
        <v>13.793103448275861</v>
      </c>
      <c r="Q762" s="4">
        <f t="shared" si="420"/>
        <v>15.714285714285714</v>
      </c>
      <c r="R762" s="173"/>
      <c r="W762" s="44"/>
      <c r="X762" s="34" t="s">
        <v>944</v>
      </c>
      <c r="Y762" s="209"/>
      <c r="AB762" s="18">
        <f>SUM(G762,I762-J762)</f>
        <v>33</v>
      </c>
      <c r="AC762" s="18">
        <f>H762</f>
        <v>17</v>
      </c>
      <c r="AD762" s="67">
        <f>J762</f>
        <v>16</v>
      </c>
      <c r="AE762" s="107">
        <f t="shared" ref="AE762:AE765" si="422">AB762/AE$760*100</f>
        <v>15.714285714285714</v>
      </c>
      <c r="AF762" s="4">
        <f t="shared" ref="AF762:AF765" si="423">AC762/AF$760*100</f>
        <v>15.044247787610621</v>
      </c>
      <c r="AG762" s="4">
        <f t="shared" ref="AG762:AG765" si="424">AD762/AG$760*100</f>
        <v>13.793103448275861</v>
      </c>
      <c r="AJ762" s="173"/>
    </row>
    <row r="763" spans="1:36" ht="15" customHeight="1" x14ac:dyDescent="0.15">
      <c r="B763" s="34" t="s">
        <v>945</v>
      </c>
      <c r="C763" s="209"/>
      <c r="F763" s="18">
        <v>6</v>
      </c>
      <c r="G763" s="18">
        <v>5</v>
      </c>
      <c r="H763" s="18">
        <v>1</v>
      </c>
      <c r="I763" s="18">
        <v>1</v>
      </c>
      <c r="J763" s="67">
        <v>1</v>
      </c>
      <c r="K763" s="18">
        <v>5</v>
      </c>
      <c r="L763" s="107">
        <f t="shared" si="420"/>
        <v>1.9867549668874174</v>
      </c>
      <c r="M763" s="24">
        <f t="shared" si="420"/>
        <v>2.6455026455026456</v>
      </c>
      <c r="N763" s="4">
        <f t="shared" si="420"/>
        <v>0.88495575221238942</v>
      </c>
      <c r="O763" s="4">
        <f t="shared" si="420"/>
        <v>0.72992700729927007</v>
      </c>
      <c r="P763" s="4">
        <f t="shared" si="420"/>
        <v>0.86206896551724133</v>
      </c>
      <c r="Q763" s="4">
        <f t="shared" si="420"/>
        <v>2.3809523809523809</v>
      </c>
      <c r="R763" s="173"/>
      <c r="W763" s="44"/>
      <c r="X763" s="34" t="s">
        <v>945</v>
      </c>
      <c r="Y763" s="209"/>
      <c r="AB763" s="18">
        <f>SUM(G763,I763-J763)</f>
        <v>5</v>
      </c>
      <c r="AC763" s="18">
        <f>H763</f>
        <v>1</v>
      </c>
      <c r="AD763" s="67">
        <f>J763</f>
        <v>1</v>
      </c>
      <c r="AE763" s="107">
        <f t="shared" si="422"/>
        <v>2.3809523809523809</v>
      </c>
      <c r="AF763" s="4">
        <f t="shared" si="423"/>
        <v>0.88495575221238942</v>
      </c>
      <c r="AG763" s="4">
        <f t="shared" si="424"/>
        <v>0.86206896551724133</v>
      </c>
      <c r="AJ763" s="173"/>
    </row>
    <row r="764" spans="1:36" ht="15" customHeight="1" x14ac:dyDescent="0.15">
      <c r="B764" s="34" t="s">
        <v>1038</v>
      </c>
      <c r="C764" s="209"/>
      <c r="F764" s="18">
        <v>2</v>
      </c>
      <c r="G764" s="18">
        <v>1</v>
      </c>
      <c r="H764" s="18">
        <v>1</v>
      </c>
      <c r="I764" s="18">
        <v>3</v>
      </c>
      <c r="J764" s="67">
        <v>3</v>
      </c>
      <c r="K764" s="18">
        <v>1</v>
      </c>
      <c r="L764" s="107">
        <f t="shared" si="420"/>
        <v>0.66225165562913912</v>
      </c>
      <c r="M764" s="24">
        <f t="shared" si="420"/>
        <v>0.52910052910052907</v>
      </c>
      <c r="N764" s="4">
        <f t="shared" si="420"/>
        <v>0.88495575221238942</v>
      </c>
      <c r="O764" s="4">
        <f t="shared" si="420"/>
        <v>2.1897810218978102</v>
      </c>
      <c r="P764" s="4">
        <f t="shared" si="420"/>
        <v>2.5862068965517242</v>
      </c>
      <c r="Q764" s="4">
        <f t="shared" si="420"/>
        <v>0.47619047619047622</v>
      </c>
      <c r="R764" s="173"/>
      <c r="W764" s="44"/>
      <c r="X764" s="34" t="s">
        <v>1038</v>
      </c>
      <c r="Y764" s="209"/>
      <c r="AB764" s="18">
        <f>SUM(G764,I764-J764)</f>
        <v>1</v>
      </c>
      <c r="AC764" s="18">
        <f>H764</f>
        <v>1</v>
      </c>
      <c r="AD764" s="67">
        <f>J764</f>
        <v>3</v>
      </c>
      <c r="AE764" s="107">
        <f t="shared" si="422"/>
        <v>0.47619047619047622</v>
      </c>
      <c r="AF764" s="4">
        <f t="shared" si="423"/>
        <v>0.88495575221238942</v>
      </c>
      <c r="AG764" s="4">
        <f t="shared" si="424"/>
        <v>2.5862068965517242</v>
      </c>
      <c r="AJ764" s="173"/>
    </row>
    <row r="765" spans="1:36" ht="15" customHeight="1" x14ac:dyDescent="0.15">
      <c r="B765" s="34" t="s">
        <v>0</v>
      </c>
      <c r="C765" s="209"/>
      <c r="D765" s="36"/>
      <c r="E765" s="36"/>
      <c r="F765" s="19">
        <v>104</v>
      </c>
      <c r="G765" s="19">
        <v>55</v>
      </c>
      <c r="H765" s="19">
        <v>49</v>
      </c>
      <c r="I765" s="19">
        <v>52</v>
      </c>
      <c r="J765" s="72">
        <v>45</v>
      </c>
      <c r="K765" s="19">
        <v>62</v>
      </c>
      <c r="L765" s="107">
        <f t="shared" si="420"/>
        <v>34.437086092715234</v>
      </c>
      <c r="M765" s="24">
        <f t="shared" si="420"/>
        <v>29.100529100529098</v>
      </c>
      <c r="N765" s="4">
        <f t="shared" si="420"/>
        <v>43.362831858407077</v>
      </c>
      <c r="O765" s="4">
        <f t="shared" si="420"/>
        <v>37.956204379562038</v>
      </c>
      <c r="P765" s="4">
        <f t="shared" si="420"/>
        <v>38.793103448275865</v>
      </c>
      <c r="Q765" s="4">
        <f t="shared" si="420"/>
        <v>29.523809523809526</v>
      </c>
      <c r="R765" s="173"/>
      <c r="W765" s="44"/>
      <c r="X765" s="34" t="s">
        <v>0</v>
      </c>
      <c r="Y765" s="209"/>
      <c r="Z765" s="36"/>
      <c r="AA765" s="36"/>
      <c r="AB765" s="19">
        <f>SUM(G765,I765-J765)</f>
        <v>62</v>
      </c>
      <c r="AC765" s="19">
        <f>H765</f>
        <v>49</v>
      </c>
      <c r="AD765" s="72">
        <f>J765</f>
        <v>45</v>
      </c>
      <c r="AE765" s="107">
        <f t="shared" si="422"/>
        <v>29.523809523809526</v>
      </c>
      <c r="AF765" s="4">
        <f t="shared" si="423"/>
        <v>43.362831858407077</v>
      </c>
      <c r="AG765" s="4">
        <f t="shared" si="424"/>
        <v>38.793103448275865</v>
      </c>
      <c r="AJ765" s="173"/>
    </row>
    <row r="766" spans="1:36" ht="15" customHeight="1" x14ac:dyDescent="0.15">
      <c r="B766" s="38" t="s">
        <v>1</v>
      </c>
      <c r="C766" s="78"/>
      <c r="D766" s="28"/>
      <c r="E766" s="29"/>
      <c r="F766" s="39">
        <f t="shared" ref="F766:J766" si="425">SUM(F761:F765)</f>
        <v>302</v>
      </c>
      <c r="G766" s="39">
        <f t="shared" si="425"/>
        <v>189</v>
      </c>
      <c r="H766" s="39">
        <f t="shared" si="425"/>
        <v>113</v>
      </c>
      <c r="I766" s="39">
        <f t="shared" si="425"/>
        <v>137</v>
      </c>
      <c r="J766" s="68">
        <f t="shared" si="425"/>
        <v>116</v>
      </c>
      <c r="K766" s="39">
        <v>210</v>
      </c>
      <c r="L766" s="108">
        <f t="shared" ref="L766:Q766" si="426">SUM(L761:L765)</f>
        <v>100</v>
      </c>
      <c r="M766" s="25">
        <f t="shared" si="426"/>
        <v>100</v>
      </c>
      <c r="N766" s="6">
        <f t="shared" si="426"/>
        <v>100</v>
      </c>
      <c r="O766" s="6">
        <f t="shared" si="426"/>
        <v>100</v>
      </c>
      <c r="P766" s="6">
        <f t="shared" si="426"/>
        <v>100</v>
      </c>
      <c r="Q766" s="6">
        <f t="shared" si="426"/>
        <v>100</v>
      </c>
      <c r="W766" s="44"/>
      <c r="X766" s="38" t="s">
        <v>1</v>
      </c>
      <c r="Y766" s="78"/>
      <c r="Z766" s="28"/>
      <c r="AA766" s="29"/>
      <c r="AB766" s="39">
        <f t="shared" ref="AB766:AG766" si="427">SUM(AB761:AB765)</f>
        <v>210</v>
      </c>
      <c r="AC766" s="39">
        <f t="shared" si="427"/>
        <v>113</v>
      </c>
      <c r="AD766" s="68">
        <f t="shared" si="427"/>
        <v>116</v>
      </c>
      <c r="AE766" s="108">
        <f t="shared" si="427"/>
        <v>100</v>
      </c>
      <c r="AF766" s="6">
        <f t="shared" si="427"/>
        <v>100</v>
      </c>
      <c r="AG766" s="6">
        <f t="shared" si="427"/>
        <v>100</v>
      </c>
    </row>
    <row r="767" spans="1:36" ht="15" customHeight="1" x14ac:dyDescent="0.15">
      <c r="B767" s="38" t="s">
        <v>521</v>
      </c>
      <c r="C767" s="78"/>
      <c r="D767" s="28"/>
      <c r="E767" s="29"/>
      <c r="F767" s="40">
        <v>0.34343434343434343</v>
      </c>
      <c r="G767" s="40">
        <v>0.34328358208955223</v>
      </c>
      <c r="H767" s="40">
        <v>0.34375</v>
      </c>
      <c r="I767" s="40">
        <v>0.3411764705882353</v>
      </c>
      <c r="J767" s="40">
        <v>0.39436619718309857</v>
      </c>
      <c r="K767" s="40">
        <v>0.31756756756756754</v>
      </c>
      <c r="W767" s="44"/>
      <c r="X767" s="38" t="s">
        <v>521</v>
      </c>
      <c r="Y767" s="78"/>
      <c r="Z767" s="28"/>
      <c r="AA767" s="29"/>
      <c r="AB767" s="40">
        <v>0.31756756756756754</v>
      </c>
      <c r="AC767" s="40">
        <f>H767</f>
        <v>0.34375</v>
      </c>
      <c r="AD767" s="40">
        <f>J767</f>
        <v>0.39436619718309857</v>
      </c>
    </row>
    <row r="768" spans="1:36" ht="15" customHeight="1" x14ac:dyDescent="0.15">
      <c r="B768" s="38" t="s">
        <v>522</v>
      </c>
      <c r="C768" s="78"/>
      <c r="D768" s="28"/>
      <c r="E768" s="29"/>
      <c r="F768" s="40">
        <v>1.1929824561403508</v>
      </c>
      <c r="G768" s="40">
        <v>1.2105263157894737</v>
      </c>
      <c r="H768" s="40">
        <v>1.1578947368421053</v>
      </c>
      <c r="I768" s="40">
        <v>1.3809523809523809</v>
      </c>
      <c r="J768" s="40">
        <v>1.4</v>
      </c>
      <c r="K768" s="40">
        <v>1.2051282051282051</v>
      </c>
      <c r="W768" s="44"/>
      <c r="X768" s="38" t="s">
        <v>522</v>
      </c>
      <c r="Y768" s="78"/>
      <c r="Z768" s="28"/>
      <c r="AA768" s="29"/>
      <c r="AB768" s="40">
        <v>1.2051282051282051</v>
      </c>
      <c r="AC768" s="40">
        <f>H768</f>
        <v>1.1578947368421053</v>
      </c>
      <c r="AD768" s="40">
        <f>J768</f>
        <v>1.4</v>
      </c>
    </row>
    <row r="769" spans="1:36" ht="15" customHeight="1" x14ac:dyDescent="0.15">
      <c r="B769" s="62"/>
      <c r="C769" s="62"/>
      <c r="D769" s="45"/>
      <c r="E769" s="45"/>
      <c r="F769" s="109"/>
      <c r="G769" s="109"/>
      <c r="H769" s="109"/>
      <c r="I769" s="109"/>
      <c r="J769" s="109"/>
      <c r="K769" s="109"/>
      <c r="W769" s="44"/>
      <c r="X769" s="62"/>
      <c r="Y769" s="62"/>
      <c r="Z769" s="45"/>
      <c r="AA769" s="45"/>
      <c r="AB769" s="109"/>
      <c r="AC769" s="109"/>
      <c r="AD769" s="109"/>
    </row>
    <row r="770" spans="1:36" ht="15" customHeight="1" x14ac:dyDescent="0.15">
      <c r="A770" s="73" t="s">
        <v>599</v>
      </c>
      <c r="C770" s="1"/>
      <c r="D770" s="1"/>
      <c r="K770" s="7"/>
      <c r="O770" s="7"/>
      <c r="W770" s="44"/>
      <c r="Y770" s="1"/>
      <c r="Z770" s="1"/>
      <c r="AC770" s="1"/>
    </row>
    <row r="771" spans="1:36" ht="15" customHeight="1" x14ac:dyDescent="0.15">
      <c r="A771" s="1" t="s">
        <v>1126</v>
      </c>
      <c r="B771" s="22"/>
      <c r="H771" s="7"/>
      <c r="I771" s="7"/>
      <c r="K771" s="7"/>
      <c r="M771" s="7"/>
      <c r="W771" s="44"/>
      <c r="X771" s="22"/>
    </row>
    <row r="772" spans="1:36" ht="13.65" customHeight="1" x14ac:dyDescent="0.15">
      <c r="B772" s="64"/>
      <c r="C772" s="33"/>
      <c r="D772" s="33"/>
      <c r="E772" s="33"/>
      <c r="F772" s="386"/>
      <c r="G772" s="387"/>
      <c r="H772" s="86" t="s">
        <v>2</v>
      </c>
      <c r="I772" s="86"/>
      <c r="J772" s="387"/>
      <c r="K772" s="387"/>
      <c r="L772" s="388"/>
      <c r="M772" s="387"/>
      <c r="N772" s="86" t="s">
        <v>3</v>
      </c>
      <c r="O772" s="86"/>
      <c r="P772" s="387"/>
      <c r="Q772" s="389"/>
      <c r="W772" s="44"/>
      <c r="X772" s="64"/>
      <c r="Y772" s="33"/>
      <c r="Z772" s="33"/>
      <c r="AA772" s="33"/>
      <c r="AB772" s="79"/>
      <c r="AC772" s="83" t="s">
        <v>2</v>
      </c>
      <c r="AD772" s="86"/>
      <c r="AE772" s="104"/>
      <c r="AF772" s="83" t="s">
        <v>3</v>
      </c>
      <c r="AG772" s="84"/>
    </row>
    <row r="773" spans="1:36" ht="22.65" customHeight="1" x14ac:dyDescent="0.15">
      <c r="B773" s="34"/>
      <c r="C773" s="209"/>
      <c r="E773" s="75"/>
      <c r="F773" s="94" t="s">
        <v>442</v>
      </c>
      <c r="G773" s="94" t="s">
        <v>194</v>
      </c>
      <c r="H773" s="94" t="s">
        <v>195</v>
      </c>
      <c r="I773" s="94" t="s">
        <v>443</v>
      </c>
      <c r="J773" s="100" t="s">
        <v>197</v>
      </c>
      <c r="K773" s="94" t="s">
        <v>1127</v>
      </c>
      <c r="L773" s="103" t="s">
        <v>442</v>
      </c>
      <c r="M773" s="94" t="s">
        <v>194</v>
      </c>
      <c r="N773" s="94" t="s">
        <v>195</v>
      </c>
      <c r="O773" s="94" t="s">
        <v>443</v>
      </c>
      <c r="P773" s="94" t="s">
        <v>197</v>
      </c>
      <c r="Q773" s="94" t="s">
        <v>1127</v>
      </c>
      <c r="W773" s="44"/>
      <c r="X773" s="34"/>
      <c r="Y773" s="209"/>
      <c r="AA773" s="75"/>
      <c r="AB773" s="94" t="s">
        <v>936</v>
      </c>
      <c r="AC773" s="94" t="s">
        <v>195</v>
      </c>
      <c r="AD773" s="100" t="s">
        <v>197</v>
      </c>
      <c r="AE773" s="103" t="s">
        <v>936</v>
      </c>
      <c r="AF773" s="94" t="s">
        <v>195</v>
      </c>
      <c r="AG773" s="94" t="s">
        <v>197</v>
      </c>
    </row>
    <row r="774" spans="1:36" ht="12" customHeight="1" x14ac:dyDescent="0.15">
      <c r="B774" s="35"/>
      <c r="C774" s="88"/>
      <c r="D774" s="36"/>
      <c r="E774" s="76"/>
      <c r="F774" s="37"/>
      <c r="G774" s="37"/>
      <c r="H774" s="37"/>
      <c r="I774" s="37"/>
      <c r="J774" s="66"/>
      <c r="K774" s="37"/>
      <c r="L774" s="105">
        <f t="shared" ref="L774:Q774" si="428">F$626</f>
        <v>302</v>
      </c>
      <c r="M774" s="2">
        <f t="shared" si="428"/>
        <v>189</v>
      </c>
      <c r="N774" s="2">
        <f t="shared" si="428"/>
        <v>113</v>
      </c>
      <c r="O774" s="2">
        <f t="shared" si="428"/>
        <v>137</v>
      </c>
      <c r="P774" s="2">
        <f t="shared" si="428"/>
        <v>116</v>
      </c>
      <c r="Q774" s="2">
        <f t="shared" si="428"/>
        <v>210</v>
      </c>
      <c r="W774" s="44"/>
      <c r="X774" s="35"/>
      <c r="Y774" s="88"/>
      <c r="Z774" s="36"/>
      <c r="AA774" s="76"/>
      <c r="AB774" s="37"/>
      <c r="AC774" s="37"/>
      <c r="AD774" s="66"/>
      <c r="AE774" s="105">
        <f>AB$626</f>
        <v>210</v>
      </c>
      <c r="AF774" s="2">
        <f>AC$626</f>
        <v>113</v>
      </c>
      <c r="AG774" s="2">
        <f t="shared" ref="AG774" si="429">AD$626</f>
        <v>116</v>
      </c>
    </row>
    <row r="775" spans="1:36" ht="15" customHeight="1" x14ac:dyDescent="0.15">
      <c r="B775" s="34" t="s">
        <v>174</v>
      </c>
      <c r="C775" s="209"/>
      <c r="F775" s="18">
        <v>0</v>
      </c>
      <c r="G775" s="18">
        <v>0</v>
      </c>
      <c r="H775" s="18">
        <v>0</v>
      </c>
      <c r="I775" s="18">
        <v>0</v>
      </c>
      <c r="J775" s="67">
        <v>0</v>
      </c>
      <c r="K775" s="18">
        <v>0</v>
      </c>
      <c r="L775" s="107">
        <f t="shared" ref="L775:Q779" si="430">F775/L$774*100</f>
        <v>0</v>
      </c>
      <c r="M775" s="24">
        <f t="shared" si="430"/>
        <v>0</v>
      </c>
      <c r="N775" s="4">
        <f t="shared" si="430"/>
        <v>0</v>
      </c>
      <c r="O775" s="4">
        <f t="shared" si="430"/>
        <v>0</v>
      </c>
      <c r="P775" s="4">
        <f t="shared" si="430"/>
        <v>0</v>
      </c>
      <c r="Q775" s="4">
        <f t="shared" si="430"/>
        <v>0</v>
      </c>
      <c r="R775" s="173"/>
      <c r="W775" s="44"/>
      <c r="X775" s="34" t="s">
        <v>174</v>
      </c>
      <c r="Y775" s="209"/>
      <c r="AB775" s="18">
        <f>SUM(G775,I775-J775)</f>
        <v>0</v>
      </c>
      <c r="AC775" s="18">
        <f>H775</f>
        <v>0</v>
      </c>
      <c r="AD775" s="67">
        <f>J775</f>
        <v>0</v>
      </c>
      <c r="AE775" s="107">
        <f>AB775/AE$774*100</f>
        <v>0</v>
      </c>
      <c r="AF775" s="4">
        <f t="shared" ref="AF775:AG775" si="431">AC775/AF$774*100</f>
        <v>0</v>
      </c>
      <c r="AG775" s="4">
        <f t="shared" si="431"/>
        <v>0</v>
      </c>
      <c r="AJ775" s="173"/>
    </row>
    <row r="776" spans="1:36" ht="15" customHeight="1" x14ac:dyDescent="0.15">
      <c r="B776" s="34" t="s">
        <v>69</v>
      </c>
      <c r="C776" s="209"/>
      <c r="F776" s="18">
        <v>129</v>
      </c>
      <c r="G776" s="18">
        <v>86</v>
      </c>
      <c r="H776" s="18">
        <v>43</v>
      </c>
      <c r="I776" s="18">
        <v>55</v>
      </c>
      <c r="J776" s="67">
        <v>51</v>
      </c>
      <c r="K776" s="18">
        <v>90</v>
      </c>
      <c r="L776" s="107">
        <f t="shared" si="430"/>
        <v>42.715231788079471</v>
      </c>
      <c r="M776" s="24">
        <f t="shared" si="430"/>
        <v>45.5026455026455</v>
      </c>
      <c r="N776" s="4">
        <f t="shared" si="430"/>
        <v>38.053097345132741</v>
      </c>
      <c r="O776" s="4">
        <f t="shared" si="430"/>
        <v>40.145985401459853</v>
      </c>
      <c r="P776" s="4">
        <f t="shared" si="430"/>
        <v>43.96551724137931</v>
      </c>
      <c r="Q776" s="4">
        <f t="shared" si="430"/>
        <v>42.857142857142854</v>
      </c>
      <c r="R776" s="173"/>
      <c r="W776" s="44"/>
      <c r="X776" s="34" t="s">
        <v>69</v>
      </c>
      <c r="Y776" s="209"/>
      <c r="AB776" s="18">
        <f>SUM(G776,I776-J776)</f>
        <v>90</v>
      </c>
      <c r="AC776" s="18">
        <f>H776</f>
        <v>43</v>
      </c>
      <c r="AD776" s="67">
        <f>J776</f>
        <v>51</v>
      </c>
      <c r="AE776" s="107">
        <f t="shared" ref="AE776:AE779" si="432">AB776/AE$774*100</f>
        <v>42.857142857142854</v>
      </c>
      <c r="AF776" s="4">
        <f t="shared" ref="AF776:AF779" si="433">AC776/AF$774*100</f>
        <v>38.053097345132741</v>
      </c>
      <c r="AG776" s="4">
        <f t="shared" ref="AG776:AG779" si="434">AD776/AG$774*100</f>
        <v>43.96551724137931</v>
      </c>
      <c r="AJ776" s="173"/>
    </row>
    <row r="777" spans="1:36" ht="15" customHeight="1" x14ac:dyDescent="0.15">
      <c r="B777" s="34" t="s">
        <v>991</v>
      </c>
      <c r="C777" s="209"/>
      <c r="F777" s="18">
        <v>31</v>
      </c>
      <c r="G777" s="18">
        <v>27</v>
      </c>
      <c r="H777" s="18">
        <v>4</v>
      </c>
      <c r="I777" s="18">
        <v>21</v>
      </c>
      <c r="J777" s="67">
        <v>14</v>
      </c>
      <c r="K777" s="18">
        <v>34</v>
      </c>
      <c r="L777" s="107">
        <f t="shared" si="430"/>
        <v>10.264900662251655</v>
      </c>
      <c r="M777" s="24">
        <f t="shared" si="430"/>
        <v>14.285714285714285</v>
      </c>
      <c r="N777" s="4">
        <f t="shared" si="430"/>
        <v>3.5398230088495577</v>
      </c>
      <c r="O777" s="4">
        <f t="shared" si="430"/>
        <v>15.328467153284672</v>
      </c>
      <c r="P777" s="4">
        <f t="shared" si="430"/>
        <v>12.068965517241379</v>
      </c>
      <c r="Q777" s="4">
        <f t="shared" si="430"/>
        <v>16.19047619047619</v>
      </c>
      <c r="R777" s="173"/>
      <c r="W777" s="44"/>
      <c r="X777" s="34" t="s">
        <v>991</v>
      </c>
      <c r="Y777" s="209"/>
      <c r="AB777" s="18">
        <f>SUM(G777,I777-J777)</f>
        <v>34</v>
      </c>
      <c r="AC777" s="18">
        <f>H777</f>
        <v>4</v>
      </c>
      <c r="AD777" s="67">
        <f>J777</f>
        <v>14</v>
      </c>
      <c r="AE777" s="107">
        <f t="shared" si="432"/>
        <v>16.19047619047619</v>
      </c>
      <c r="AF777" s="4">
        <f t="shared" si="433"/>
        <v>3.5398230088495577</v>
      </c>
      <c r="AG777" s="4">
        <f t="shared" si="434"/>
        <v>12.068965517241379</v>
      </c>
      <c r="AJ777" s="173"/>
    </row>
    <row r="778" spans="1:36" ht="15" customHeight="1" x14ac:dyDescent="0.15">
      <c r="B778" s="34" t="s">
        <v>1038</v>
      </c>
      <c r="C778" s="209"/>
      <c r="F778" s="18">
        <v>20</v>
      </c>
      <c r="G778" s="18">
        <v>16</v>
      </c>
      <c r="H778" s="18">
        <v>4</v>
      </c>
      <c r="I778" s="18">
        <v>2</v>
      </c>
      <c r="J778" s="67">
        <v>1</v>
      </c>
      <c r="K778" s="18">
        <v>17</v>
      </c>
      <c r="L778" s="107">
        <f t="shared" si="430"/>
        <v>6.6225165562913908</v>
      </c>
      <c r="M778" s="24">
        <f t="shared" si="430"/>
        <v>8.4656084656084651</v>
      </c>
      <c r="N778" s="4">
        <f t="shared" si="430"/>
        <v>3.5398230088495577</v>
      </c>
      <c r="O778" s="4">
        <f t="shared" si="430"/>
        <v>1.4598540145985401</v>
      </c>
      <c r="P778" s="4">
        <f t="shared" si="430"/>
        <v>0.86206896551724133</v>
      </c>
      <c r="Q778" s="4">
        <f t="shared" si="430"/>
        <v>8.0952380952380949</v>
      </c>
      <c r="R778" s="173"/>
      <c r="W778" s="44"/>
      <c r="X778" s="34" t="s">
        <v>1038</v>
      </c>
      <c r="Y778" s="209"/>
      <c r="AB778" s="18">
        <f>SUM(G778,I778-J778)</f>
        <v>17</v>
      </c>
      <c r="AC778" s="18">
        <f>H778</f>
        <v>4</v>
      </c>
      <c r="AD778" s="67">
        <f>J778</f>
        <v>1</v>
      </c>
      <c r="AE778" s="107">
        <f t="shared" si="432"/>
        <v>8.0952380952380949</v>
      </c>
      <c r="AF778" s="4">
        <f t="shared" si="433"/>
        <v>3.5398230088495577</v>
      </c>
      <c r="AG778" s="4">
        <f t="shared" si="434"/>
        <v>0.86206896551724133</v>
      </c>
      <c r="AJ778" s="173"/>
    </row>
    <row r="779" spans="1:36" ht="15" customHeight="1" x14ac:dyDescent="0.15">
      <c r="B779" s="34" t="s">
        <v>0</v>
      </c>
      <c r="C779" s="209"/>
      <c r="D779" s="36"/>
      <c r="E779" s="36"/>
      <c r="F779" s="19">
        <v>122</v>
      </c>
      <c r="G779" s="19">
        <v>60</v>
      </c>
      <c r="H779" s="19">
        <v>62</v>
      </c>
      <c r="I779" s="19">
        <v>59</v>
      </c>
      <c r="J779" s="72">
        <v>50</v>
      </c>
      <c r="K779" s="19">
        <v>69</v>
      </c>
      <c r="L779" s="107">
        <f t="shared" si="430"/>
        <v>40.397350993377486</v>
      </c>
      <c r="M779" s="24">
        <f t="shared" si="430"/>
        <v>31.746031746031743</v>
      </c>
      <c r="N779" s="4">
        <f t="shared" si="430"/>
        <v>54.86725663716814</v>
      </c>
      <c r="O779" s="4">
        <f t="shared" si="430"/>
        <v>43.065693430656928</v>
      </c>
      <c r="P779" s="4">
        <f t="shared" si="430"/>
        <v>43.103448275862064</v>
      </c>
      <c r="Q779" s="4">
        <f t="shared" si="430"/>
        <v>32.857142857142854</v>
      </c>
      <c r="R779" s="173"/>
      <c r="W779" s="44"/>
      <c r="X779" s="34" t="s">
        <v>0</v>
      </c>
      <c r="Y779" s="209"/>
      <c r="Z779" s="36"/>
      <c r="AA779" s="36"/>
      <c r="AB779" s="19">
        <f>SUM(G779,I779-J779)</f>
        <v>69</v>
      </c>
      <c r="AC779" s="19">
        <f>H779</f>
        <v>62</v>
      </c>
      <c r="AD779" s="72">
        <f>J779</f>
        <v>50</v>
      </c>
      <c r="AE779" s="107">
        <f t="shared" si="432"/>
        <v>32.857142857142854</v>
      </c>
      <c r="AF779" s="4">
        <f t="shared" si="433"/>
        <v>54.86725663716814</v>
      </c>
      <c r="AG779" s="4">
        <f t="shared" si="434"/>
        <v>43.103448275862064</v>
      </c>
      <c r="AJ779" s="173"/>
    </row>
    <row r="780" spans="1:36" ht="15" customHeight="1" x14ac:dyDescent="0.15">
      <c r="B780" s="38" t="s">
        <v>1</v>
      </c>
      <c r="C780" s="78"/>
      <c r="D780" s="28"/>
      <c r="E780" s="29"/>
      <c r="F780" s="39">
        <f t="shared" ref="F780:J780" si="435">SUM(F775:F779)</f>
        <v>302</v>
      </c>
      <c r="G780" s="39">
        <f t="shared" si="435"/>
        <v>189</v>
      </c>
      <c r="H780" s="39">
        <f t="shared" si="435"/>
        <v>113</v>
      </c>
      <c r="I780" s="39">
        <f t="shared" si="435"/>
        <v>137</v>
      </c>
      <c r="J780" s="68">
        <f t="shared" si="435"/>
        <v>116</v>
      </c>
      <c r="K780" s="39">
        <v>210</v>
      </c>
      <c r="L780" s="108">
        <f t="shared" ref="L780:Q780" si="436">SUM(L775:L779)</f>
        <v>100</v>
      </c>
      <c r="M780" s="25">
        <f t="shared" si="436"/>
        <v>100</v>
      </c>
      <c r="N780" s="6">
        <f t="shared" si="436"/>
        <v>100</v>
      </c>
      <c r="O780" s="6">
        <f t="shared" si="436"/>
        <v>100</v>
      </c>
      <c r="P780" s="6">
        <f t="shared" si="436"/>
        <v>100</v>
      </c>
      <c r="Q780" s="6">
        <f t="shared" si="436"/>
        <v>100</v>
      </c>
      <c r="W780" s="44"/>
      <c r="X780" s="38" t="s">
        <v>1</v>
      </c>
      <c r="Y780" s="78"/>
      <c r="Z780" s="28"/>
      <c r="AA780" s="29"/>
      <c r="AB780" s="39">
        <f t="shared" ref="AB780:AG780" si="437">SUM(AB775:AB779)</f>
        <v>210</v>
      </c>
      <c r="AC780" s="39">
        <f t="shared" si="437"/>
        <v>113</v>
      </c>
      <c r="AD780" s="68">
        <f t="shared" si="437"/>
        <v>116</v>
      </c>
      <c r="AE780" s="108">
        <f t="shared" si="437"/>
        <v>100</v>
      </c>
      <c r="AF780" s="6">
        <f t="shared" si="437"/>
        <v>100</v>
      </c>
      <c r="AG780" s="6">
        <f t="shared" si="437"/>
        <v>100</v>
      </c>
    </row>
    <row r="781" spans="1:36" ht="15" customHeight="1" x14ac:dyDescent="0.15">
      <c r="B781" s="38" t="s">
        <v>1032</v>
      </c>
      <c r="C781" s="78"/>
      <c r="D781" s="28"/>
      <c r="E781" s="29"/>
      <c r="F781" s="40">
        <v>1.4386111111111113</v>
      </c>
      <c r="G781" s="40">
        <v>1.5542635658914725</v>
      </c>
      <c r="H781" s="40">
        <v>1.1460784313725489</v>
      </c>
      <c r="I781" s="40">
        <v>1.2538461538461536</v>
      </c>
      <c r="J781" s="40">
        <v>1.1515151515151516</v>
      </c>
      <c r="K781" s="40">
        <v>1.5765957446808512</v>
      </c>
      <c r="W781" s="44"/>
      <c r="X781" s="38" t="s">
        <v>1032</v>
      </c>
      <c r="Y781" s="78"/>
      <c r="Z781" s="28"/>
      <c r="AA781" s="29"/>
      <c r="AB781" s="40">
        <v>1.5765957446808512</v>
      </c>
      <c r="AC781" s="40">
        <f>H781</f>
        <v>1.1460784313725489</v>
      </c>
      <c r="AD781" s="40">
        <f>J781</f>
        <v>1.1515151515151516</v>
      </c>
    </row>
    <row r="782" spans="1:36" ht="15" customHeight="1" x14ac:dyDescent="0.15">
      <c r="B782" s="85" t="s">
        <v>143</v>
      </c>
      <c r="C782" s="62"/>
      <c r="D782" s="45"/>
      <c r="E782" s="45"/>
      <c r="F782" s="109"/>
      <c r="G782" s="109"/>
      <c r="H782" s="109"/>
      <c r="I782" s="109"/>
      <c r="J782" s="109"/>
      <c r="K782" s="109"/>
      <c r="W782" s="44"/>
      <c r="X782" s="85" t="s">
        <v>143</v>
      </c>
      <c r="Y782" s="62"/>
      <c r="Z782" s="45"/>
      <c r="AA782" s="45"/>
      <c r="AB782" s="109"/>
      <c r="AC782" s="109"/>
      <c r="AD782" s="109"/>
    </row>
    <row r="783" spans="1:36" ht="13.65" customHeight="1" x14ac:dyDescent="0.15">
      <c r="B783" s="64"/>
      <c r="C783" s="33"/>
      <c r="D783" s="33"/>
      <c r="E783" s="33"/>
      <c r="F783" s="386"/>
      <c r="G783" s="387"/>
      <c r="H783" s="86" t="s">
        <v>2</v>
      </c>
      <c r="I783" s="86"/>
      <c r="J783" s="387"/>
      <c r="K783" s="387"/>
      <c r="L783" s="388"/>
      <c r="M783" s="387"/>
      <c r="N783" s="86" t="s">
        <v>3</v>
      </c>
      <c r="O783" s="86"/>
      <c r="P783" s="387"/>
      <c r="Q783" s="389"/>
      <c r="W783" s="44"/>
      <c r="X783" s="64"/>
      <c r="Y783" s="33"/>
      <c r="Z783" s="33"/>
      <c r="AA783" s="33"/>
      <c r="AB783" s="79"/>
      <c r="AC783" s="83" t="s">
        <v>2</v>
      </c>
      <c r="AD783" s="86"/>
      <c r="AE783" s="104"/>
      <c r="AF783" s="83" t="s">
        <v>3</v>
      </c>
      <c r="AG783" s="84"/>
    </row>
    <row r="784" spans="1:36" ht="22.65" customHeight="1" x14ac:dyDescent="0.15">
      <c r="B784" s="34"/>
      <c r="C784" s="209"/>
      <c r="E784" s="75"/>
      <c r="F784" s="94" t="s">
        <v>442</v>
      </c>
      <c r="G784" s="94" t="s">
        <v>194</v>
      </c>
      <c r="H784" s="94" t="s">
        <v>195</v>
      </c>
      <c r="I784" s="94" t="s">
        <v>443</v>
      </c>
      <c r="J784" s="100" t="s">
        <v>197</v>
      </c>
      <c r="K784" s="94" t="s">
        <v>1127</v>
      </c>
      <c r="L784" s="103" t="s">
        <v>442</v>
      </c>
      <c r="M784" s="94" t="s">
        <v>194</v>
      </c>
      <c r="N784" s="94" t="s">
        <v>195</v>
      </c>
      <c r="O784" s="94" t="s">
        <v>443</v>
      </c>
      <c r="P784" s="94" t="s">
        <v>197</v>
      </c>
      <c r="Q784" s="94" t="s">
        <v>1127</v>
      </c>
      <c r="W784" s="44"/>
      <c r="X784" s="34"/>
      <c r="Y784" s="209"/>
      <c r="AA784" s="75"/>
      <c r="AB784" s="94" t="s">
        <v>936</v>
      </c>
      <c r="AC784" s="94" t="s">
        <v>195</v>
      </c>
      <c r="AD784" s="100" t="s">
        <v>197</v>
      </c>
      <c r="AE784" s="103" t="s">
        <v>936</v>
      </c>
      <c r="AF784" s="94" t="s">
        <v>195</v>
      </c>
      <c r="AG784" s="94" t="s">
        <v>197</v>
      </c>
    </row>
    <row r="785" spans="1:37" ht="12" customHeight="1" x14ac:dyDescent="0.15">
      <c r="B785" s="35"/>
      <c r="C785" s="88"/>
      <c r="D785" s="36"/>
      <c r="E785" s="76"/>
      <c r="F785" s="37"/>
      <c r="G785" s="37"/>
      <c r="H785" s="37"/>
      <c r="I785" s="37"/>
      <c r="J785" s="66"/>
      <c r="K785" s="37"/>
      <c r="L785" s="105">
        <f t="shared" ref="L785:Q785" si="438">F$626</f>
        <v>302</v>
      </c>
      <c r="M785" s="2">
        <f t="shared" si="438"/>
        <v>189</v>
      </c>
      <c r="N785" s="2">
        <f t="shared" si="438"/>
        <v>113</v>
      </c>
      <c r="O785" s="2">
        <f t="shared" si="438"/>
        <v>137</v>
      </c>
      <c r="P785" s="2">
        <f t="shared" si="438"/>
        <v>116</v>
      </c>
      <c r="Q785" s="2">
        <f t="shared" si="438"/>
        <v>210</v>
      </c>
      <c r="W785" s="44"/>
      <c r="X785" s="35"/>
      <c r="Y785" s="88"/>
      <c r="Z785" s="36"/>
      <c r="AA785" s="76"/>
      <c r="AB785" s="37"/>
      <c r="AC785" s="37"/>
      <c r="AD785" s="66"/>
      <c r="AE785" s="105">
        <f>AB$626</f>
        <v>210</v>
      </c>
      <c r="AF785" s="2">
        <f>AC$626</f>
        <v>113</v>
      </c>
      <c r="AG785" s="2">
        <f t="shared" ref="AG785" si="439">AD$626</f>
        <v>116</v>
      </c>
    </row>
    <row r="786" spans="1:37" ht="15" customHeight="1" x14ac:dyDescent="0.15">
      <c r="B786" s="34" t="s">
        <v>174</v>
      </c>
      <c r="C786" s="209"/>
      <c r="F786" s="18">
        <v>0</v>
      </c>
      <c r="G786" s="18">
        <v>0</v>
      </c>
      <c r="H786" s="18">
        <v>0</v>
      </c>
      <c r="I786" s="18">
        <v>0</v>
      </c>
      <c r="J786" s="67">
        <v>0</v>
      </c>
      <c r="K786" s="18">
        <v>0</v>
      </c>
      <c r="L786" s="107">
        <f t="shared" ref="L786:Q790" si="440">F786/L$785*100</f>
        <v>0</v>
      </c>
      <c r="M786" s="24">
        <f t="shared" si="440"/>
        <v>0</v>
      </c>
      <c r="N786" s="4">
        <f t="shared" si="440"/>
        <v>0</v>
      </c>
      <c r="O786" s="4">
        <f t="shared" si="440"/>
        <v>0</v>
      </c>
      <c r="P786" s="4">
        <f t="shared" si="440"/>
        <v>0</v>
      </c>
      <c r="Q786" s="4">
        <f t="shared" si="440"/>
        <v>0</v>
      </c>
      <c r="R786" s="173"/>
      <c r="W786" s="44"/>
      <c r="X786" s="34" t="s">
        <v>174</v>
      </c>
      <c r="Y786" s="209"/>
      <c r="AB786" s="18">
        <f>SUM(G786,I786-J786)</f>
        <v>0</v>
      </c>
      <c r="AC786" s="18">
        <f>H786</f>
        <v>0</v>
      </c>
      <c r="AD786" s="67">
        <f>J786</f>
        <v>0</v>
      </c>
      <c r="AE786" s="107">
        <f>AB786/AE$785*100</f>
        <v>0</v>
      </c>
      <c r="AF786" s="4">
        <f t="shared" ref="AF786:AG786" si="441">AC786/AF$785*100</f>
        <v>0</v>
      </c>
      <c r="AG786" s="4">
        <f t="shared" si="441"/>
        <v>0</v>
      </c>
      <c r="AJ786" s="173"/>
    </row>
    <row r="787" spans="1:37" ht="15" customHeight="1" x14ac:dyDescent="0.15">
      <c r="B787" s="34" t="s">
        <v>69</v>
      </c>
      <c r="C787" s="209"/>
      <c r="F787" s="18">
        <v>137</v>
      </c>
      <c r="G787" s="18">
        <v>103</v>
      </c>
      <c r="H787" s="18">
        <v>34</v>
      </c>
      <c r="I787" s="18">
        <v>60</v>
      </c>
      <c r="J787" s="67">
        <v>50</v>
      </c>
      <c r="K787" s="18">
        <v>113</v>
      </c>
      <c r="L787" s="107">
        <f t="shared" si="440"/>
        <v>45.364238410596023</v>
      </c>
      <c r="M787" s="24">
        <f t="shared" si="440"/>
        <v>54.4973544973545</v>
      </c>
      <c r="N787" s="4">
        <f t="shared" si="440"/>
        <v>30.088495575221241</v>
      </c>
      <c r="O787" s="4">
        <f t="shared" si="440"/>
        <v>43.79562043795621</v>
      </c>
      <c r="P787" s="4">
        <f t="shared" si="440"/>
        <v>43.103448275862064</v>
      </c>
      <c r="Q787" s="4">
        <f t="shared" si="440"/>
        <v>53.80952380952381</v>
      </c>
      <c r="R787" s="173"/>
      <c r="W787" s="44"/>
      <c r="X787" s="34" t="s">
        <v>69</v>
      </c>
      <c r="Y787" s="209"/>
      <c r="AB787" s="18">
        <f>SUM(G787,I787-J787)</f>
        <v>113</v>
      </c>
      <c r="AC787" s="18">
        <f>H787</f>
        <v>34</v>
      </c>
      <c r="AD787" s="67">
        <f>J787</f>
        <v>50</v>
      </c>
      <c r="AE787" s="107">
        <f t="shared" ref="AE787:AE790" si="442">AB787/AE$785*100</f>
        <v>53.80952380952381</v>
      </c>
      <c r="AF787" s="4">
        <f t="shared" ref="AF787:AF790" si="443">AC787/AF$785*100</f>
        <v>30.088495575221241</v>
      </c>
      <c r="AG787" s="4">
        <f t="shared" ref="AG787:AG790" si="444">AD787/AG$785*100</f>
        <v>43.103448275862064</v>
      </c>
      <c r="AJ787" s="173"/>
    </row>
    <row r="788" spans="1:37" ht="15" customHeight="1" x14ac:dyDescent="0.15">
      <c r="B788" s="34" t="s">
        <v>991</v>
      </c>
      <c r="C788" s="209"/>
      <c r="F788" s="18">
        <v>23</v>
      </c>
      <c r="G788" s="18">
        <v>16</v>
      </c>
      <c r="H788" s="18">
        <v>7</v>
      </c>
      <c r="I788" s="18">
        <v>8</v>
      </c>
      <c r="J788" s="67">
        <v>7</v>
      </c>
      <c r="K788" s="18">
        <v>17</v>
      </c>
      <c r="L788" s="107">
        <f t="shared" si="440"/>
        <v>7.6158940397350996</v>
      </c>
      <c r="M788" s="24">
        <f t="shared" si="440"/>
        <v>8.4656084656084651</v>
      </c>
      <c r="N788" s="4">
        <f t="shared" si="440"/>
        <v>6.1946902654867255</v>
      </c>
      <c r="O788" s="4">
        <f t="shared" si="440"/>
        <v>5.8394160583941606</v>
      </c>
      <c r="P788" s="4">
        <f t="shared" si="440"/>
        <v>6.0344827586206895</v>
      </c>
      <c r="Q788" s="4">
        <f t="shared" si="440"/>
        <v>8.0952380952380949</v>
      </c>
      <c r="R788" s="173"/>
      <c r="W788" s="44"/>
      <c r="X788" s="34" t="s">
        <v>991</v>
      </c>
      <c r="Y788" s="209"/>
      <c r="AB788" s="18">
        <f>SUM(G788,I788-J788)</f>
        <v>17</v>
      </c>
      <c r="AC788" s="18">
        <f>H788</f>
        <v>7</v>
      </c>
      <c r="AD788" s="67">
        <f>J788</f>
        <v>7</v>
      </c>
      <c r="AE788" s="107">
        <f t="shared" si="442"/>
        <v>8.0952380952380949</v>
      </c>
      <c r="AF788" s="4">
        <f t="shared" si="443"/>
        <v>6.1946902654867255</v>
      </c>
      <c r="AG788" s="4">
        <f t="shared" si="444"/>
        <v>6.0344827586206895</v>
      </c>
      <c r="AJ788" s="173"/>
    </row>
    <row r="789" spans="1:37" ht="15" customHeight="1" x14ac:dyDescent="0.15">
      <c r="B789" s="34" t="s">
        <v>1038</v>
      </c>
      <c r="C789" s="209"/>
      <c r="F789" s="18">
        <v>19</v>
      </c>
      <c r="G789" s="18">
        <v>9</v>
      </c>
      <c r="H789" s="18">
        <v>10</v>
      </c>
      <c r="I789" s="18">
        <v>10</v>
      </c>
      <c r="J789" s="67">
        <v>9</v>
      </c>
      <c r="K789" s="18">
        <v>10</v>
      </c>
      <c r="L789" s="107">
        <f t="shared" si="440"/>
        <v>6.2913907284768218</v>
      </c>
      <c r="M789" s="24">
        <f t="shared" si="440"/>
        <v>4.7619047619047619</v>
      </c>
      <c r="N789" s="4">
        <f t="shared" si="440"/>
        <v>8.8495575221238933</v>
      </c>
      <c r="O789" s="4">
        <f t="shared" si="440"/>
        <v>7.2992700729926998</v>
      </c>
      <c r="P789" s="4">
        <f t="shared" si="440"/>
        <v>7.7586206896551726</v>
      </c>
      <c r="Q789" s="4">
        <f t="shared" si="440"/>
        <v>4.7619047619047619</v>
      </c>
      <c r="R789" s="173"/>
      <c r="W789" s="44"/>
      <c r="X789" s="34" t="s">
        <v>1038</v>
      </c>
      <c r="Y789" s="209"/>
      <c r="AB789" s="18">
        <f>SUM(G789,I789-J789)</f>
        <v>10</v>
      </c>
      <c r="AC789" s="18">
        <f>H789</f>
        <v>10</v>
      </c>
      <c r="AD789" s="67">
        <f>J789</f>
        <v>9</v>
      </c>
      <c r="AE789" s="107">
        <f t="shared" si="442"/>
        <v>4.7619047619047619</v>
      </c>
      <c r="AF789" s="4">
        <f t="shared" si="443"/>
        <v>8.8495575221238933</v>
      </c>
      <c r="AG789" s="4">
        <f t="shared" si="444"/>
        <v>7.7586206896551726</v>
      </c>
      <c r="AJ789" s="173"/>
    </row>
    <row r="790" spans="1:37" ht="15" customHeight="1" x14ac:dyDescent="0.15">
      <c r="B790" s="34" t="s">
        <v>0</v>
      </c>
      <c r="C790" s="209"/>
      <c r="D790" s="36"/>
      <c r="E790" s="36"/>
      <c r="F790" s="19">
        <v>123</v>
      </c>
      <c r="G790" s="19">
        <v>61</v>
      </c>
      <c r="H790" s="19">
        <v>62</v>
      </c>
      <c r="I790" s="19">
        <v>59</v>
      </c>
      <c r="J790" s="72">
        <v>50</v>
      </c>
      <c r="K790" s="19">
        <v>70</v>
      </c>
      <c r="L790" s="107">
        <f t="shared" si="440"/>
        <v>40.728476821192054</v>
      </c>
      <c r="M790" s="24">
        <f t="shared" si="440"/>
        <v>32.275132275132272</v>
      </c>
      <c r="N790" s="4">
        <f t="shared" si="440"/>
        <v>54.86725663716814</v>
      </c>
      <c r="O790" s="4">
        <f t="shared" si="440"/>
        <v>43.065693430656928</v>
      </c>
      <c r="P790" s="4">
        <f t="shared" si="440"/>
        <v>43.103448275862064</v>
      </c>
      <c r="Q790" s="4">
        <f t="shared" si="440"/>
        <v>33.333333333333329</v>
      </c>
      <c r="R790" s="173"/>
      <c r="W790" s="44"/>
      <c r="X790" s="34" t="s">
        <v>0</v>
      </c>
      <c r="Y790" s="209"/>
      <c r="Z790" s="36"/>
      <c r="AA790" s="36"/>
      <c r="AB790" s="19">
        <f>SUM(G790,I790-J790)</f>
        <v>70</v>
      </c>
      <c r="AC790" s="19">
        <f>H790</f>
        <v>62</v>
      </c>
      <c r="AD790" s="72">
        <f>J790</f>
        <v>50</v>
      </c>
      <c r="AE790" s="107">
        <f t="shared" si="442"/>
        <v>33.333333333333329</v>
      </c>
      <c r="AF790" s="4">
        <f t="shared" si="443"/>
        <v>54.86725663716814</v>
      </c>
      <c r="AG790" s="4">
        <f t="shared" si="444"/>
        <v>43.103448275862064</v>
      </c>
      <c r="AJ790" s="173"/>
    </row>
    <row r="791" spans="1:37" ht="15" customHeight="1" x14ac:dyDescent="0.15">
      <c r="B791" s="38" t="s">
        <v>1</v>
      </c>
      <c r="C791" s="78"/>
      <c r="D791" s="28"/>
      <c r="E791" s="29"/>
      <c r="F791" s="39">
        <f t="shared" ref="F791:J791" si="445">SUM(F786:F790)</f>
        <v>302</v>
      </c>
      <c r="G791" s="39">
        <f t="shared" si="445"/>
        <v>189</v>
      </c>
      <c r="H791" s="39">
        <f t="shared" si="445"/>
        <v>113</v>
      </c>
      <c r="I791" s="39">
        <f t="shared" si="445"/>
        <v>137</v>
      </c>
      <c r="J791" s="68">
        <f t="shared" si="445"/>
        <v>116</v>
      </c>
      <c r="K791" s="39">
        <v>210</v>
      </c>
      <c r="L791" s="108">
        <f t="shared" ref="L791:Q791" si="446">SUM(L786:L790)</f>
        <v>100</v>
      </c>
      <c r="M791" s="25">
        <f t="shared" si="446"/>
        <v>100</v>
      </c>
      <c r="N791" s="6">
        <f t="shared" si="446"/>
        <v>100</v>
      </c>
      <c r="O791" s="6">
        <f t="shared" si="446"/>
        <v>100</v>
      </c>
      <c r="P791" s="6">
        <f t="shared" si="446"/>
        <v>100</v>
      </c>
      <c r="Q791" s="6">
        <f t="shared" si="446"/>
        <v>100</v>
      </c>
      <c r="W791" s="44"/>
      <c r="X791" s="38" t="s">
        <v>1</v>
      </c>
      <c r="Y791" s="78"/>
      <c r="Z791" s="28"/>
      <c r="AA791" s="29"/>
      <c r="AB791" s="39">
        <f t="shared" ref="AB791:AG791" si="447">SUM(AB786:AB790)</f>
        <v>210</v>
      </c>
      <c r="AC791" s="39">
        <f t="shared" si="447"/>
        <v>113</v>
      </c>
      <c r="AD791" s="68">
        <f t="shared" si="447"/>
        <v>116</v>
      </c>
      <c r="AE791" s="108">
        <f t="shared" si="447"/>
        <v>100</v>
      </c>
      <c r="AF791" s="6">
        <f t="shared" si="447"/>
        <v>100</v>
      </c>
      <c r="AG791" s="6">
        <f t="shared" si="447"/>
        <v>100</v>
      </c>
    </row>
    <row r="792" spans="1:37" ht="15" customHeight="1" x14ac:dyDescent="0.15">
      <c r="B792" s="38" t="s">
        <v>1032</v>
      </c>
      <c r="C792" s="78"/>
      <c r="D792" s="28"/>
      <c r="E792" s="29"/>
      <c r="F792" s="40">
        <v>1.4823459605464242</v>
      </c>
      <c r="G792" s="40">
        <v>1.3159623273575132</v>
      </c>
      <c r="H792" s="40">
        <v>1.8999362556087922</v>
      </c>
      <c r="I792" s="40">
        <v>1.7005083624883464</v>
      </c>
      <c r="J792" s="40">
        <v>1.6866249015912971</v>
      </c>
      <c r="K792" s="40">
        <v>1.3554684762201927</v>
      </c>
      <c r="W792" s="44"/>
      <c r="X792" s="38" t="s">
        <v>1032</v>
      </c>
      <c r="Y792" s="78"/>
      <c r="Z792" s="28"/>
      <c r="AA792" s="29"/>
      <c r="AB792" s="40">
        <v>1.3554684762201927</v>
      </c>
      <c r="AC792" s="40">
        <f>H792</f>
        <v>1.8999362556087922</v>
      </c>
      <c r="AD792" s="40">
        <f>J792</f>
        <v>1.6866249015912971</v>
      </c>
    </row>
    <row r="793" spans="1:37" ht="15" customHeight="1" x14ac:dyDescent="0.15">
      <c r="B793" s="62"/>
      <c r="C793" s="62"/>
      <c r="D793" s="45"/>
      <c r="E793" s="45"/>
      <c r="F793" s="109"/>
      <c r="G793" s="109"/>
      <c r="H793" s="109"/>
      <c r="I793" s="109"/>
      <c r="J793" s="109"/>
      <c r="W793" s="44"/>
      <c r="X793" s="62"/>
      <c r="Y793" s="62"/>
      <c r="Z793" s="45"/>
      <c r="AA793" s="45"/>
      <c r="AB793" s="109"/>
      <c r="AC793" s="109"/>
      <c r="AD793" s="109"/>
      <c r="AE793" s="109"/>
      <c r="AF793" s="109"/>
    </row>
    <row r="794" spans="1:37" ht="15" customHeight="1" x14ac:dyDescent="0.15">
      <c r="A794" s="1" t="s">
        <v>600</v>
      </c>
      <c r="F794" s="54"/>
      <c r="W794" s="44"/>
      <c r="AB794" s="54"/>
    </row>
    <row r="795" spans="1:37" ht="13.65" customHeight="1" x14ac:dyDescent="0.15">
      <c r="B795" s="64"/>
      <c r="C795" s="33"/>
      <c r="D795" s="33"/>
      <c r="E795" s="33"/>
      <c r="F795" s="33"/>
      <c r="G795" s="33"/>
      <c r="H795" s="33"/>
      <c r="I795" s="33"/>
      <c r="J795" s="386"/>
      <c r="K795" s="387"/>
      <c r="L795" s="86" t="s">
        <v>2</v>
      </c>
      <c r="M795" s="86"/>
      <c r="N795" s="387"/>
      <c r="O795" s="387"/>
      <c r="P795" s="388"/>
      <c r="Q795" s="387"/>
      <c r="R795" s="86" t="s">
        <v>3</v>
      </c>
      <c r="S795" s="86"/>
      <c r="T795" s="387"/>
      <c r="U795" s="389"/>
      <c r="V795" s="384"/>
      <c r="W795" s="44"/>
      <c r="X795" s="64"/>
      <c r="Y795" s="33"/>
      <c r="Z795" s="33"/>
      <c r="AA795" s="33"/>
      <c r="AB795" s="33"/>
      <c r="AC795" s="33"/>
      <c r="AD795" s="33"/>
      <c r="AE795" s="33"/>
      <c r="AF795" s="79"/>
      <c r="AG795" s="83" t="s">
        <v>2</v>
      </c>
      <c r="AH795" s="86"/>
      <c r="AI795" s="104"/>
      <c r="AJ795" s="83" t="s">
        <v>3</v>
      </c>
      <c r="AK795" s="84"/>
    </row>
    <row r="796" spans="1:37" ht="19.2" x14ac:dyDescent="0.15">
      <c r="B796" s="77"/>
      <c r="H796" s="7"/>
      <c r="I796" s="7"/>
      <c r="J796" s="94" t="s">
        <v>442</v>
      </c>
      <c r="K796" s="94" t="s">
        <v>194</v>
      </c>
      <c r="L796" s="94" t="s">
        <v>195</v>
      </c>
      <c r="M796" s="94" t="s">
        <v>443</v>
      </c>
      <c r="N796" s="100" t="s">
        <v>197</v>
      </c>
      <c r="O796" s="94" t="s">
        <v>1127</v>
      </c>
      <c r="P796" s="103" t="s">
        <v>442</v>
      </c>
      <c r="Q796" s="94" t="s">
        <v>194</v>
      </c>
      <c r="R796" s="94" t="s">
        <v>195</v>
      </c>
      <c r="S796" s="94" t="s">
        <v>443</v>
      </c>
      <c r="T796" s="94" t="s">
        <v>197</v>
      </c>
      <c r="U796" s="94" t="s">
        <v>1127</v>
      </c>
      <c r="V796" s="385"/>
      <c r="W796" s="44"/>
      <c r="X796" s="77"/>
      <c r="AD796" s="7"/>
      <c r="AE796" s="7"/>
      <c r="AF796" s="94" t="s">
        <v>936</v>
      </c>
      <c r="AG796" s="94" t="s">
        <v>195</v>
      </c>
      <c r="AH796" s="100" t="s">
        <v>197</v>
      </c>
      <c r="AI796" s="103" t="s">
        <v>936</v>
      </c>
      <c r="AJ796" s="94" t="s">
        <v>195</v>
      </c>
      <c r="AK796" s="94" t="s">
        <v>197</v>
      </c>
    </row>
    <row r="797" spans="1:37" ht="12" customHeight="1" x14ac:dyDescent="0.15">
      <c r="B797" s="35"/>
      <c r="C797" s="88"/>
      <c r="D797" s="88"/>
      <c r="E797" s="88"/>
      <c r="F797" s="88"/>
      <c r="G797" s="88"/>
      <c r="H797" s="88"/>
      <c r="I797" s="36"/>
      <c r="J797" s="37"/>
      <c r="K797" s="37"/>
      <c r="L797" s="37"/>
      <c r="M797" s="37"/>
      <c r="N797" s="66"/>
      <c r="O797" s="37"/>
      <c r="P797" s="105">
        <f t="shared" ref="P797:U797" si="448">F$586</f>
        <v>2146</v>
      </c>
      <c r="Q797" s="2">
        <f t="shared" si="448"/>
        <v>1105</v>
      </c>
      <c r="R797" s="2">
        <f t="shared" si="448"/>
        <v>1041</v>
      </c>
      <c r="S797" s="2">
        <f t="shared" si="448"/>
        <v>1184</v>
      </c>
      <c r="T797" s="2">
        <f t="shared" si="448"/>
        <v>1077</v>
      </c>
      <c r="U797" s="2">
        <f t="shared" si="448"/>
        <v>1212</v>
      </c>
      <c r="V797" s="89"/>
      <c r="W797" s="44"/>
      <c r="X797" s="35"/>
      <c r="Y797" s="88"/>
      <c r="Z797" s="88"/>
      <c r="AA797" s="88"/>
      <c r="AB797" s="88"/>
      <c r="AC797" s="88"/>
      <c r="AD797" s="88"/>
      <c r="AE797" s="36"/>
      <c r="AF797" s="37"/>
      <c r="AG797" s="37"/>
      <c r="AH797" s="66"/>
      <c r="AI797" s="105">
        <f>AB$586</f>
        <v>1212</v>
      </c>
      <c r="AJ797" s="2">
        <f>AC$586</f>
        <v>1041</v>
      </c>
      <c r="AK797" s="2">
        <f>AD$586</f>
        <v>1077</v>
      </c>
    </row>
    <row r="798" spans="1:37" ht="15" customHeight="1" x14ac:dyDescent="0.15">
      <c r="B798" s="34" t="s">
        <v>601</v>
      </c>
      <c r="C798" s="209"/>
      <c r="D798" s="209"/>
      <c r="E798" s="209"/>
      <c r="F798" s="209"/>
      <c r="G798" s="209"/>
      <c r="H798" s="209"/>
      <c r="I798" s="7"/>
      <c r="J798" s="18">
        <v>1947</v>
      </c>
      <c r="K798" s="18">
        <v>1042</v>
      </c>
      <c r="L798" s="18">
        <v>905</v>
      </c>
      <c r="M798" s="18">
        <v>850</v>
      </c>
      <c r="N798" s="67">
        <v>757</v>
      </c>
      <c r="O798" s="18">
        <v>1135</v>
      </c>
      <c r="P798" s="107">
        <f t="shared" ref="P798:P807" si="449">J798/L$575*100</f>
        <v>90.726933830382109</v>
      </c>
      <c r="Q798" s="4">
        <f t="shared" ref="Q798:Q807" si="450">K798/M$575*100</f>
        <v>94.298642533936643</v>
      </c>
      <c r="R798" s="4">
        <f t="shared" ref="R798:R807" si="451">L798/N$575*100</f>
        <v>86.935638808837652</v>
      </c>
      <c r="S798" s="4">
        <f t="shared" ref="S798:S807" si="452">M798/O$575*100</f>
        <v>71.790540540540533</v>
      </c>
      <c r="T798" s="4">
        <f t="shared" ref="T798:T807" si="453">N798/P$575*100</f>
        <v>70.28783658310121</v>
      </c>
      <c r="U798" s="4">
        <f t="shared" ref="U798:U807" si="454">O798/Q$575*100</f>
        <v>93.646864686468646</v>
      </c>
      <c r="V798" s="80"/>
      <c r="W798" s="44"/>
      <c r="X798" s="34" t="s">
        <v>601</v>
      </c>
      <c r="Y798" s="209"/>
      <c r="Z798" s="209"/>
      <c r="AA798" s="209"/>
      <c r="AB798" s="209"/>
      <c r="AC798" s="209"/>
      <c r="AD798" s="209"/>
      <c r="AE798" s="7"/>
      <c r="AF798" s="18">
        <f t="shared" ref="AF798:AF807" si="455">SUM(K798,M798-N798)</f>
        <v>1135</v>
      </c>
      <c r="AG798" s="18">
        <f t="shared" ref="AG798:AG807" si="456">L798</f>
        <v>905</v>
      </c>
      <c r="AH798" s="67">
        <f t="shared" ref="AH798:AH807" si="457">N798</f>
        <v>757</v>
      </c>
      <c r="AI798" s="107">
        <f t="shared" ref="AI798:AI807" si="458">AF798/AE$575*100</f>
        <v>93.646864686468646</v>
      </c>
      <c r="AJ798" s="4">
        <f t="shared" ref="AJ798:AJ807" si="459">AG798/AF$575*100</f>
        <v>86.935638808837652</v>
      </c>
      <c r="AK798" s="4">
        <f t="shared" ref="AK798:AK807" si="460">AH798/AG$575*100</f>
        <v>70.28783658310121</v>
      </c>
    </row>
    <row r="799" spans="1:37" ht="15" customHeight="1" x14ac:dyDescent="0.15">
      <c r="B799" s="34" t="s">
        <v>603</v>
      </c>
      <c r="C799" s="209"/>
      <c r="D799" s="209"/>
      <c r="E799" s="209"/>
      <c r="F799" s="209"/>
      <c r="G799" s="209"/>
      <c r="H799" s="209"/>
      <c r="I799" s="7"/>
      <c r="J799" s="18">
        <v>1994</v>
      </c>
      <c r="K799" s="18">
        <v>1056</v>
      </c>
      <c r="L799" s="18">
        <v>938</v>
      </c>
      <c r="M799" s="18">
        <v>1005</v>
      </c>
      <c r="N799" s="67">
        <v>907</v>
      </c>
      <c r="O799" s="18">
        <v>1154</v>
      </c>
      <c r="P799" s="107">
        <f t="shared" si="449"/>
        <v>92.917054986020503</v>
      </c>
      <c r="Q799" s="4">
        <f t="shared" si="450"/>
        <v>95.565610859728508</v>
      </c>
      <c r="R799" s="4">
        <f t="shared" si="451"/>
        <v>90.105667627281463</v>
      </c>
      <c r="S799" s="4">
        <f t="shared" si="452"/>
        <v>84.881756756756758</v>
      </c>
      <c r="T799" s="4">
        <f t="shared" si="453"/>
        <v>84.215413184772515</v>
      </c>
      <c r="U799" s="4">
        <f t="shared" si="454"/>
        <v>95.21452145214522</v>
      </c>
      <c r="V799" s="80"/>
      <c r="W799" s="44"/>
      <c r="X799" s="34" t="s">
        <v>603</v>
      </c>
      <c r="Y799" s="209"/>
      <c r="Z799" s="209"/>
      <c r="AA799" s="209"/>
      <c r="AB799" s="209"/>
      <c r="AC799" s="209"/>
      <c r="AD799" s="209"/>
      <c r="AE799" s="7"/>
      <c r="AF799" s="18">
        <f t="shared" si="455"/>
        <v>1154</v>
      </c>
      <c r="AG799" s="18">
        <f t="shared" si="456"/>
        <v>938</v>
      </c>
      <c r="AH799" s="67">
        <f t="shared" si="457"/>
        <v>907</v>
      </c>
      <c r="AI799" s="107">
        <f t="shared" si="458"/>
        <v>95.21452145214522</v>
      </c>
      <c r="AJ799" s="4">
        <f t="shared" si="459"/>
        <v>90.105667627281463</v>
      </c>
      <c r="AK799" s="4">
        <f t="shared" si="460"/>
        <v>84.215413184772515</v>
      </c>
    </row>
    <row r="800" spans="1:37" ht="15" customHeight="1" x14ac:dyDescent="0.15">
      <c r="B800" s="34" t="s">
        <v>602</v>
      </c>
      <c r="C800" s="209"/>
      <c r="D800" s="209"/>
      <c r="E800" s="209"/>
      <c r="F800" s="209"/>
      <c r="G800" s="209"/>
      <c r="H800" s="209"/>
      <c r="I800" s="7"/>
      <c r="J800" s="18">
        <v>1233</v>
      </c>
      <c r="K800" s="18">
        <v>738</v>
      </c>
      <c r="L800" s="18">
        <v>495</v>
      </c>
      <c r="M800" s="18">
        <v>536</v>
      </c>
      <c r="N800" s="67">
        <v>476</v>
      </c>
      <c r="O800" s="18">
        <v>798</v>
      </c>
      <c r="P800" s="107">
        <f t="shared" si="449"/>
        <v>57.455731593662627</v>
      </c>
      <c r="Q800" s="4">
        <f t="shared" si="450"/>
        <v>66.787330316742072</v>
      </c>
      <c r="R800" s="4">
        <f t="shared" si="451"/>
        <v>47.550432276657062</v>
      </c>
      <c r="S800" s="4">
        <f t="shared" si="452"/>
        <v>45.270270270270267</v>
      </c>
      <c r="T800" s="4">
        <f t="shared" si="453"/>
        <v>44.196843082636953</v>
      </c>
      <c r="U800" s="4">
        <f t="shared" si="454"/>
        <v>65.841584158415841</v>
      </c>
      <c r="V800" s="80"/>
      <c r="W800" s="44"/>
      <c r="X800" s="34" t="s">
        <v>602</v>
      </c>
      <c r="Y800" s="209"/>
      <c r="Z800" s="209"/>
      <c r="AA800" s="209"/>
      <c r="AB800" s="209"/>
      <c r="AC800" s="209"/>
      <c r="AD800" s="209"/>
      <c r="AE800" s="7"/>
      <c r="AF800" s="18">
        <f t="shared" si="455"/>
        <v>798</v>
      </c>
      <c r="AG800" s="18">
        <f t="shared" si="456"/>
        <v>495</v>
      </c>
      <c r="AH800" s="67">
        <f t="shared" si="457"/>
        <v>476</v>
      </c>
      <c r="AI800" s="107">
        <f t="shared" si="458"/>
        <v>65.841584158415841</v>
      </c>
      <c r="AJ800" s="4">
        <f t="shared" si="459"/>
        <v>47.550432276657062</v>
      </c>
      <c r="AK800" s="4">
        <f t="shared" si="460"/>
        <v>44.196843082636953</v>
      </c>
    </row>
    <row r="801" spans="1:37" ht="15" customHeight="1" x14ac:dyDescent="0.15">
      <c r="B801" s="34" t="s">
        <v>604</v>
      </c>
      <c r="C801" s="209"/>
      <c r="D801" s="209"/>
      <c r="E801" s="209"/>
      <c r="F801" s="209"/>
      <c r="G801" s="209"/>
      <c r="H801" s="209"/>
      <c r="I801" s="7"/>
      <c r="J801" s="18">
        <v>1258</v>
      </c>
      <c r="K801" s="18">
        <v>717</v>
      </c>
      <c r="L801" s="18">
        <v>541</v>
      </c>
      <c r="M801" s="18">
        <v>593</v>
      </c>
      <c r="N801" s="67">
        <v>526</v>
      </c>
      <c r="O801" s="18">
        <v>784</v>
      </c>
      <c r="P801" s="107">
        <f t="shared" si="449"/>
        <v>58.620689655172406</v>
      </c>
      <c r="Q801" s="4">
        <f t="shared" si="450"/>
        <v>64.886877828054295</v>
      </c>
      <c r="R801" s="4">
        <f t="shared" si="451"/>
        <v>51.969260326609032</v>
      </c>
      <c r="S801" s="4">
        <f t="shared" si="452"/>
        <v>50.08445945945946</v>
      </c>
      <c r="T801" s="4">
        <f t="shared" si="453"/>
        <v>48.839368616527388</v>
      </c>
      <c r="U801" s="4">
        <f t="shared" si="454"/>
        <v>64.686468646864682</v>
      </c>
      <c r="V801" s="80"/>
      <c r="W801" s="44"/>
      <c r="X801" s="34" t="s">
        <v>604</v>
      </c>
      <c r="Y801" s="209"/>
      <c r="Z801" s="209"/>
      <c r="AA801" s="209"/>
      <c r="AB801" s="209"/>
      <c r="AC801" s="209"/>
      <c r="AD801" s="209"/>
      <c r="AE801" s="7"/>
      <c r="AF801" s="18">
        <f t="shared" si="455"/>
        <v>784</v>
      </c>
      <c r="AG801" s="18">
        <f t="shared" si="456"/>
        <v>541</v>
      </c>
      <c r="AH801" s="67">
        <f t="shared" si="457"/>
        <v>526</v>
      </c>
      <c r="AI801" s="107">
        <f t="shared" si="458"/>
        <v>64.686468646864682</v>
      </c>
      <c r="AJ801" s="4">
        <f t="shared" si="459"/>
        <v>51.969260326609032</v>
      </c>
      <c r="AK801" s="4">
        <f t="shared" si="460"/>
        <v>48.839368616527388</v>
      </c>
    </row>
    <row r="802" spans="1:37" ht="15" customHeight="1" x14ac:dyDescent="0.15">
      <c r="B802" s="34" t="s">
        <v>605</v>
      </c>
      <c r="C802" s="209"/>
      <c r="D802" s="209"/>
      <c r="E802" s="209"/>
      <c r="F802" s="209"/>
      <c r="G802" s="209"/>
      <c r="H802" s="209"/>
      <c r="I802" s="7"/>
      <c r="J802" s="18">
        <v>1200</v>
      </c>
      <c r="K802" s="18">
        <v>772</v>
      </c>
      <c r="L802" s="18">
        <v>428</v>
      </c>
      <c r="M802" s="18">
        <v>587</v>
      </c>
      <c r="N802" s="67">
        <v>517</v>
      </c>
      <c r="O802" s="18">
        <v>842</v>
      </c>
      <c r="P802" s="107">
        <f t="shared" si="449"/>
        <v>55.917986952469711</v>
      </c>
      <c r="Q802" s="4">
        <f t="shared" si="450"/>
        <v>69.864253393665152</v>
      </c>
      <c r="R802" s="4">
        <f t="shared" si="451"/>
        <v>41.114313160422675</v>
      </c>
      <c r="S802" s="4">
        <f t="shared" si="452"/>
        <v>49.577702702702702</v>
      </c>
      <c r="T802" s="4">
        <f t="shared" si="453"/>
        <v>48.003714020427111</v>
      </c>
      <c r="U802" s="4">
        <f t="shared" si="454"/>
        <v>69.471947194719476</v>
      </c>
      <c r="V802" s="80"/>
      <c r="W802" s="44"/>
      <c r="X802" s="34" t="s">
        <v>605</v>
      </c>
      <c r="Y802" s="209"/>
      <c r="Z802" s="209"/>
      <c r="AA802" s="209"/>
      <c r="AB802" s="209"/>
      <c r="AC802" s="209"/>
      <c r="AD802" s="209"/>
      <c r="AE802" s="7"/>
      <c r="AF802" s="18">
        <f t="shared" si="455"/>
        <v>842</v>
      </c>
      <c r="AG802" s="18">
        <f t="shared" si="456"/>
        <v>428</v>
      </c>
      <c r="AH802" s="67">
        <f t="shared" si="457"/>
        <v>517</v>
      </c>
      <c r="AI802" s="107">
        <f t="shared" si="458"/>
        <v>69.471947194719476</v>
      </c>
      <c r="AJ802" s="4">
        <f t="shared" si="459"/>
        <v>41.114313160422675</v>
      </c>
      <c r="AK802" s="4">
        <f t="shared" si="460"/>
        <v>48.003714020427111</v>
      </c>
    </row>
    <row r="803" spans="1:37" ht="15" customHeight="1" x14ac:dyDescent="0.15">
      <c r="B803" s="34" t="s">
        <v>606</v>
      </c>
      <c r="C803" s="209"/>
      <c r="D803" s="209"/>
      <c r="E803" s="209"/>
      <c r="F803" s="209"/>
      <c r="G803" s="209"/>
      <c r="H803" s="209"/>
      <c r="I803" s="7"/>
      <c r="J803" s="18">
        <v>318</v>
      </c>
      <c r="K803" s="18">
        <v>227</v>
      </c>
      <c r="L803" s="18">
        <v>91</v>
      </c>
      <c r="M803" s="18">
        <v>93</v>
      </c>
      <c r="N803" s="67">
        <v>76</v>
      </c>
      <c r="O803" s="18">
        <v>244</v>
      </c>
      <c r="P803" s="107">
        <f t="shared" si="449"/>
        <v>14.818266542404473</v>
      </c>
      <c r="Q803" s="4">
        <f t="shared" si="450"/>
        <v>20.542986425339365</v>
      </c>
      <c r="R803" s="4">
        <f t="shared" si="451"/>
        <v>8.7415946205571569</v>
      </c>
      <c r="S803" s="4">
        <f t="shared" si="452"/>
        <v>7.8547297297297298</v>
      </c>
      <c r="T803" s="4">
        <f t="shared" si="453"/>
        <v>7.0566388115134631</v>
      </c>
      <c r="U803" s="4">
        <f t="shared" si="454"/>
        <v>20.132013201320131</v>
      </c>
      <c r="V803" s="80"/>
      <c r="W803" s="44"/>
      <c r="X803" s="34" t="s">
        <v>606</v>
      </c>
      <c r="Y803" s="209"/>
      <c r="Z803" s="209"/>
      <c r="AA803" s="209"/>
      <c r="AB803" s="209"/>
      <c r="AC803" s="209"/>
      <c r="AD803" s="209"/>
      <c r="AE803" s="7"/>
      <c r="AF803" s="18">
        <f t="shared" si="455"/>
        <v>244</v>
      </c>
      <c r="AG803" s="18">
        <f t="shared" si="456"/>
        <v>91</v>
      </c>
      <c r="AH803" s="67">
        <f t="shared" si="457"/>
        <v>76</v>
      </c>
      <c r="AI803" s="107">
        <f t="shared" si="458"/>
        <v>20.132013201320131</v>
      </c>
      <c r="AJ803" s="4">
        <f t="shared" si="459"/>
        <v>8.7415946205571569</v>
      </c>
      <c r="AK803" s="4">
        <f t="shared" si="460"/>
        <v>7.0566388115134631</v>
      </c>
    </row>
    <row r="804" spans="1:37" ht="15" customHeight="1" x14ac:dyDescent="0.15">
      <c r="B804" s="34" t="s">
        <v>607</v>
      </c>
      <c r="C804" s="209"/>
      <c r="D804" s="209"/>
      <c r="E804" s="209"/>
      <c r="F804" s="209"/>
      <c r="G804" s="209"/>
      <c r="H804" s="209"/>
      <c r="I804" s="7"/>
      <c r="J804" s="18">
        <v>177</v>
      </c>
      <c r="K804" s="18">
        <v>145</v>
      </c>
      <c r="L804" s="18">
        <v>32</v>
      </c>
      <c r="M804" s="18">
        <v>35</v>
      </c>
      <c r="N804" s="67">
        <v>24</v>
      </c>
      <c r="O804" s="18">
        <v>156</v>
      </c>
      <c r="P804" s="107">
        <f t="shared" si="449"/>
        <v>8.2479030754892833</v>
      </c>
      <c r="Q804" s="4">
        <f t="shared" si="450"/>
        <v>13.122171945701359</v>
      </c>
      <c r="R804" s="4">
        <f t="shared" si="451"/>
        <v>3.0739673390970221</v>
      </c>
      <c r="S804" s="4">
        <f t="shared" si="452"/>
        <v>2.9560810810810811</v>
      </c>
      <c r="T804" s="4">
        <f t="shared" si="453"/>
        <v>2.2284122562674096</v>
      </c>
      <c r="U804" s="4">
        <f t="shared" si="454"/>
        <v>12.871287128712872</v>
      </c>
      <c r="V804" s="80"/>
      <c r="W804" s="44"/>
      <c r="X804" s="34" t="s">
        <v>607</v>
      </c>
      <c r="Y804" s="209"/>
      <c r="Z804" s="209"/>
      <c r="AA804" s="209"/>
      <c r="AB804" s="209"/>
      <c r="AC804" s="209"/>
      <c r="AD804" s="209"/>
      <c r="AE804" s="7"/>
      <c r="AF804" s="18">
        <f t="shared" si="455"/>
        <v>156</v>
      </c>
      <c r="AG804" s="18">
        <f t="shared" si="456"/>
        <v>32</v>
      </c>
      <c r="AH804" s="67">
        <f t="shared" si="457"/>
        <v>24</v>
      </c>
      <c r="AI804" s="107">
        <f t="shared" si="458"/>
        <v>12.871287128712872</v>
      </c>
      <c r="AJ804" s="4">
        <f t="shared" si="459"/>
        <v>3.0739673390970221</v>
      </c>
      <c r="AK804" s="4">
        <f t="shared" si="460"/>
        <v>2.2284122562674096</v>
      </c>
    </row>
    <row r="805" spans="1:37" ht="15" customHeight="1" x14ac:dyDescent="0.15">
      <c r="B805" s="34" t="s">
        <v>608</v>
      </c>
      <c r="C805" s="209"/>
      <c r="D805" s="209"/>
      <c r="E805" s="209"/>
      <c r="F805" s="209"/>
      <c r="G805" s="209"/>
      <c r="H805" s="209"/>
      <c r="I805" s="7"/>
      <c r="J805" s="18">
        <v>1674</v>
      </c>
      <c r="K805" s="18">
        <v>985</v>
      </c>
      <c r="L805" s="18">
        <v>689</v>
      </c>
      <c r="M805" s="18">
        <v>511</v>
      </c>
      <c r="N805" s="67">
        <v>426</v>
      </c>
      <c r="O805" s="18">
        <v>1070</v>
      </c>
      <c r="P805" s="107">
        <f t="shared" si="449"/>
        <v>78.005591798695249</v>
      </c>
      <c r="Q805" s="4">
        <f t="shared" si="450"/>
        <v>89.14027149321268</v>
      </c>
      <c r="R805" s="4">
        <f t="shared" si="451"/>
        <v>66.186359269932765</v>
      </c>
      <c r="S805" s="4">
        <f t="shared" si="452"/>
        <v>43.158783783783782</v>
      </c>
      <c r="T805" s="4">
        <f t="shared" si="453"/>
        <v>39.554317548746518</v>
      </c>
      <c r="U805" s="4">
        <f t="shared" si="454"/>
        <v>88.28382838283828</v>
      </c>
      <c r="V805" s="80"/>
      <c r="W805" s="44"/>
      <c r="X805" s="34" t="s">
        <v>608</v>
      </c>
      <c r="Y805" s="209"/>
      <c r="Z805" s="209"/>
      <c r="AA805" s="209"/>
      <c r="AB805" s="209"/>
      <c r="AC805" s="209"/>
      <c r="AD805" s="209"/>
      <c r="AE805" s="7"/>
      <c r="AF805" s="18">
        <f t="shared" si="455"/>
        <v>1070</v>
      </c>
      <c r="AG805" s="18">
        <f t="shared" si="456"/>
        <v>689</v>
      </c>
      <c r="AH805" s="67">
        <f t="shared" si="457"/>
        <v>426</v>
      </c>
      <c r="AI805" s="107">
        <f t="shared" si="458"/>
        <v>88.28382838283828</v>
      </c>
      <c r="AJ805" s="4">
        <f t="shared" si="459"/>
        <v>66.186359269932765</v>
      </c>
      <c r="AK805" s="4">
        <f t="shared" si="460"/>
        <v>39.554317548746518</v>
      </c>
    </row>
    <row r="806" spans="1:37" ht="15" customHeight="1" x14ac:dyDescent="0.15">
      <c r="B806" s="34" t="s">
        <v>609</v>
      </c>
      <c r="C806" s="209"/>
      <c r="D806" s="209"/>
      <c r="E806" s="209"/>
      <c r="F806" s="209"/>
      <c r="G806" s="209"/>
      <c r="H806" s="209"/>
      <c r="I806" s="7"/>
      <c r="J806" s="18">
        <v>26</v>
      </c>
      <c r="K806" s="18">
        <v>11</v>
      </c>
      <c r="L806" s="18">
        <v>15</v>
      </c>
      <c r="M806" s="18">
        <v>10</v>
      </c>
      <c r="N806" s="67">
        <v>10</v>
      </c>
      <c r="O806" s="18">
        <v>11</v>
      </c>
      <c r="P806" s="107">
        <f t="shared" si="449"/>
        <v>1.2115563839701771</v>
      </c>
      <c r="Q806" s="4">
        <f t="shared" si="450"/>
        <v>0.99547511312217185</v>
      </c>
      <c r="R806" s="4">
        <f t="shared" si="451"/>
        <v>1.4409221902017291</v>
      </c>
      <c r="S806" s="4">
        <f t="shared" si="452"/>
        <v>0.84459459459459463</v>
      </c>
      <c r="T806" s="4">
        <f t="shared" si="453"/>
        <v>0.92850510677808717</v>
      </c>
      <c r="U806" s="4">
        <f t="shared" si="454"/>
        <v>0.90759075907590769</v>
      </c>
      <c r="V806" s="80"/>
      <c r="W806" s="44"/>
      <c r="X806" s="34" t="s">
        <v>609</v>
      </c>
      <c r="Y806" s="209"/>
      <c r="Z806" s="209"/>
      <c r="AA806" s="209"/>
      <c r="AB806" s="209"/>
      <c r="AC806" s="209"/>
      <c r="AD806" s="209"/>
      <c r="AE806" s="7"/>
      <c r="AF806" s="18">
        <f t="shared" si="455"/>
        <v>11</v>
      </c>
      <c r="AG806" s="18">
        <f t="shared" si="456"/>
        <v>15</v>
      </c>
      <c r="AH806" s="67">
        <f t="shared" si="457"/>
        <v>10</v>
      </c>
      <c r="AI806" s="107">
        <f t="shared" si="458"/>
        <v>0.90759075907590769</v>
      </c>
      <c r="AJ806" s="4">
        <f t="shared" si="459"/>
        <v>1.4409221902017291</v>
      </c>
      <c r="AK806" s="4">
        <f t="shared" si="460"/>
        <v>0.92850510677808717</v>
      </c>
    </row>
    <row r="807" spans="1:37" ht="15" customHeight="1" x14ac:dyDescent="0.15">
      <c r="B807" s="35" t="s">
        <v>0</v>
      </c>
      <c r="C807" s="88"/>
      <c r="D807" s="88"/>
      <c r="E807" s="88"/>
      <c r="F807" s="88"/>
      <c r="G807" s="88"/>
      <c r="H807" s="88"/>
      <c r="I807" s="36"/>
      <c r="J807" s="19">
        <v>58</v>
      </c>
      <c r="K807" s="19">
        <v>18</v>
      </c>
      <c r="L807" s="19">
        <v>40</v>
      </c>
      <c r="M807" s="19">
        <v>81</v>
      </c>
      <c r="N807" s="72">
        <v>76</v>
      </c>
      <c r="O807" s="19">
        <v>23</v>
      </c>
      <c r="P807" s="111">
        <f t="shared" si="449"/>
        <v>2.7027027027027026</v>
      </c>
      <c r="Q807" s="5">
        <f t="shared" si="450"/>
        <v>1.6289592760180998</v>
      </c>
      <c r="R807" s="5">
        <f t="shared" si="451"/>
        <v>3.8424591738712781</v>
      </c>
      <c r="S807" s="5">
        <f t="shared" si="452"/>
        <v>6.8412162162162158</v>
      </c>
      <c r="T807" s="5">
        <f t="shared" si="453"/>
        <v>7.0566388115134631</v>
      </c>
      <c r="U807" s="5">
        <f t="shared" si="454"/>
        <v>1.8976897689768977</v>
      </c>
      <c r="V807" s="80"/>
      <c r="W807" s="44"/>
      <c r="X807" s="35" t="s">
        <v>0</v>
      </c>
      <c r="Y807" s="88"/>
      <c r="Z807" s="88"/>
      <c r="AA807" s="88"/>
      <c r="AB807" s="88"/>
      <c r="AC807" s="88"/>
      <c r="AD807" s="88"/>
      <c r="AE807" s="36"/>
      <c r="AF807" s="19">
        <f t="shared" si="455"/>
        <v>23</v>
      </c>
      <c r="AG807" s="19">
        <f t="shared" si="456"/>
        <v>40</v>
      </c>
      <c r="AH807" s="72">
        <f t="shared" si="457"/>
        <v>76</v>
      </c>
      <c r="AI807" s="111">
        <f t="shared" si="458"/>
        <v>1.8976897689768977</v>
      </c>
      <c r="AJ807" s="5">
        <f t="shared" si="459"/>
        <v>3.8424591738712781</v>
      </c>
      <c r="AK807" s="5">
        <f t="shared" si="460"/>
        <v>7.0566388115134631</v>
      </c>
    </row>
    <row r="808" spans="1:37" ht="15" customHeight="1" x14ac:dyDescent="0.15">
      <c r="B808" s="38" t="s">
        <v>1</v>
      </c>
      <c r="C808" s="78"/>
      <c r="D808" s="78"/>
      <c r="E808" s="78"/>
      <c r="F808" s="78"/>
      <c r="G808" s="78"/>
      <c r="H808" s="78"/>
      <c r="I808" s="28"/>
      <c r="J808" s="39">
        <f>SUM(J798:J807)</f>
        <v>9885</v>
      </c>
      <c r="K808" s="39">
        <f>SUM(K798:K807)</f>
        <v>5711</v>
      </c>
      <c r="L808" s="39">
        <f>SUM(L798:L807)</f>
        <v>4174</v>
      </c>
      <c r="M808" s="39">
        <f>SUM(M798:M807)</f>
        <v>4301</v>
      </c>
      <c r="N808" s="68">
        <f>SUM(N798:N807)</f>
        <v>3795</v>
      </c>
      <c r="O808" s="39">
        <v>6217</v>
      </c>
      <c r="P808" s="108" t="str">
        <f t="shared" ref="P808:U808" si="461">IF(SUM(P798:P807)&gt;100,"－",SUM(P798:P807))</f>
        <v>－</v>
      </c>
      <c r="Q808" s="6" t="str">
        <f t="shared" si="461"/>
        <v>－</v>
      </c>
      <c r="R808" s="6" t="str">
        <f t="shared" si="461"/>
        <v>－</v>
      </c>
      <c r="S808" s="6" t="str">
        <f t="shared" si="461"/>
        <v>－</v>
      </c>
      <c r="T808" s="6" t="str">
        <f t="shared" si="461"/>
        <v>－</v>
      </c>
      <c r="U808" s="6" t="str">
        <f t="shared" si="461"/>
        <v>－</v>
      </c>
      <c r="V808" s="23"/>
      <c r="W808" s="44"/>
      <c r="X808" s="38" t="s">
        <v>1</v>
      </c>
      <c r="Y808" s="78"/>
      <c r="Z808" s="78"/>
      <c r="AA808" s="78"/>
      <c r="AB808" s="78"/>
      <c r="AC808" s="78"/>
      <c r="AD808" s="78"/>
      <c r="AE808" s="28"/>
      <c r="AF808" s="39">
        <f>SUM(AF798:AF807)</f>
        <v>6217</v>
      </c>
      <c r="AG808" s="39">
        <f>SUM(AG798:AG807)</f>
        <v>4174</v>
      </c>
      <c r="AH808" s="68">
        <f>SUM(AH798:AH807)</f>
        <v>3795</v>
      </c>
      <c r="AI808" s="108" t="str">
        <f>IF(SUM(AI798:AI807)&gt;100,"－",SUM(AI798:AI807))</f>
        <v>－</v>
      </c>
      <c r="AJ808" s="6" t="str">
        <f>IF(SUM(AJ798:AJ807)&gt;100,"－",SUM(AJ798:AJ807))</f>
        <v>－</v>
      </c>
      <c r="AK808" s="6" t="str">
        <f>IF(SUM(AK798:AK807)&gt;100,"－",SUM(AK798:AK807))</f>
        <v>－</v>
      </c>
    </row>
    <row r="809" spans="1:37" ht="15" customHeight="1" x14ac:dyDescent="0.15">
      <c r="B809" s="62"/>
      <c r="C809" s="62"/>
      <c r="D809" s="45"/>
      <c r="E809" s="45"/>
      <c r="F809" s="109"/>
      <c r="G809" s="109"/>
      <c r="H809" s="109"/>
      <c r="I809" s="109"/>
      <c r="J809" s="109"/>
      <c r="W809" s="44"/>
      <c r="X809" s="62"/>
      <c r="Y809" s="62"/>
      <c r="Z809" s="45"/>
      <c r="AA809" s="45"/>
      <c r="AB809" s="109"/>
      <c r="AC809" s="109"/>
      <c r="AD809" s="109"/>
      <c r="AE809" s="109"/>
      <c r="AF809" s="109"/>
    </row>
    <row r="810" spans="1:37" ht="15" customHeight="1" x14ac:dyDescent="0.15">
      <c r="A810" s="44" t="s">
        <v>610</v>
      </c>
      <c r="F810" s="54"/>
      <c r="W810" s="44"/>
      <c r="AB810" s="54"/>
    </row>
    <row r="811" spans="1:37" ht="13.65" customHeight="1" x14ac:dyDescent="0.15">
      <c r="B811" s="64"/>
      <c r="C811" s="33"/>
      <c r="D811" s="33"/>
      <c r="E811" s="33"/>
      <c r="F811" s="386"/>
      <c r="G811" s="387"/>
      <c r="H811" s="86" t="s">
        <v>2</v>
      </c>
      <c r="I811" s="86"/>
      <c r="J811" s="387"/>
      <c r="K811" s="387"/>
      <c r="L811" s="388"/>
      <c r="M811" s="387"/>
      <c r="N811" s="86" t="s">
        <v>3</v>
      </c>
      <c r="O811" s="86"/>
      <c r="P811" s="387"/>
      <c r="Q811" s="389"/>
      <c r="W811" s="44"/>
      <c r="X811" s="64"/>
      <c r="Y811" s="33"/>
      <c r="Z811" s="33"/>
      <c r="AA811" s="33"/>
      <c r="AB811" s="79"/>
      <c r="AC811" s="83" t="s">
        <v>2</v>
      </c>
      <c r="AD811" s="86"/>
      <c r="AE811" s="104"/>
      <c r="AF811" s="83" t="s">
        <v>3</v>
      </c>
      <c r="AG811" s="84"/>
    </row>
    <row r="812" spans="1:37" ht="19.2" x14ac:dyDescent="0.15">
      <c r="B812" s="77"/>
      <c r="F812" s="94" t="s">
        <v>442</v>
      </c>
      <c r="G812" s="94" t="s">
        <v>194</v>
      </c>
      <c r="H812" s="94" t="s">
        <v>195</v>
      </c>
      <c r="I812" s="94" t="s">
        <v>443</v>
      </c>
      <c r="J812" s="100" t="s">
        <v>197</v>
      </c>
      <c r="K812" s="94" t="s">
        <v>1127</v>
      </c>
      <c r="L812" s="103" t="s">
        <v>442</v>
      </c>
      <c r="M812" s="94" t="s">
        <v>194</v>
      </c>
      <c r="N812" s="94" t="s">
        <v>195</v>
      </c>
      <c r="O812" s="94" t="s">
        <v>443</v>
      </c>
      <c r="P812" s="94" t="s">
        <v>197</v>
      </c>
      <c r="Q812" s="94" t="s">
        <v>1127</v>
      </c>
      <c r="W812" s="44"/>
      <c r="X812" s="77"/>
      <c r="AB812" s="94" t="s">
        <v>936</v>
      </c>
      <c r="AC812" s="94" t="s">
        <v>195</v>
      </c>
      <c r="AD812" s="100" t="s">
        <v>197</v>
      </c>
      <c r="AE812" s="103" t="s">
        <v>936</v>
      </c>
      <c r="AF812" s="94" t="s">
        <v>195</v>
      </c>
      <c r="AG812" s="94" t="s">
        <v>197</v>
      </c>
    </row>
    <row r="813" spans="1:37" ht="12" customHeight="1" x14ac:dyDescent="0.15">
      <c r="B813" s="35"/>
      <c r="C813" s="88"/>
      <c r="D813" s="88"/>
      <c r="E813" s="36"/>
      <c r="F813" s="37"/>
      <c r="G813" s="37"/>
      <c r="H813" s="37"/>
      <c r="I813" s="37"/>
      <c r="J813" s="66"/>
      <c r="K813" s="37"/>
      <c r="L813" s="105">
        <f t="shared" ref="L813:Q813" si="462">F$586</f>
        <v>2146</v>
      </c>
      <c r="M813" s="2">
        <f t="shared" si="462"/>
        <v>1105</v>
      </c>
      <c r="N813" s="2">
        <f t="shared" si="462"/>
        <v>1041</v>
      </c>
      <c r="O813" s="2">
        <f t="shared" si="462"/>
        <v>1184</v>
      </c>
      <c r="P813" s="2">
        <f t="shared" si="462"/>
        <v>1077</v>
      </c>
      <c r="Q813" s="2">
        <f t="shared" si="462"/>
        <v>1212</v>
      </c>
      <c r="W813" s="44"/>
      <c r="X813" s="35"/>
      <c r="Y813" s="88"/>
      <c r="Z813" s="88"/>
      <c r="AA813" s="36"/>
      <c r="AB813" s="37"/>
      <c r="AC813" s="37"/>
      <c r="AD813" s="66"/>
      <c r="AE813" s="105">
        <f>AB$586</f>
        <v>1212</v>
      </c>
      <c r="AF813" s="2">
        <f>AC$586</f>
        <v>1041</v>
      </c>
      <c r="AG813" s="2">
        <f>AD$586</f>
        <v>1077</v>
      </c>
      <c r="AH813" s="89"/>
    </row>
    <row r="814" spans="1:37" ht="15" customHeight="1" x14ac:dyDescent="0.15">
      <c r="B814" s="34" t="s">
        <v>611</v>
      </c>
      <c r="C814" s="209"/>
      <c r="D814" s="209"/>
      <c r="F814" s="18">
        <v>1295</v>
      </c>
      <c r="G814" s="18">
        <v>693</v>
      </c>
      <c r="H814" s="18">
        <v>602</v>
      </c>
      <c r="I814" s="18">
        <v>575</v>
      </c>
      <c r="J814" s="67">
        <v>517</v>
      </c>
      <c r="K814" s="18">
        <v>751</v>
      </c>
      <c r="L814" s="107">
        <f t="shared" ref="L814:L822" si="463">F814/L$610*100</f>
        <v>60.344827586206897</v>
      </c>
      <c r="M814" s="4">
        <f t="shared" ref="M814:M822" si="464">G814/M$610*100</f>
        <v>62.71493212669683</v>
      </c>
      <c r="N814" s="4">
        <f t="shared" ref="N814:N822" si="465">H814/N$610*100</f>
        <v>57.829010566762726</v>
      </c>
      <c r="O814" s="4">
        <f t="shared" ref="O814:O822" si="466">I814/O$610*100</f>
        <v>48.564189189189186</v>
      </c>
      <c r="P814" s="4">
        <f t="shared" ref="P814:P822" si="467">J814/P$610*100</f>
        <v>48.003714020427111</v>
      </c>
      <c r="Q814" s="4">
        <f t="shared" ref="Q814:Q822" si="468">K814/Q$610*100</f>
        <v>61.963696369636963</v>
      </c>
      <c r="W814" s="44"/>
      <c r="X814" s="34" t="s">
        <v>611</v>
      </c>
      <c r="Y814" s="209"/>
      <c r="Z814" s="209"/>
      <c r="AB814" s="18">
        <f t="shared" ref="AB814:AB822" si="469">SUM(G814,I814-J814)</f>
        <v>751</v>
      </c>
      <c r="AC814" s="18">
        <f t="shared" ref="AC814:AC822" si="470">H814</f>
        <v>602</v>
      </c>
      <c r="AD814" s="67">
        <f t="shared" ref="AD814:AD822" si="471">J814</f>
        <v>517</v>
      </c>
      <c r="AE814" s="107">
        <f t="shared" ref="AE814:AE822" si="472">AB814/AE$610*100</f>
        <v>61.963696369636963</v>
      </c>
      <c r="AF814" s="4">
        <f t="shared" ref="AF814:AF822" si="473">AC814/AF$610*100</f>
        <v>57.829010566762726</v>
      </c>
      <c r="AG814" s="4">
        <f t="shared" ref="AG814:AG822" si="474">AD814/AG$610*100</f>
        <v>48.003714020427111</v>
      </c>
      <c r="AH814" s="80"/>
    </row>
    <row r="815" spans="1:37" ht="15" customHeight="1" x14ac:dyDescent="0.15">
      <c r="B815" s="34" t="s">
        <v>498</v>
      </c>
      <c r="C815" s="209"/>
      <c r="D815" s="209"/>
      <c r="F815" s="18">
        <v>1510</v>
      </c>
      <c r="G815" s="18">
        <v>841</v>
      </c>
      <c r="H815" s="18">
        <v>669</v>
      </c>
      <c r="I815" s="18">
        <v>742</v>
      </c>
      <c r="J815" s="67">
        <v>678</v>
      </c>
      <c r="K815" s="18">
        <v>905</v>
      </c>
      <c r="L815" s="107">
        <f t="shared" si="463"/>
        <v>70.363466915191054</v>
      </c>
      <c r="M815" s="4">
        <f t="shared" si="464"/>
        <v>76.108597285067873</v>
      </c>
      <c r="N815" s="4">
        <f t="shared" si="465"/>
        <v>64.265129682997113</v>
      </c>
      <c r="O815" s="4">
        <f t="shared" si="466"/>
        <v>62.668918918918912</v>
      </c>
      <c r="P815" s="4">
        <f t="shared" si="467"/>
        <v>62.952646239554319</v>
      </c>
      <c r="Q815" s="4">
        <f t="shared" si="468"/>
        <v>74.669966996699671</v>
      </c>
      <c r="W815" s="44"/>
      <c r="X815" s="34" t="s">
        <v>498</v>
      </c>
      <c r="Y815" s="209"/>
      <c r="Z815" s="209"/>
      <c r="AB815" s="18">
        <f t="shared" si="469"/>
        <v>905</v>
      </c>
      <c r="AC815" s="18">
        <f t="shared" si="470"/>
        <v>669</v>
      </c>
      <c r="AD815" s="67">
        <f t="shared" si="471"/>
        <v>678</v>
      </c>
      <c r="AE815" s="107">
        <f t="shared" si="472"/>
        <v>74.669966996699671</v>
      </c>
      <c r="AF815" s="4">
        <f t="shared" si="473"/>
        <v>64.265129682997113</v>
      </c>
      <c r="AG815" s="4">
        <f t="shared" si="474"/>
        <v>62.952646239554319</v>
      </c>
      <c r="AH815" s="80"/>
    </row>
    <row r="816" spans="1:37" ht="15" customHeight="1" x14ac:dyDescent="0.15">
      <c r="B816" s="61" t="s">
        <v>612</v>
      </c>
      <c r="C816" s="209"/>
      <c r="D816" s="209"/>
      <c r="F816" s="18">
        <v>1361</v>
      </c>
      <c r="G816" s="18">
        <v>801</v>
      </c>
      <c r="H816" s="18">
        <v>560</v>
      </c>
      <c r="I816" s="18">
        <v>675</v>
      </c>
      <c r="J816" s="67">
        <v>611</v>
      </c>
      <c r="K816" s="18">
        <v>865</v>
      </c>
      <c r="L816" s="107">
        <f t="shared" si="463"/>
        <v>63.420316868592728</v>
      </c>
      <c r="M816" s="4">
        <f t="shared" si="464"/>
        <v>72.488687782805428</v>
      </c>
      <c r="N816" s="4">
        <f t="shared" si="465"/>
        <v>53.794428434197883</v>
      </c>
      <c r="O816" s="4">
        <f t="shared" si="466"/>
        <v>57.01013513513513</v>
      </c>
      <c r="P816" s="4">
        <f t="shared" si="467"/>
        <v>56.73166202414113</v>
      </c>
      <c r="Q816" s="4">
        <f t="shared" si="468"/>
        <v>71.369636963696365</v>
      </c>
      <c r="W816" s="44"/>
      <c r="X816" s="61" t="s">
        <v>612</v>
      </c>
      <c r="Y816" s="209"/>
      <c r="Z816" s="209"/>
      <c r="AB816" s="18">
        <f t="shared" si="469"/>
        <v>865</v>
      </c>
      <c r="AC816" s="18">
        <f t="shared" si="470"/>
        <v>560</v>
      </c>
      <c r="AD816" s="67">
        <f t="shared" si="471"/>
        <v>611</v>
      </c>
      <c r="AE816" s="107">
        <f t="shared" si="472"/>
        <v>71.369636963696365</v>
      </c>
      <c r="AF816" s="4">
        <f t="shared" si="473"/>
        <v>53.794428434197883</v>
      </c>
      <c r="AG816" s="4">
        <f t="shared" si="474"/>
        <v>56.73166202414113</v>
      </c>
      <c r="AH816" s="80"/>
    </row>
    <row r="817" spans="1:34" ht="15" customHeight="1" x14ac:dyDescent="0.15">
      <c r="B817" s="34" t="s">
        <v>613</v>
      </c>
      <c r="C817" s="209"/>
      <c r="D817" s="209"/>
      <c r="F817" s="18">
        <v>1307</v>
      </c>
      <c r="G817" s="18">
        <v>868</v>
      </c>
      <c r="H817" s="18">
        <v>439</v>
      </c>
      <c r="I817" s="18">
        <v>447</v>
      </c>
      <c r="J817" s="67">
        <v>365</v>
      </c>
      <c r="K817" s="18">
        <v>950</v>
      </c>
      <c r="L817" s="107">
        <f t="shared" si="463"/>
        <v>60.904007455731588</v>
      </c>
      <c r="M817" s="4">
        <f t="shared" si="464"/>
        <v>78.552036199095028</v>
      </c>
      <c r="N817" s="4">
        <f t="shared" si="465"/>
        <v>42.170989433237274</v>
      </c>
      <c r="O817" s="4">
        <f t="shared" si="466"/>
        <v>37.753378378378379</v>
      </c>
      <c r="P817" s="4">
        <f t="shared" si="467"/>
        <v>33.890436397400187</v>
      </c>
      <c r="Q817" s="4">
        <f t="shared" si="468"/>
        <v>78.382838283828377</v>
      </c>
      <c r="W817" s="44"/>
      <c r="X817" s="34" t="s">
        <v>613</v>
      </c>
      <c r="Y817" s="209"/>
      <c r="Z817" s="209"/>
      <c r="AB817" s="18">
        <f t="shared" si="469"/>
        <v>950</v>
      </c>
      <c r="AC817" s="18">
        <f t="shared" si="470"/>
        <v>439</v>
      </c>
      <c r="AD817" s="67">
        <f t="shared" si="471"/>
        <v>365</v>
      </c>
      <c r="AE817" s="107">
        <f t="shared" si="472"/>
        <v>78.382838283828377</v>
      </c>
      <c r="AF817" s="4">
        <f t="shared" si="473"/>
        <v>42.170989433237274</v>
      </c>
      <c r="AG817" s="4">
        <f t="shared" si="474"/>
        <v>33.890436397400187</v>
      </c>
      <c r="AH817" s="80"/>
    </row>
    <row r="818" spans="1:34" ht="15" customHeight="1" x14ac:dyDescent="0.15">
      <c r="B818" s="34" t="s">
        <v>614</v>
      </c>
      <c r="C818" s="209"/>
      <c r="D818" s="209"/>
      <c r="F818" s="18">
        <v>1095</v>
      </c>
      <c r="G818" s="18">
        <v>592</v>
      </c>
      <c r="H818" s="18">
        <v>503</v>
      </c>
      <c r="I818" s="18">
        <v>563</v>
      </c>
      <c r="J818" s="67">
        <v>525</v>
      </c>
      <c r="K818" s="18">
        <v>630</v>
      </c>
      <c r="L818" s="107">
        <f t="shared" si="463"/>
        <v>51.025163094128615</v>
      </c>
      <c r="M818" s="4">
        <f t="shared" si="464"/>
        <v>53.574660633484164</v>
      </c>
      <c r="N818" s="4">
        <f t="shared" si="465"/>
        <v>48.318924111431315</v>
      </c>
      <c r="O818" s="4">
        <f t="shared" si="466"/>
        <v>47.550675675675677</v>
      </c>
      <c r="P818" s="4">
        <f t="shared" si="467"/>
        <v>48.746518105849582</v>
      </c>
      <c r="Q818" s="4">
        <f t="shared" si="468"/>
        <v>51.980198019801982</v>
      </c>
      <c r="W818" s="44"/>
      <c r="X818" s="34" t="s">
        <v>614</v>
      </c>
      <c r="Y818" s="209"/>
      <c r="Z818" s="209"/>
      <c r="AB818" s="18">
        <f t="shared" si="469"/>
        <v>630</v>
      </c>
      <c r="AC818" s="18">
        <f t="shared" si="470"/>
        <v>503</v>
      </c>
      <c r="AD818" s="67">
        <f t="shared" si="471"/>
        <v>525</v>
      </c>
      <c r="AE818" s="107">
        <f t="shared" si="472"/>
        <v>51.980198019801982</v>
      </c>
      <c r="AF818" s="4">
        <f t="shared" si="473"/>
        <v>48.318924111431315</v>
      </c>
      <c r="AG818" s="4">
        <f t="shared" si="474"/>
        <v>48.746518105849582</v>
      </c>
      <c r="AH818" s="80"/>
    </row>
    <row r="819" spans="1:34" ht="15" customHeight="1" x14ac:dyDescent="0.15">
      <c r="B819" s="34" t="s">
        <v>615</v>
      </c>
      <c r="C819" s="209"/>
      <c r="D819" s="209"/>
      <c r="F819" s="18">
        <v>1421</v>
      </c>
      <c r="G819" s="18">
        <v>893</v>
      </c>
      <c r="H819" s="18">
        <v>528</v>
      </c>
      <c r="I819" s="18">
        <v>709</v>
      </c>
      <c r="J819" s="67">
        <v>635</v>
      </c>
      <c r="K819" s="18">
        <v>967</v>
      </c>
      <c r="L819" s="107">
        <f t="shared" si="463"/>
        <v>66.21621621621621</v>
      </c>
      <c r="M819" s="4">
        <f t="shared" si="464"/>
        <v>80.814479638009047</v>
      </c>
      <c r="N819" s="4">
        <f t="shared" si="465"/>
        <v>50.720461095100866</v>
      </c>
      <c r="O819" s="4">
        <f t="shared" si="466"/>
        <v>59.881756756756758</v>
      </c>
      <c r="P819" s="4">
        <f t="shared" si="467"/>
        <v>58.960074280408548</v>
      </c>
      <c r="Q819" s="4">
        <f t="shared" si="468"/>
        <v>79.78547854785478</v>
      </c>
      <c r="W819" s="44"/>
      <c r="X819" s="34" t="s">
        <v>615</v>
      </c>
      <c r="Y819" s="209"/>
      <c r="Z819" s="209"/>
      <c r="AB819" s="18">
        <f t="shared" si="469"/>
        <v>967</v>
      </c>
      <c r="AC819" s="18">
        <f t="shared" si="470"/>
        <v>528</v>
      </c>
      <c r="AD819" s="67">
        <f t="shared" si="471"/>
        <v>635</v>
      </c>
      <c r="AE819" s="107">
        <f t="shared" si="472"/>
        <v>79.78547854785478</v>
      </c>
      <c r="AF819" s="4">
        <f t="shared" si="473"/>
        <v>50.720461095100866</v>
      </c>
      <c r="AG819" s="4">
        <f t="shared" si="474"/>
        <v>58.960074280408548</v>
      </c>
      <c r="AH819" s="80"/>
    </row>
    <row r="820" spans="1:34" ht="15" customHeight="1" x14ac:dyDescent="0.15">
      <c r="B820" s="34" t="s">
        <v>568</v>
      </c>
      <c r="C820" s="209"/>
      <c r="D820" s="209"/>
      <c r="F820" s="18">
        <v>716</v>
      </c>
      <c r="G820" s="18">
        <v>498</v>
      </c>
      <c r="H820" s="18">
        <v>218</v>
      </c>
      <c r="I820" s="18">
        <v>326</v>
      </c>
      <c r="J820" s="67">
        <v>288</v>
      </c>
      <c r="K820" s="18">
        <v>536</v>
      </c>
      <c r="L820" s="107">
        <f t="shared" si="463"/>
        <v>33.364398881640263</v>
      </c>
      <c r="M820" s="4">
        <f t="shared" si="464"/>
        <v>45.067873303167424</v>
      </c>
      <c r="N820" s="4">
        <f t="shared" si="465"/>
        <v>20.941402497598464</v>
      </c>
      <c r="O820" s="4">
        <f t="shared" si="466"/>
        <v>27.533783783783782</v>
      </c>
      <c r="P820" s="4">
        <f t="shared" si="467"/>
        <v>26.740947075208915</v>
      </c>
      <c r="Q820" s="4">
        <f t="shared" si="468"/>
        <v>44.224422442244226</v>
      </c>
      <c r="W820" s="44"/>
      <c r="X820" s="34" t="s">
        <v>568</v>
      </c>
      <c r="Y820" s="209"/>
      <c r="Z820" s="209"/>
      <c r="AB820" s="18">
        <f t="shared" si="469"/>
        <v>536</v>
      </c>
      <c r="AC820" s="18">
        <f t="shared" si="470"/>
        <v>218</v>
      </c>
      <c r="AD820" s="67">
        <f t="shared" si="471"/>
        <v>288</v>
      </c>
      <c r="AE820" s="107">
        <f t="shared" si="472"/>
        <v>44.224422442244226</v>
      </c>
      <c r="AF820" s="4">
        <f t="shared" si="473"/>
        <v>20.941402497598464</v>
      </c>
      <c r="AG820" s="4">
        <f t="shared" si="474"/>
        <v>26.740947075208915</v>
      </c>
      <c r="AH820" s="80"/>
    </row>
    <row r="821" spans="1:34" ht="15" customHeight="1" x14ac:dyDescent="0.15">
      <c r="B821" s="34" t="s">
        <v>477</v>
      </c>
      <c r="C821" s="209"/>
      <c r="D821" s="209"/>
      <c r="F821" s="18">
        <v>70</v>
      </c>
      <c r="G821" s="18">
        <v>37</v>
      </c>
      <c r="H821" s="18">
        <v>33</v>
      </c>
      <c r="I821" s="18">
        <v>60</v>
      </c>
      <c r="J821" s="67">
        <v>57</v>
      </c>
      <c r="K821" s="18">
        <v>40</v>
      </c>
      <c r="L821" s="107">
        <f t="shared" si="463"/>
        <v>3.2618825722273996</v>
      </c>
      <c r="M821" s="4">
        <f t="shared" si="464"/>
        <v>3.3484162895927603</v>
      </c>
      <c r="N821" s="4">
        <f t="shared" si="465"/>
        <v>3.1700288184438041</v>
      </c>
      <c r="O821" s="4">
        <f t="shared" si="466"/>
        <v>5.0675675675675675</v>
      </c>
      <c r="P821" s="4">
        <f t="shared" si="467"/>
        <v>5.2924791086350975</v>
      </c>
      <c r="Q821" s="4">
        <f t="shared" si="468"/>
        <v>3.3003300330032999</v>
      </c>
      <c r="W821" s="44"/>
      <c r="X821" s="34" t="s">
        <v>477</v>
      </c>
      <c r="Y821" s="209"/>
      <c r="Z821" s="209"/>
      <c r="AB821" s="18">
        <f t="shared" si="469"/>
        <v>40</v>
      </c>
      <c r="AC821" s="18">
        <f t="shared" si="470"/>
        <v>33</v>
      </c>
      <c r="AD821" s="67">
        <f t="shared" si="471"/>
        <v>57</v>
      </c>
      <c r="AE821" s="107">
        <f t="shared" si="472"/>
        <v>3.3003300330032999</v>
      </c>
      <c r="AF821" s="4">
        <f t="shared" si="473"/>
        <v>3.1700288184438041</v>
      </c>
      <c r="AG821" s="4">
        <f t="shared" si="474"/>
        <v>5.2924791086350975</v>
      </c>
      <c r="AH821" s="80"/>
    </row>
    <row r="822" spans="1:34" ht="15" customHeight="1" x14ac:dyDescent="0.15">
      <c r="B822" s="35" t="s">
        <v>0</v>
      </c>
      <c r="C822" s="88"/>
      <c r="D822" s="88"/>
      <c r="E822" s="36"/>
      <c r="F822" s="19">
        <v>45</v>
      </c>
      <c r="G822" s="19">
        <v>20</v>
      </c>
      <c r="H822" s="19">
        <v>25</v>
      </c>
      <c r="I822" s="19">
        <v>47</v>
      </c>
      <c r="J822" s="72">
        <v>43</v>
      </c>
      <c r="K822" s="19">
        <v>24</v>
      </c>
      <c r="L822" s="111">
        <f t="shared" si="463"/>
        <v>2.096924510717614</v>
      </c>
      <c r="M822" s="5">
        <f t="shared" si="464"/>
        <v>1.809954751131222</v>
      </c>
      <c r="N822" s="5">
        <f t="shared" si="465"/>
        <v>2.4015369836695486</v>
      </c>
      <c r="O822" s="5">
        <f t="shared" si="466"/>
        <v>3.9695945945945943</v>
      </c>
      <c r="P822" s="5">
        <f t="shared" si="467"/>
        <v>3.9925719591457756</v>
      </c>
      <c r="Q822" s="5">
        <f t="shared" si="468"/>
        <v>1.9801980198019802</v>
      </c>
      <c r="W822" s="44"/>
      <c r="X822" s="35" t="s">
        <v>0</v>
      </c>
      <c r="Y822" s="88"/>
      <c r="Z822" s="88"/>
      <c r="AA822" s="36"/>
      <c r="AB822" s="19">
        <f t="shared" si="469"/>
        <v>24</v>
      </c>
      <c r="AC822" s="19">
        <f t="shared" si="470"/>
        <v>25</v>
      </c>
      <c r="AD822" s="72">
        <f t="shared" si="471"/>
        <v>43</v>
      </c>
      <c r="AE822" s="111">
        <f t="shared" si="472"/>
        <v>1.9801980198019802</v>
      </c>
      <c r="AF822" s="5">
        <f t="shared" si="473"/>
        <v>2.4015369836695486</v>
      </c>
      <c r="AG822" s="5">
        <f t="shared" si="474"/>
        <v>3.9925719591457756</v>
      </c>
      <c r="AH822" s="23"/>
    </row>
    <row r="823" spans="1:34" ht="15" customHeight="1" x14ac:dyDescent="0.15">
      <c r="B823" s="38" t="s">
        <v>1</v>
      </c>
      <c r="C823" s="78"/>
      <c r="D823" s="78"/>
      <c r="E823" s="28"/>
      <c r="F823" s="39">
        <f>SUM(F814:F822)</f>
        <v>8820</v>
      </c>
      <c r="G823" s="39">
        <f>SUM(G814:G822)</f>
        <v>5243</v>
      </c>
      <c r="H823" s="39">
        <f>SUM(H814:H822)</f>
        <v>3577</v>
      </c>
      <c r="I823" s="39">
        <f>SUM(I814:I822)</f>
        <v>4144</v>
      </c>
      <c r="J823" s="68">
        <f>SUM(J814:J822)</f>
        <v>3719</v>
      </c>
      <c r="K823" s="39">
        <v>5668</v>
      </c>
      <c r="L823" s="108" t="str">
        <f t="shared" ref="L823:Q823" si="475">IF(SUM(L814:L822)&gt;100,"－",SUM(L814:L822))</f>
        <v>－</v>
      </c>
      <c r="M823" s="6" t="str">
        <f t="shared" si="475"/>
        <v>－</v>
      </c>
      <c r="N823" s="6" t="str">
        <f t="shared" si="475"/>
        <v>－</v>
      </c>
      <c r="O823" s="6" t="str">
        <f t="shared" si="475"/>
        <v>－</v>
      </c>
      <c r="P823" s="6" t="str">
        <f t="shared" si="475"/>
        <v>－</v>
      </c>
      <c r="Q823" s="6" t="str">
        <f t="shared" si="475"/>
        <v>－</v>
      </c>
      <c r="W823" s="44"/>
      <c r="X823" s="38" t="s">
        <v>1</v>
      </c>
      <c r="Y823" s="78"/>
      <c r="Z823" s="78"/>
      <c r="AA823" s="28"/>
      <c r="AB823" s="39">
        <f>SUM(AB814:AB822)</f>
        <v>5668</v>
      </c>
      <c r="AC823" s="39">
        <f>SUM(AC814:AC822)</f>
        <v>3577</v>
      </c>
      <c r="AD823" s="68">
        <f>SUM(AD814:AD822)</f>
        <v>3719</v>
      </c>
      <c r="AE823" s="108" t="str">
        <f>IF(SUM(AE814:AE822)&gt;100,"－",SUM(AE814:AE822))</f>
        <v>－</v>
      </c>
      <c r="AF823" s="6" t="str">
        <f>IF(SUM(AF814:AF822)&gt;100,"－",SUM(AF814:AF822))</f>
        <v>－</v>
      </c>
      <c r="AG823" s="6" t="str">
        <f>IF(SUM(AG814:AG822)&gt;100,"－",SUM(AG814:AG822))</f>
        <v>－</v>
      </c>
      <c r="AH823" s="23"/>
    </row>
    <row r="824" spans="1:34" ht="15" customHeight="1" x14ac:dyDescent="0.15">
      <c r="B824" s="62"/>
      <c r="C824" s="62"/>
      <c r="D824" s="45"/>
      <c r="E824" s="45"/>
      <c r="F824" s="109"/>
      <c r="G824" s="109"/>
      <c r="H824" s="109"/>
      <c r="I824" s="109"/>
      <c r="J824" s="109"/>
      <c r="X824" s="62"/>
      <c r="Y824" s="62"/>
      <c r="Z824" s="45"/>
      <c r="AA824" s="45"/>
      <c r="AB824" s="109"/>
      <c r="AC824" s="109"/>
      <c r="AD824" s="109"/>
      <c r="AE824" s="109"/>
      <c r="AF824" s="109"/>
    </row>
    <row r="825" spans="1:34" ht="13.65" customHeight="1" x14ac:dyDescent="0.15">
      <c r="A825" s="43" t="s">
        <v>616</v>
      </c>
      <c r="B825" s="63"/>
      <c r="C825" s="63"/>
      <c r="D825" s="1"/>
      <c r="E825" s="1"/>
      <c r="H825" s="7"/>
      <c r="I825" s="7"/>
      <c r="J825" s="7"/>
      <c r="K825" s="7"/>
      <c r="X825" s="63"/>
      <c r="Y825" s="63"/>
      <c r="Z825" s="1"/>
      <c r="AA825" s="1"/>
      <c r="AD825" s="7"/>
      <c r="AE825" s="7"/>
      <c r="AF825" s="7"/>
      <c r="AG825" s="7"/>
    </row>
    <row r="826" spans="1:34" ht="15" customHeight="1" x14ac:dyDescent="0.15">
      <c r="A826" s="1" t="s">
        <v>617</v>
      </c>
      <c r="B826" s="22"/>
      <c r="C826" s="1"/>
      <c r="D826" s="1"/>
      <c r="E826" s="1"/>
      <c r="G826" s="1"/>
      <c r="X826" s="22"/>
      <c r="Y826" s="1"/>
      <c r="Z826" s="1"/>
      <c r="AA826" s="1"/>
      <c r="AC826" s="1"/>
    </row>
    <row r="827" spans="1:34" ht="13.65" customHeight="1" x14ac:dyDescent="0.15">
      <c r="B827" s="64"/>
      <c r="C827" s="33"/>
      <c r="D827" s="33"/>
      <c r="E827" s="33"/>
      <c r="F827" s="79"/>
      <c r="G827" s="83" t="s">
        <v>2</v>
      </c>
      <c r="H827" s="86"/>
      <c r="I827" s="104"/>
      <c r="J827" s="83" t="s">
        <v>3</v>
      </c>
      <c r="K827" s="84"/>
      <c r="X827" s="22"/>
      <c r="Y827" s="1"/>
      <c r="Z827" s="1"/>
      <c r="AA827" s="1"/>
      <c r="AC827" s="1"/>
    </row>
    <row r="828" spans="1:34" ht="19.2" x14ac:dyDescent="0.15">
      <c r="B828" s="77"/>
      <c r="F828" s="94" t="s">
        <v>4</v>
      </c>
      <c r="G828" s="94" t="s">
        <v>195</v>
      </c>
      <c r="H828" s="100" t="s">
        <v>197</v>
      </c>
      <c r="I828" s="103" t="s">
        <v>4</v>
      </c>
      <c r="J828" s="94" t="s">
        <v>195</v>
      </c>
      <c r="K828" s="94" t="s">
        <v>197</v>
      </c>
      <c r="X828" s="22"/>
      <c r="Y828" s="1"/>
      <c r="Z828" s="1"/>
      <c r="AA828" s="1"/>
      <c r="AC828" s="1"/>
    </row>
    <row r="829" spans="1:34" ht="12" customHeight="1" x14ac:dyDescent="0.15">
      <c r="B829" s="35"/>
      <c r="C829" s="88"/>
      <c r="D829" s="88"/>
      <c r="E829" s="36"/>
      <c r="F829" s="37"/>
      <c r="G829" s="37"/>
      <c r="H829" s="66"/>
      <c r="I829" s="105">
        <f>F$838</f>
        <v>2118</v>
      </c>
      <c r="J829" s="2">
        <f>G$838</f>
        <v>1041</v>
      </c>
      <c r="K829" s="2">
        <f>H$838</f>
        <v>1077</v>
      </c>
      <c r="L829" s="89"/>
      <c r="X829" s="22"/>
      <c r="Y829" s="1"/>
      <c r="Z829" s="1"/>
      <c r="AA829" s="1"/>
      <c r="AC829" s="1"/>
    </row>
    <row r="830" spans="1:34" ht="15" customHeight="1" x14ac:dyDescent="0.15">
      <c r="B830" s="34" t="s">
        <v>174</v>
      </c>
      <c r="C830" s="209"/>
      <c r="D830" s="209"/>
      <c r="F830" s="18">
        <v>5</v>
      </c>
      <c r="G830" s="18">
        <v>2</v>
      </c>
      <c r="H830" s="67">
        <v>3</v>
      </c>
      <c r="I830" s="107">
        <f t="shared" ref="I830:K837" si="476">F830/I$829*100</f>
        <v>0.2360717658168083</v>
      </c>
      <c r="J830" s="4">
        <f t="shared" si="476"/>
        <v>0.19212295869356388</v>
      </c>
      <c r="K830" s="4">
        <f t="shared" si="476"/>
        <v>0.2785515320334262</v>
      </c>
      <c r="L830" s="80"/>
      <c r="X830" s="22"/>
      <c r="Y830" s="1"/>
      <c r="Z830" s="1"/>
      <c r="AA830" s="1"/>
      <c r="AC830" s="1"/>
    </row>
    <row r="831" spans="1:34" ht="15" customHeight="1" x14ac:dyDescent="0.15">
      <c r="B831" s="34" t="s">
        <v>964</v>
      </c>
      <c r="C831" s="209"/>
      <c r="D831" s="209"/>
      <c r="F831" s="18">
        <v>239</v>
      </c>
      <c r="G831" s="18">
        <v>144</v>
      </c>
      <c r="H831" s="67">
        <v>95</v>
      </c>
      <c r="I831" s="107">
        <f t="shared" si="476"/>
        <v>11.284230406043436</v>
      </c>
      <c r="J831" s="4">
        <f t="shared" si="476"/>
        <v>13.8328530259366</v>
      </c>
      <c r="K831" s="4">
        <f t="shared" si="476"/>
        <v>8.8207985143918304</v>
      </c>
      <c r="L831" s="80"/>
      <c r="X831" s="22"/>
      <c r="Y831" s="1"/>
      <c r="Z831" s="1"/>
      <c r="AA831" s="1"/>
      <c r="AC831" s="1"/>
    </row>
    <row r="832" spans="1:34" ht="15" customHeight="1" x14ac:dyDescent="0.15">
      <c r="B832" s="34" t="s">
        <v>965</v>
      </c>
      <c r="C832" s="209"/>
      <c r="D832" s="209"/>
      <c r="F832" s="18">
        <v>503</v>
      </c>
      <c r="G832" s="18">
        <v>280</v>
      </c>
      <c r="H832" s="67">
        <v>223</v>
      </c>
      <c r="I832" s="107">
        <f t="shared" si="476"/>
        <v>23.748819641170915</v>
      </c>
      <c r="J832" s="4">
        <f t="shared" si="476"/>
        <v>26.897214217098941</v>
      </c>
      <c r="K832" s="4">
        <f t="shared" si="476"/>
        <v>20.705663881151345</v>
      </c>
      <c r="L832" s="80"/>
      <c r="X832" s="22"/>
      <c r="Y832" s="1"/>
      <c r="Z832" s="1"/>
      <c r="AA832" s="1"/>
      <c r="AC832" s="1"/>
    </row>
    <row r="833" spans="2:29" ht="15" customHeight="1" x14ac:dyDescent="0.15">
      <c r="B833" s="34" t="s">
        <v>953</v>
      </c>
      <c r="C833" s="209"/>
      <c r="D833" s="209"/>
      <c r="F833" s="18">
        <v>456</v>
      </c>
      <c r="G833" s="18">
        <v>193</v>
      </c>
      <c r="H833" s="67">
        <v>263</v>
      </c>
      <c r="I833" s="107">
        <f t="shared" si="476"/>
        <v>21.529745042492916</v>
      </c>
      <c r="J833" s="4">
        <f t="shared" si="476"/>
        <v>18.539865513928913</v>
      </c>
      <c r="K833" s="4">
        <f t="shared" si="476"/>
        <v>24.419684308263694</v>
      </c>
      <c r="L833" s="80"/>
      <c r="X833" s="22"/>
      <c r="Y833" s="1"/>
      <c r="Z833" s="1"/>
      <c r="AA833" s="1"/>
      <c r="AC833" s="1"/>
    </row>
    <row r="834" spans="2:29" ht="15" customHeight="1" x14ac:dyDescent="0.15">
      <c r="B834" s="34" t="s">
        <v>954</v>
      </c>
      <c r="C834" s="209"/>
      <c r="D834" s="209"/>
      <c r="F834" s="18">
        <v>266</v>
      </c>
      <c r="G834" s="18">
        <v>108</v>
      </c>
      <c r="H834" s="67">
        <v>158</v>
      </c>
      <c r="I834" s="107">
        <f t="shared" si="476"/>
        <v>12.559017941454201</v>
      </c>
      <c r="J834" s="4">
        <f t="shared" si="476"/>
        <v>10.37463976945245</v>
      </c>
      <c r="K834" s="4">
        <f t="shared" si="476"/>
        <v>14.670380687093779</v>
      </c>
      <c r="L834" s="80"/>
      <c r="X834" s="22"/>
      <c r="Y834" s="1"/>
      <c r="Z834" s="1"/>
      <c r="AA834" s="1"/>
      <c r="AC834" s="1"/>
    </row>
    <row r="835" spans="2:29" ht="15" customHeight="1" x14ac:dyDescent="0.15">
      <c r="B835" s="34" t="s">
        <v>966</v>
      </c>
      <c r="C835" s="209"/>
      <c r="D835" s="209"/>
      <c r="F835" s="18">
        <v>154</v>
      </c>
      <c r="G835" s="18">
        <v>61</v>
      </c>
      <c r="H835" s="67">
        <v>93</v>
      </c>
      <c r="I835" s="107">
        <f t="shared" si="476"/>
        <v>7.2710103871576965</v>
      </c>
      <c r="J835" s="4">
        <f t="shared" si="476"/>
        <v>5.8597502401536987</v>
      </c>
      <c r="K835" s="4">
        <f t="shared" si="476"/>
        <v>8.635097493036211</v>
      </c>
      <c r="L835" s="80"/>
      <c r="X835" s="22"/>
      <c r="Y835" s="1"/>
      <c r="Z835" s="1"/>
      <c r="AA835" s="1"/>
      <c r="AC835" s="1"/>
    </row>
    <row r="836" spans="2:29" ht="15" customHeight="1" x14ac:dyDescent="0.15">
      <c r="B836" s="34" t="s">
        <v>98</v>
      </c>
      <c r="C836" s="209"/>
      <c r="D836" s="209"/>
      <c r="F836" s="18">
        <v>110</v>
      </c>
      <c r="G836" s="18">
        <v>50</v>
      </c>
      <c r="H836" s="67">
        <v>60</v>
      </c>
      <c r="I836" s="107">
        <f t="shared" si="476"/>
        <v>5.1935788479697829</v>
      </c>
      <c r="J836" s="4">
        <f t="shared" si="476"/>
        <v>4.8030739673390972</v>
      </c>
      <c r="K836" s="4">
        <f t="shared" si="476"/>
        <v>5.5710306406685239</v>
      </c>
      <c r="L836" s="80"/>
      <c r="X836" s="22"/>
      <c r="Y836" s="1"/>
      <c r="Z836" s="1"/>
      <c r="AA836" s="1"/>
      <c r="AC836" s="1"/>
    </row>
    <row r="837" spans="2:29" ht="15" customHeight="1" x14ac:dyDescent="0.15">
      <c r="B837" s="35" t="s">
        <v>150</v>
      </c>
      <c r="C837" s="88"/>
      <c r="D837" s="88"/>
      <c r="E837" s="36"/>
      <c r="F837" s="19">
        <v>385</v>
      </c>
      <c r="G837" s="19">
        <v>203</v>
      </c>
      <c r="H837" s="72">
        <v>182</v>
      </c>
      <c r="I837" s="111">
        <f t="shared" si="476"/>
        <v>18.17752596789424</v>
      </c>
      <c r="J837" s="5">
        <f t="shared" si="476"/>
        <v>19.500480307396735</v>
      </c>
      <c r="K837" s="5">
        <f t="shared" si="476"/>
        <v>16.898792943361187</v>
      </c>
      <c r="L837" s="23"/>
      <c r="X837" s="22"/>
      <c r="Y837" s="1"/>
      <c r="Z837" s="1"/>
      <c r="AA837" s="1"/>
      <c r="AC837" s="1"/>
    </row>
    <row r="838" spans="2:29" ht="15" customHeight="1" x14ac:dyDescent="0.15">
      <c r="B838" s="38" t="s">
        <v>1</v>
      </c>
      <c r="C838" s="78"/>
      <c r="D838" s="78"/>
      <c r="E838" s="28"/>
      <c r="F838" s="39">
        <f>SUM(F830:F837)</f>
        <v>2118</v>
      </c>
      <c r="G838" s="39">
        <f>SUM(G830:G837)</f>
        <v>1041</v>
      </c>
      <c r="H838" s="68">
        <f>SUM(H830:H837)</f>
        <v>1077</v>
      </c>
      <c r="I838" s="108">
        <f>IF(SUM(I830:I837)&gt;100,"－",SUM(I830:I837))</f>
        <v>100.00000000000001</v>
      </c>
      <c r="J838" s="6">
        <f>IF(SUM(J830:J837)&gt;100,"－",SUM(J830:J837))</f>
        <v>100.00000000000003</v>
      </c>
      <c r="K838" s="6">
        <f>IF(SUM(K830:K837)&gt;100,"－",SUM(K830:K837))</f>
        <v>100</v>
      </c>
      <c r="L838" s="23"/>
      <c r="X838" s="22"/>
      <c r="Y838" s="1"/>
      <c r="Z838" s="1"/>
      <c r="AA838" s="1"/>
      <c r="AC838" s="1"/>
    </row>
    <row r="839" spans="2:29" ht="15" customHeight="1" x14ac:dyDescent="0.15">
      <c r="B839" s="38" t="s">
        <v>103</v>
      </c>
      <c r="C839" s="78"/>
      <c r="D839" s="78"/>
      <c r="E839" s="29"/>
      <c r="F839" s="41">
        <v>24.956145412579342</v>
      </c>
      <c r="G839" s="71">
        <v>23.600238663484486</v>
      </c>
      <c r="H839" s="71">
        <v>26.225698324022346</v>
      </c>
      <c r="I839" s="46"/>
      <c r="X839" s="22"/>
      <c r="Y839" s="1"/>
      <c r="Z839" s="1"/>
      <c r="AA839" s="1"/>
      <c r="AC839" s="1"/>
    </row>
    <row r="840" spans="2:29" ht="15" customHeight="1" x14ac:dyDescent="0.15">
      <c r="B840" s="38" t="s">
        <v>104</v>
      </c>
      <c r="C840" s="78"/>
      <c r="D840" s="78"/>
      <c r="E840" s="29"/>
      <c r="F840" s="39">
        <v>250</v>
      </c>
      <c r="G840" s="39">
        <v>250</v>
      </c>
      <c r="H840" s="39">
        <v>103</v>
      </c>
      <c r="I840" s="91"/>
      <c r="X840" s="22"/>
      <c r="Y840" s="1"/>
      <c r="Z840" s="1"/>
      <c r="AA840" s="1"/>
      <c r="AC840" s="1"/>
    </row>
    <row r="841" spans="2:29" ht="15" customHeight="1" x14ac:dyDescent="0.15">
      <c r="B841" s="85" t="s">
        <v>143</v>
      </c>
      <c r="C841" s="1"/>
      <c r="D841" s="1"/>
      <c r="E841" s="1"/>
      <c r="F841" s="1"/>
      <c r="G841" s="1"/>
      <c r="I841" s="31"/>
      <c r="X841" s="22"/>
      <c r="Y841" s="1"/>
      <c r="Z841" s="1"/>
      <c r="AA841" s="1"/>
      <c r="AC841" s="1"/>
    </row>
    <row r="842" spans="2:29" ht="13.65" customHeight="1" x14ac:dyDescent="0.15">
      <c r="B842" s="64"/>
      <c r="C842" s="33"/>
      <c r="D842" s="33"/>
      <c r="E842" s="33"/>
      <c r="F842" s="79"/>
      <c r="G842" s="83" t="s">
        <v>2</v>
      </c>
      <c r="H842" s="86"/>
      <c r="I842" s="104"/>
      <c r="J842" s="83" t="s">
        <v>3</v>
      </c>
      <c r="K842" s="84"/>
      <c r="X842" s="22"/>
      <c r="Y842" s="1"/>
      <c r="Z842" s="1"/>
      <c r="AA842" s="1"/>
      <c r="AC842" s="1"/>
    </row>
    <row r="843" spans="2:29" ht="19.2" x14ac:dyDescent="0.15">
      <c r="B843" s="77"/>
      <c r="F843" s="94" t="s">
        <v>4</v>
      </c>
      <c r="G843" s="94" t="s">
        <v>195</v>
      </c>
      <c r="H843" s="100" t="s">
        <v>197</v>
      </c>
      <c r="I843" s="103" t="s">
        <v>4</v>
      </c>
      <c r="J843" s="94" t="s">
        <v>195</v>
      </c>
      <c r="K843" s="94" t="s">
        <v>197</v>
      </c>
      <c r="X843" s="22"/>
      <c r="Y843" s="1"/>
      <c r="Z843" s="1"/>
      <c r="AA843" s="1"/>
      <c r="AC843" s="1"/>
    </row>
    <row r="844" spans="2:29" ht="12" customHeight="1" x14ac:dyDescent="0.15">
      <c r="B844" s="35"/>
      <c r="C844" s="88"/>
      <c r="D844" s="88"/>
      <c r="E844" s="36"/>
      <c r="F844" s="37"/>
      <c r="G844" s="37"/>
      <c r="H844" s="66"/>
      <c r="I844" s="105">
        <f>F$838</f>
        <v>2118</v>
      </c>
      <c r="J844" s="2">
        <f>G$838</f>
        <v>1041</v>
      </c>
      <c r="K844" s="2">
        <f>H$838</f>
        <v>1077</v>
      </c>
      <c r="L844" s="89"/>
      <c r="X844" s="22"/>
      <c r="Y844" s="1"/>
      <c r="Z844" s="1"/>
      <c r="AA844" s="1"/>
      <c r="AC844" s="1"/>
    </row>
    <row r="845" spans="2:29" ht="15" customHeight="1" x14ac:dyDescent="0.15">
      <c r="B845" s="34" t="s">
        <v>174</v>
      </c>
      <c r="C845" s="209"/>
      <c r="D845" s="209"/>
      <c r="F845" s="18">
        <v>5</v>
      </c>
      <c r="G845" s="18">
        <v>2</v>
      </c>
      <c r="H845" s="67">
        <v>3</v>
      </c>
      <c r="I845" s="107">
        <f t="shared" ref="I845:K852" si="477">F845/I$829*100</f>
        <v>0.2360717658168083</v>
      </c>
      <c r="J845" s="4">
        <f t="shared" si="477"/>
        <v>0.19212295869356388</v>
      </c>
      <c r="K845" s="4">
        <f t="shared" si="477"/>
        <v>0.2785515320334262</v>
      </c>
      <c r="L845" s="80"/>
      <c r="X845" s="22"/>
      <c r="Y845" s="1"/>
      <c r="Z845" s="1"/>
      <c r="AA845" s="1"/>
      <c r="AC845" s="1"/>
    </row>
    <row r="846" spans="2:29" ht="15" customHeight="1" x14ac:dyDescent="0.15">
      <c r="B846" s="34" t="s">
        <v>88</v>
      </c>
      <c r="C846" s="209"/>
      <c r="D846" s="209"/>
      <c r="F846" s="18">
        <v>24</v>
      </c>
      <c r="G846" s="18">
        <v>12</v>
      </c>
      <c r="H846" s="67">
        <v>12</v>
      </c>
      <c r="I846" s="107">
        <f t="shared" si="477"/>
        <v>1.1331444759206799</v>
      </c>
      <c r="J846" s="4">
        <f t="shared" si="477"/>
        <v>1.1527377521613833</v>
      </c>
      <c r="K846" s="4">
        <f t="shared" si="477"/>
        <v>1.1142061281337048</v>
      </c>
      <c r="L846" s="80"/>
      <c r="X846" s="22"/>
      <c r="Y846" s="1"/>
      <c r="Z846" s="1"/>
      <c r="AA846" s="1"/>
      <c r="AC846" s="1"/>
    </row>
    <row r="847" spans="2:29" ht="15" customHeight="1" x14ac:dyDescent="0.15">
      <c r="B847" s="34" t="s">
        <v>89</v>
      </c>
      <c r="C847" s="209"/>
      <c r="D847" s="209"/>
      <c r="F847" s="18">
        <v>73</v>
      </c>
      <c r="G847" s="18">
        <v>21</v>
      </c>
      <c r="H847" s="67">
        <v>52</v>
      </c>
      <c r="I847" s="107">
        <f t="shared" si="477"/>
        <v>3.4466477809254012</v>
      </c>
      <c r="J847" s="4">
        <f t="shared" si="477"/>
        <v>2.0172910662824206</v>
      </c>
      <c r="K847" s="4">
        <f t="shared" si="477"/>
        <v>4.8282265552460544</v>
      </c>
      <c r="L847" s="80"/>
      <c r="X847" s="22"/>
      <c r="Y847" s="1"/>
      <c r="Z847" s="1"/>
      <c r="AA847" s="1"/>
      <c r="AC847" s="1"/>
    </row>
    <row r="848" spans="2:29" ht="15" customHeight="1" x14ac:dyDescent="0.15">
      <c r="B848" s="34" t="s">
        <v>90</v>
      </c>
      <c r="C848" s="209"/>
      <c r="D848" s="209"/>
      <c r="F848" s="18">
        <v>152</v>
      </c>
      <c r="G848" s="18">
        <v>41</v>
      </c>
      <c r="H848" s="67">
        <v>111</v>
      </c>
      <c r="I848" s="107">
        <f t="shared" si="477"/>
        <v>7.1765816808309717</v>
      </c>
      <c r="J848" s="4">
        <f t="shared" si="477"/>
        <v>3.9385206532180597</v>
      </c>
      <c r="K848" s="4">
        <f t="shared" si="477"/>
        <v>10.30640668523677</v>
      </c>
      <c r="L848" s="80"/>
      <c r="X848" s="22"/>
      <c r="Y848" s="1"/>
      <c r="Z848" s="1"/>
      <c r="AA848" s="1"/>
      <c r="AC848" s="1"/>
    </row>
    <row r="849" spans="1:29" ht="15" customHeight="1" x14ac:dyDescent="0.15">
      <c r="B849" s="34" t="s">
        <v>91</v>
      </c>
      <c r="C849" s="209"/>
      <c r="D849" s="209"/>
      <c r="F849" s="18">
        <v>304</v>
      </c>
      <c r="G849" s="18">
        <v>110</v>
      </c>
      <c r="H849" s="67">
        <v>194</v>
      </c>
      <c r="I849" s="107">
        <f t="shared" si="477"/>
        <v>14.353163361661943</v>
      </c>
      <c r="J849" s="4">
        <f t="shared" si="477"/>
        <v>10.566762728146013</v>
      </c>
      <c r="K849" s="4">
        <f t="shared" si="477"/>
        <v>18.012999071494892</v>
      </c>
      <c r="L849" s="80"/>
      <c r="X849" s="22"/>
      <c r="Y849" s="1"/>
      <c r="Z849" s="1"/>
      <c r="AA849" s="1"/>
      <c r="AC849" s="1"/>
    </row>
    <row r="850" spans="1:29" ht="15" customHeight="1" x14ac:dyDescent="0.15">
      <c r="B850" s="34" t="s">
        <v>92</v>
      </c>
      <c r="C850" s="209"/>
      <c r="D850" s="209"/>
      <c r="F850" s="18">
        <v>722</v>
      </c>
      <c r="G850" s="18">
        <v>351</v>
      </c>
      <c r="H850" s="67">
        <v>371</v>
      </c>
      <c r="I850" s="107">
        <f t="shared" si="477"/>
        <v>34.08876298394712</v>
      </c>
      <c r="J850" s="4">
        <f t="shared" si="477"/>
        <v>33.717579250720462</v>
      </c>
      <c r="K850" s="4">
        <f t="shared" si="477"/>
        <v>34.447539461467038</v>
      </c>
      <c r="L850" s="80"/>
      <c r="X850" s="22"/>
      <c r="Y850" s="1"/>
      <c r="Z850" s="1"/>
      <c r="AA850" s="1"/>
      <c r="AC850" s="1"/>
    </row>
    <row r="851" spans="1:29" ht="15" customHeight="1" x14ac:dyDescent="0.15">
      <c r="B851" s="34" t="s">
        <v>339</v>
      </c>
      <c r="C851" s="209"/>
      <c r="D851" s="209"/>
      <c r="F851" s="18">
        <v>411</v>
      </c>
      <c r="G851" s="18">
        <v>288</v>
      </c>
      <c r="H851" s="67">
        <v>123</v>
      </c>
      <c r="I851" s="107">
        <f t="shared" si="477"/>
        <v>19.405099150141645</v>
      </c>
      <c r="J851" s="4">
        <f t="shared" si="477"/>
        <v>27.665706051873201</v>
      </c>
      <c r="K851" s="4">
        <f t="shared" si="477"/>
        <v>11.420612813370473</v>
      </c>
      <c r="L851" s="80"/>
      <c r="X851" s="22"/>
      <c r="Y851" s="1"/>
      <c r="Z851" s="1"/>
      <c r="AA851" s="1"/>
      <c r="AC851" s="1"/>
    </row>
    <row r="852" spans="1:29" ht="15" customHeight="1" x14ac:dyDescent="0.15">
      <c r="B852" s="35" t="s">
        <v>150</v>
      </c>
      <c r="C852" s="88"/>
      <c r="D852" s="88"/>
      <c r="E852" s="36"/>
      <c r="F852" s="19">
        <v>427</v>
      </c>
      <c r="G852" s="19">
        <v>216</v>
      </c>
      <c r="H852" s="72">
        <v>211</v>
      </c>
      <c r="I852" s="111">
        <f t="shared" si="477"/>
        <v>20.160528800755429</v>
      </c>
      <c r="J852" s="5">
        <f t="shared" si="477"/>
        <v>20.749279538904901</v>
      </c>
      <c r="K852" s="5">
        <f t="shared" si="477"/>
        <v>19.591457753017639</v>
      </c>
      <c r="L852" s="23"/>
      <c r="X852" s="22"/>
      <c r="Y852" s="1"/>
      <c r="Z852" s="1"/>
      <c r="AA852" s="1"/>
      <c r="AC852" s="1"/>
    </row>
    <row r="853" spans="1:29" ht="15" customHeight="1" x14ac:dyDescent="0.15">
      <c r="B853" s="38" t="s">
        <v>1</v>
      </c>
      <c r="C853" s="78"/>
      <c r="D853" s="78"/>
      <c r="E853" s="28"/>
      <c r="F853" s="39">
        <f>SUM(F845:F852)</f>
        <v>2118</v>
      </c>
      <c r="G853" s="39">
        <f>SUM(G845:G852)</f>
        <v>1041</v>
      </c>
      <c r="H853" s="68">
        <f>SUM(H845:H852)</f>
        <v>1077</v>
      </c>
      <c r="I853" s="108">
        <f>IF(SUM(I845:I852)&gt;100,"－",SUM(I845:I852))</f>
        <v>100</v>
      </c>
      <c r="J853" s="6">
        <f>IF(SUM(J845:J852)&gt;100,"－",SUM(J845:J852))</f>
        <v>100</v>
      </c>
      <c r="K853" s="6">
        <f>IF(SUM(K845:K852)&gt;100,"－",SUM(K845:K852))</f>
        <v>100</v>
      </c>
      <c r="L853" s="23"/>
      <c r="X853" s="22"/>
      <c r="Y853" s="1"/>
      <c r="Z853" s="1"/>
      <c r="AA853" s="1"/>
      <c r="AC853" s="1"/>
    </row>
    <row r="854" spans="1:29" ht="15" customHeight="1" x14ac:dyDescent="0.15">
      <c r="B854" s="38" t="s">
        <v>103</v>
      </c>
      <c r="C854" s="78"/>
      <c r="D854" s="78"/>
      <c r="E854" s="29"/>
      <c r="F854" s="71">
        <v>40.668612213983707</v>
      </c>
      <c r="G854" s="71">
        <v>43.099947938440074</v>
      </c>
      <c r="H854" s="71">
        <v>38.352385917590595</v>
      </c>
      <c r="I854" s="46"/>
      <c r="X854" s="22"/>
      <c r="Y854" s="1"/>
      <c r="Z854" s="1"/>
      <c r="AA854" s="1"/>
      <c r="AC854" s="1"/>
    </row>
    <row r="855" spans="1:29" ht="15" customHeight="1" x14ac:dyDescent="0.15">
      <c r="B855" s="38" t="s">
        <v>104</v>
      </c>
      <c r="C855" s="78"/>
      <c r="D855" s="78"/>
      <c r="E855" s="29"/>
      <c r="F855" s="39">
        <v>50</v>
      </c>
      <c r="G855" s="39">
        <v>50</v>
      </c>
      <c r="H855" s="39">
        <v>50</v>
      </c>
      <c r="I855" s="91"/>
      <c r="X855" s="22"/>
      <c r="Y855" s="1"/>
      <c r="Z855" s="1"/>
      <c r="AA855" s="1"/>
      <c r="AC855" s="1"/>
    </row>
    <row r="856" spans="1:29" ht="15" customHeight="1" x14ac:dyDescent="0.15">
      <c r="B856" s="62"/>
      <c r="C856" s="62"/>
      <c r="D856" s="62"/>
      <c r="E856" s="62"/>
      <c r="F856" s="45"/>
      <c r="G856" s="14"/>
      <c r="H856" s="14"/>
      <c r="I856" s="14"/>
      <c r="J856" s="91"/>
      <c r="X856" s="22"/>
      <c r="Y856" s="1"/>
      <c r="Z856" s="1"/>
      <c r="AA856" s="1"/>
      <c r="AC856" s="1"/>
    </row>
    <row r="857" spans="1:29" ht="15" customHeight="1" x14ac:dyDescent="0.15">
      <c r="A857" s="1" t="s">
        <v>618</v>
      </c>
      <c r="B857" s="22"/>
      <c r="C857" s="1"/>
      <c r="D857" s="1"/>
      <c r="E857" s="1"/>
      <c r="F857" s="1"/>
      <c r="G857" s="1"/>
      <c r="H857" s="7"/>
      <c r="X857" s="22"/>
      <c r="Y857" s="1"/>
      <c r="Z857" s="1"/>
      <c r="AA857" s="1"/>
      <c r="AC857" s="1"/>
    </row>
    <row r="858" spans="1:29" ht="13.65" customHeight="1" x14ac:dyDescent="0.15">
      <c r="B858" s="64"/>
      <c r="C858" s="33"/>
      <c r="D858" s="33"/>
      <c r="E858" s="33"/>
      <c r="F858" s="79"/>
      <c r="G858" s="83" t="s">
        <v>2</v>
      </c>
      <c r="H858" s="86"/>
      <c r="I858" s="104"/>
      <c r="J858" s="83" t="s">
        <v>3</v>
      </c>
      <c r="K858" s="84"/>
      <c r="X858" s="22"/>
      <c r="Y858" s="1"/>
      <c r="Z858" s="1"/>
      <c r="AA858" s="1"/>
      <c r="AC858" s="1"/>
    </row>
    <row r="859" spans="1:29" ht="19.2" x14ac:dyDescent="0.15">
      <c r="B859" s="77"/>
      <c r="F859" s="94" t="s">
        <v>4</v>
      </c>
      <c r="G859" s="94" t="s">
        <v>195</v>
      </c>
      <c r="H859" s="100" t="s">
        <v>197</v>
      </c>
      <c r="I859" s="103" t="s">
        <v>4</v>
      </c>
      <c r="J859" s="94" t="s">
        <v>195</v>
      </c>
      <c r="K859" s="94" t="s">
        <v>197</v>
      </c>
      <c r="X859" s="22"/>
      <c r="Y859" s="1"/>
      <c r="Z859" s="1"/>
      <c r="AA859" s="1"/>
      <c r="AC859" s="1"/>
    </row>
    <row r="860" spans="1:29" ht="12" customHeight="1" x14ac:dyDescent="0.15">
      <c r="B860" s="35"/>
      <c r="C860" s="88"/>
      <c r="D860" s="88"/>
      <c r="E860" s="36"/>
      <c r="F860" s="37"/>
      <c r="G860" s="37"/>
      <c r="H860" s="66"/>
      <c r="I860" s="105">
        <f>F$838</f>
        <v>2118</v>
      </c>
      <c r="J860" s="2">
        <f>G$838</f>
        <v>1041</v>
      </c>
      <c r="K860" s="2">
        <f>H$838</f>
        <v>1077</v>
      </c>
      <c r="L860" s="89"/>
      <c r="X860" s="22"/>
      <c r="Y860" s="1"/>
      <c r="Z860" s="1"/>
      <c r="AA860" s="1"/>
      <c r="AC860" s="1"/>
    </row>
    <row r="861" spans="1:29" ht="15" customHeight="1" x14ac:dyDescent="0.15">
      <c r="B861" s="34" t="s">
        <v>171</v>
      </c>
      <c r="C861" s="209"/>
      <c r="D861" s="209"/>
      <c r="F861" s="18">
        <v>31</v>
      </c>
      <c r="G861" s="18">
        <v>15</v>
      </c>
      <c r="H861" s="67">
        <v>16</v>
      </c>
      <c r="I861" s="107">
        <f t="shared" ref="I861:I869" si="478">F861/I$829*100</f>
        <v>1.4636449480642115</v>
      </c>
      <c r="J861" s="4">
        <f t="shared" ref="J861:J869" si="479">G861/J$829*100</f>
        <v>1.4409221902017291</v>
      </c>
      <c r="K861" s="4">
        <f t="shared" ref="K861:K869" si="480">H861/K$829*100</f>
        <v>1.4856081708449396</v>
      </c>
      <c r="L861" s="80"/>
      <c r="X861" s="22"/>
      <c r="Y861" s="1"/>
      <c r="Z861" s="1"/>
      <c r="AA861" s="1"/>
      <c r="AC861" s="1"/>
    </row>
    <row r="862" spans="1:29" ht="15" customHeight="1" x14ac:dyDescent="0.15">
      <c r="B862" s="34" t="s">
        <v>172</v>
      </c>
      <c r="C862" s="209"/>
      <c r="D862" s="209"/>
      <c r="F862" s="18">
        <v>45</v>
      </c>
      <c r="G862" s="18">
        <v>9</v>
      </c>
      <c r="H862" s="67">
        <v>36</v>
      </c>
      <c r="I862" s="107">
        <f t="shared" si="478"/>
        <v>2.1246458923512748</v>
      </c>
      <c r="J862" s="4">
        <f t="shared" si="479"/>
        <v>0.86455331412103753</v>
      </c>
      <c r="K862" s="4">
        <f t="shared" si="480"/>
        <v>3.3426183844011144</v>
      </c>
      <c r="L862" s="80"/>
      <c r="X862" s="22"/>
      <c r="Y862" s="1"/>
      <c r="Z862" s="1"/>
      <c r="AA862" s="1"/>
      <c r="AC862" s="1"/>
    </row>
    <row r="863" spans="1:29" ht="15" customHeight="1" x14ac:dyDescent="0.15">
      <c r="B863" s="34" t="s">
        <v>146</v>
      </c>
      <c r="C863" s="209"/>
      <c r="D863" s="209"/>
      <c r="F863" s="18">
        <v>38</v>
      </c>
      <c r="G863" s="18">
        <v>7</v>
      </c>
      <c r="H863" s="67">
        <v>31</v>
      </c>
      <c r="I863" s="107">
        <f t="shared" si="478"/>
        <v>1.7941454202077429</v>
      </c>
      <c r="J863" s="4">
        <f t="shared" si="479"/>
        <v>0.67243035542747354</v>
      </c>
      <c r="K863" s="4">
        <f t="shared" si="480"/>
        <v>2.8783658310120708</v>
      </c>
      <c r="L863" s="80"/>
      <c r="X863" s="22"/>
      <c r="Y863" s="1"/>
      <c r="Z863" s="1"/>
      <c r="AA863" s="1"/>
      <c r="AC863" s="1"/>
    </row>
    <row r="864" spans="1:29" ht="15" customHeight="1" x14ac:dyDescent="0.15">
      <c r="B864" s="34" t="s">
        <v>147</v>
      </c>
      <c r="C864" s="209"/>
      <c r="D864" s="209"/>
      <c r="F864" s="18">
        <v>75</v>
      </c>
      <c r="G864" s="18">
        <v>5</v>
      </c>
      <c r="H864" s="67">
        <v>70</v>
      </c>
      <c r="I864" s="107">
        <f t="shared" si="478"/>
        <v>3.5410764872521248</v>
      </c>
      <c r="J864" s="4">
        <f t="shared" si="479"/>
        <v>0.48030739673390976</v>
      </c>
      <c r="K864" s="4">
        <f t="shared" si="480"/>
        <v>6.4995357474466111</v>
      </c>
      <c r="L864" s="80"/>
      <c r="X864" s="22"/>
      <c r="Y864" s="1"/>
      <c r="Z864" s="1"/>
      <c r="AA864" s="1"/>
      <c r="AC864" s="1"/>
    </row>
    <row r="865" spans="1:29" ht="15" customHeight="1" x14ac:dyDescent="0.15">
      <c r="B865" s="34" t="s">
        <v>151</v>
      </c>
      <c r="C865" s="209"/>
      <c r="D865" s="209"/>
      <c r="F865" s="18">
        <v>84</v>
      </c>
      <c r="G865" s="18">
        <v>17</v>
      </c>
      <c r="H865" s="67">
        <v>67</v>
      </c>
      <c r="I865" s="107">
        <f t="shared" si="478"/>
        <v>3.9660056657223794</v>
      </c>
      <c r="J865" s="4">
        <f t="shared" si="479"/>
        <v>1.6330451488952931</v>
      </c>
      <c r="K865" s="4">
        <f t="shared" si="480"/>
        <v>6.2209842154131847</v>
      </c>
      <c r="L865" s="80"/>
      <c r="X865" s="22"/>
      <c r="Y865" s="1"/>
      <c r="Z865" s="1"/>
      <c r="AA865" s="1"/>
      <c r="AC865" s="1"/>
    </row>
    <row r="866" spans="1:29" ht="15" customHeight="1" x14ac:dyDescent="0.15">
      <c r="B866" s="34" t="s">
        <v>152</v>
      </c>
      <c r="C866" s="209"/>
      <c r="D866" s="209"/>
      <c r="F866" s="18">
        <v>154</v>
      </c>
      <c r="G866" s="18">
        <v>43</v>
      </c>
      <c r="H866" s="67">
        <v>111</v>
      </c>
      <c r="I866" s="107">
        <f t="shared" si="478"/>
        <v>7.2710103871576965</v>
      </c>
      <c r="J866" s="4">
        <f t="shared" si="479"/>
        <v>4.1306436119116237</v>
      </c>
      <c r="K866" s="4">
        <f t="shared" si="480"/>
        <v>10.30640668523677</v>
      </c>
      <c r="L866" s="80"/>
      <c r="X866" s="22"/>
      <c r="Y866" s="1"/>
      <c r="Z866" s="1"/>
      <c r="AA866" s="1"/>
      <c r="AC866" s="1"/>
    </row>
    <row r="867" spans="1:29" ht="15" customHeight="1" x14ac:dyDescent="0.15">
      <c r="B867" s="34" t="s">
        <v>153</v>
      </c>
      <c r="C867" s="209"/>
      <c r="D867" s="209"/>
      <c r="F867" s="18">
        <v>244</v>
      </c>
      <c r="G867" s="18">
        <v>80</v>
      </c>
      <c r="H867" s="67">
        <v>164</v>
      </c>
      <c r="I867" s="107">
        <f t="shared" si="478"/>
        <v>11.520302171860246</v>
      </c>
      <c r="J867" s="4">
        <f t="shared" si="479"/>
        <v>7.6849183477425562</v>
      </c>
      <c r="K867" s="4">
        <f t="shared" si="480"/>
        <v>15.22748375116063</v>
      </c>
      <c r="L867" s="80"/>
      <c r="X867" s="22"/>
      <c r="Y867" s="1"/>
      <c r="Z867" s="1"/>
      <c r="AA867" s="1"/>
      <c r="AC867" s="1"/>
    </row>
    <row r="868" spans="1:29" ht="15" customHeight="1" x14ac:dyDescent="0.15">
      <c r="B868" s="34" t="s">
        <v>162</v>
      </c>
      <c r="C868" s="209"/>
      <c r="D868" s="209"/>
      <c r="F868" s="18">
        <v>1054</v>
      </c>
      <c r="G868" s="18">
        <v>658</v>
      </c>
      <c r="H868" s="67">
        <v>396</v>
      </c>
      <c r="I868" s="107">
        <f t="shared" si="478"/>
        <v>49.76392823418319</v>
      </c>
      <c r="J868" s="4">
        <f t="shared" si="479"/>
        <v>63.208453410182521</v>
      </c>
      <c r="K868" s="4">
        <f t="shared" si="480"/>
        <v>36.768802228412255</v>
      </c>
      <c r="L868" s="80"/>
      <c r="X868" s="22"/>
      <c r="Y868" s="1"/>
      <c r="Z868" s="1"/>
      <c r="AA868" s="1"/>
      <c r="AC868" s="1"/>
    </row>
    <row r="869" spans="1:29" ht="15" customHeight="1" x14ac:dyDescent="0.15">
      <c r="B869" s="35" t="s">
        <v>150</v>
      </c>
      <c r="C869" s="88"/>
      <c r="D869" s="88"/>
      <c r="E869" s="36"/>
      <c r="F869" s="19">
        <v>393</v>
      </c>
      <c r="G869" s="19">
        <v>207</v>
      </c>
      <c r="H869" s="72">
        <v>186</v>
      </c>
      <c r="I869" s="111">
        <f t="shared" si="478"/>
        <v>18.555240793201133</v>
      </c>
      <c r="J869" s="5">
        <f t="shared" si="479"/>
        <v>19.884726224783861</v>
      </c>
      <c r="K869" s="5">
        <f t="shared" si="480"/>
        <v>17.270194986072422</v>
      </c>
      <c r="L869" s="23"/>
      <c r="X869" s="22"/>
      <c r="Y869" s="1"/>
      <c r="Z869" s="1"/>
      <c r="AA869" s="1"/>
      <c r="AC869" s="1"/>
    </row>
    <row r="870" spans="1:29" ht="15" customHeight="1" x14ac:dyDescent="0.15">
      <c r="B870" s="38" t="s">
        <v>1</v>
      </c>
      <c r="C870" s="78"/>
      <c r="D870" s="78"/>
      <c r="E870" s="28"/>
      <c r="F870" s="39">
        <f>SUM(F861:F869)</f>
        <v>2118</v>
      </c>
      <c r="G870" s="39">
        <f>SUM(G861:G869)</f>
        <v>1041</v>
      </c>
      <c r="H870" s="68">
        <f>SUM(H861:H869)</f>
        <v>1077</v>
      </c>
      <c r="I870" s="108">
        <f>IF(SUM(I861:I869)&gt;100,"－",SUM(I861:I869))</f>
        <v>100</v>
      </c>
      <c r="J870" s="6">
        <f>IF(SUM(J861:J869)&gt;100,"－",SUM(J861:J869))</f>
        <v>100</v>
      </c>
      <c r="K870" s="6">
        <f>IF(SUM(K861:K869)&gt;100,"－",SUM(K861:K869))</f>
        <v>100</v>
      </c>
      <c r="L870" s="23"/>
      <c r="X870" s="22"/>
      <c r="Y870" s="1"/>
      <c r="Z870" s="1"/>
      <c r="AA870" s="1"/>
      <c r="AC870" s="1"/>
    </row>
    <row r="871" spans="1:29" ht="15" customHeight="1" x14ac:dyDescent="0.15">
      <c r="B871" s="38" t="s">
        <v>87</v>
      </c>
      <c r="C871" s="78"/>
      <c r="D871" s="78"/>
      <c r="E871" s="29"/>
      <c r="F871" s="41">
        <v>91.137995266257107</v>
      </c>
      <c r="G871" s="71">
        <v>95.49059414263175</v>
      </c>
      <c r="H871" s="71">
        <v>87.063845476249995</v>
      </c>
      <c r="I871" s="46"/>
      <c r="X871" s="22"/>
      <c r="Y871" s="1"/>
      <c r="Z871" s="1"/>
      <c r="AA871" s="1"/>
      <c r="AC871" s="1"/>
    </row>
    <row r="872" spans="1:29" ht="15" customHeight="1" x14ac:dyDescent="0.15">
      <c r="B872" s="62"/>
      <c r="C872" s="62"/>
      <c r="D872" s="62"/>
      <c r="E872" s="45"/>
      <c r="F872" s="14"/>
      <c r="G872" s="14"/>
      <c r="H872" s="14"/>
      <c r="I872" s="91"/>
      <c r="X872" s="22"/>
      <c r="Y872" s="1"/>
      <c r="Z872" s="1"/>
      <c r="AA872" s="1"/>
      <c r="AC872" s="1"/>
    </row>
    <row r="873" spans="1:29" ht="15" customHeight="1" x14ac:dyDescent="0.15">
      <c r="A873" s="73" t="s">
        <v>1114</v>
      </c>
      <c r="B873" s="62"/>
      <c r="C873" s="62"/>
      <c r="D873" s="62"/>
      <c r="E873" s="45"/>
      <c r="F873" s="14"/>
      <c r="G873" s="14"/>
      <c r="H873" s="14"/>
      <c r="I873" s="91"/>
      <c r="X873" s="22"/>
      <c r="Y873" s="1"/>
      <c r="Z873" s="1"/>
      <c r="AA873" s="1"/>
      <c r="AC873" s="1"/>
    </row>
    <row r="874" spans="1:29" ht="15" customHeight="1" x14ac:dyDescent="0.15">
      <c r="A874" s="1" t="s">
        <v>1041</v>
      </c>
      <c r="B874" s="22"/>
      <c r="C874" s="1"/>
      <c r="D874" s="1"/>
      <c r="E874" s="1"/>
      <c r="F874" s="1"/>
      <c r="G874" s="1"/>
      <c r="I874" s="31"/>
      <c r="X874" s="22"/>
      <c r="Y874" s="1"/>
      <c r="Z874" s="1"/>
      <c r="AA874" s="1"/>
      <c r="AC874" s="1"/>
    </row>
    <row r="875" spans="1:29" ht="13.65" customHeight="1" x14ac:dyDescent="0.15">
      <c r="B875" s="64"/>
      <c r="C875" s="33"/>
      <c r="D875" s="33"/>
      <c r="E875" s="33"/>
      <c r="F875" s="79"/>
      <c r="G875" s="83" t="s">
        <v>2</v>
      </c>
      <c r="H875" s="86"/>
      <c r="I875" s="104"/>
      <c r="J875" s="83" t="s">
        <v>3</v>
      </c>
      <c r="K875" s="84"/>
      <c r="X875" s="22"/>
      <c r="Y875" s="1"/>
      <c r="Z875" s="1"/>
      <c r="AA875" s="1"/>
      <c r="AC875" s="1"/>
    </row>
    <row r="876" spans="1:29" ht="19.2" x14ac:dyDescent="0.15">
      <c r="B876" s="77"/>
      <c r="F876" s="94" t="s">
        <v>4</v>
      </c>
      <c r="G876" s="94" t="s">
        <v>195</v>
      </c>
      <c r="H876" s="100" t="s">
        <v>197</v>
      </c>
      <c r="I876" s="103" t="s">
        <v>4</v>
      </c>
      <c r="J876" s="94" t="s">
        <v>195</v>
      </c>
      <c r="K876" s="94" t="s">
        <v>197</v>
      </c>
      <c r="X876" s="22"/>
      <c r="Y876" s="1"/>
      <c r="Z876" s="1"/>
      <c r="AA876" s="1"/>
      <c r="AC876" s="1"/>
    </row>
    <row r="877" spans="1:29" ht="12" customHeight="1" x14ac:dyDescent="0.15">
      <c r="B877" s="35"/>
      <c r="C877" s="88"/>
      <c r="D877" s="88"/>
      <c r="E877" s="36"/>
      <c r="F877" s="37"/>
      <c r="G877" s="37"/>
      <c r="H877" s="66"/>
      <c r="I877" s="105">
        <f>F887</f>
        <v>2116</v>
      </c>
      <c r="J877" s="2">
        <f>G887</f>
        <v>1041</v>
      </c>
      <c r="K877" s="2">
        <f>H887</f>
        <v>1075</v>
      </c>
      <c r="L877" s="89"/>
      <c r="X877" s="22"/>
      <c r="Y877" s="1"/>
      <c r="Z877" s="1"/>
      <c r="AA877" s="1"/>
      <c r="AC877" s="1"/>
    </row>
    <row r="878" spans="1:29" ht="15" customHeight="1" x14ac:dyDescent="0.15">
      <c r="B878" s="34" t="s">
        <v>171</v>
      </c>
      <c r="C878" s="209"/>
      <c r="D878" s="209"/>
      <c r="F878" s="18">
        <v>10</v>
      </c>
      <c r="G878" s="18">
        <v>5</v>
      </c>
      <c r="H878" s="67">
        <v>5</v>
      </c>
      <c r="I878" s="107">
        <f t="shared" ref="I878:I886" si="481">F878/I$877*100</f>
        <v>0.47258979206049151</v>
      </c>
      <c r="J878" s="4">
        <f t="shared" ref="J878:J886" si="482">G878/J$877*100</f>
        <v>0.48030739673390976</v>
      </c>
      <c r="K878" s="4">
        <f t="shared" ref="K878:K886" si="483">H878/K$877*100</f>
        <v>0.46511627906976744</v>
      </c>
      <c r="L878" s="80"/>
      <c r="X878" s="22"/>
      <c r="Y878" s="1"/>
      <c r="Z878" s="1"/>
      <c r="AA878" s="1"/>
      <c r="AC878" s="1"/>
    </row>
    <row r="879" spans="1:29" ht="15" customHeight="1" x14ac:dyDescent="0.15">
      <c r="B879" s="34" t="s">
        <v>172</v>
      </c>
      <c r="C879" s="209"/>
      <c r="D879" s="209"/>
      <c r="F879" s="18">
        <v>8</v>
      </c>
      <c r="G879" s="18">
        <v>1</v>
      </c>
      <c r="H879" s="67">
        <v>7</v>
      </c>
      <c r="I879" s="107">
        <f t="shared" si="481"/>
        <v>0.3780718336483932</v>
      </c>
      <c r="J879" s="4">
        <f t="shared" si="482"/>
        <v>9.6061479346781942E-2</v>
      </c>
      <c r="K879" s="4">
        <f t="shared" si="483"/>
        <v>0.65116279069767447</v>
      </c>
      <c r="L879" s="80"/>
      <c r="X879" s="22"/>
      <c r="Y879" s="1"/>
      <c r="Z879" s="1"/>
      <c r="AA879" s="1"/>
      <c r="AC879" s="1"/>
    </row>
    <row r="880" spans="1:29" ht="15" customHeight="1" x14ac:dyDescent="0.15">
      <c r="B880" s="34" t="s">
        <v>146</v>
      </c>
      <c r="C880" s="209"/>
      <c r="D880" s="209"/>
      <c r="F880" s="18">
        <v>16</v>
      </c>
      <c r="G880" s="18">
        <v>5</v>
      </c>
      <c r="H880" s="67">
        <v>11</v>
      </c>
      <c r="I880" s="107">
        <f t="shared" si="481"/>
        <v>0.75614366729678639</v>
      </c>
      <c r="J880" s="4">
        <f t="shared" si="482"/>
        <v>0.48030739673390976</v>
      </c>
      <c r="K880" s="4">
        <f t="shared" si="483"/>
        <v>1.0232558139534882</v>
      </c>
      <c r="L880" s="80"/>
      <c r="X880" s="22"/>
      <c r="Y880" s="1"/>
      <c r="Z880" s="1"/>
      <c r="AA880" s="1"/>
      <c r="AC880" s="1"/>
    </row>
    <row r="881" spans="1:29" ht="15" customHeight="1" x14ac:dyDescent="0.15">
      <c r="B881" s="34" t="s">
        <v>147</v>
      </c>
      <c r="C881" s="209"/>
      <c r="D881" s="209"/>
      <c r="F881" s="18">
        <v>16</v>
      </c>
      <c r="G881" s="18">
        <v>2</v>
      </c>
      <c r="H881" s="67">
        <v>14</v>
      </c>
      <c r="I881" s="107">
        <f t="shared" si="481"/>
        <v>0.75614366729678639</v>
      </c>
      <c r="J881" s="4">
        <f t="shared" si="482"/>
        <v>0.19212295869356388</v>
      </c>
      <c r="K881" s="4">
        <f t="shared" si="483"/>
        <v>1.3023255813953489</v>
      </c>
      <c r="L881" s="80"/>
      <c r="X881" s="22"/>
      <c r="Y881" s="1"/>
      <c r="Z881" s="1"/>
      <c r="AA881" s="1"/>
      <c r="AC881" s="1"/>
    </row>
    <row r="882" spans="1:29" ht="15" customHeight="1" x14ac:dyDescent="0.15">
      <c r="B882" s="34" t="s">
        <v>151</v>
      </c>
      <c r="C882" s="209"/>
      <c r="D882" s="209"/>
      <c r="F882" s="18">
        <v>57</v>
      </c>
      <c r="G882" s="18">
        <v>9</v>
      </c>
      <c r="H882" s="67">
        <v>48</v>
      </c>
      <c r="I882" s="107">
        <f t="shared" si="481"/>
        <v>2.6937618147448017</v>
      </c>
      <c r="J882" s="4">
        <f t="shared" si="482"/>
        <v>0.86455331412103753</v>
      </c>
      <c r="K882" s="4">
        <f t="shared" si="483"/>
        <v>4.4651162790697674</v>
      </c>
      <c r="L882" s="80"/>
      <c r="X882" s="22"/>
      <c r="Y882" s="1"/>
      <c r="Z882" s="1"/>
      <c r="AA882" s="1"/>
      <c r="AC882" s="1"/>
    </row>
    <row r="883" spans="1:29" ht="15" customHeight="1" x14ac:dyDescent="0.15">
      <c r="B883" s="34" t="s">
        <v>152</v>
      </c>
      <c r="C883" s="209"/>
      <c r="D883" s="209"/>
      <c r="F883" s="18">
        <v>117</v>
      </c>
      <c r="G883" s="18">
        <v>25</v>
      </c>
      <c r="H883" s="67">
        <v>92</v>
      </c>
      <c r="I883" s="107">
        <f t="shared" si="481"/>
        <v>5.5293005671077502</v>
      </c>
      <c r="J883" s="4">
        <f t="shared" si="482"/>
        <v>2.4015369836695486</v>
      </c>
      <c r="K883" s="4">
        <f t="shared" si="483"/>
        <v>8.5581395348837219</v>
      </c>
      <c r="L883" s="80"/>
      <c r="X883" s="22"/>
      <c r="Y883" s="1"/>
      <c r="Z883" s="1"/>
      <c r="AA883" s="1"/>
      <c r="AC883" s="1"/>
    </row>
    <row r="884" spans="1:29" ht="15" customHeight="1" x14ac:dyDescent="0.15">
      <c r="B884" s="34" t="s">
        <v>153</v>
      </c>
      <c r="C884" s="209"/>
      <c r="D884" s="209"/>
      <c r="F884" s="18">
        <v>231</v>
      </c>
      <c r="G884" s="18">
        <v>64</v>
      </c>
      <c r="H884" s="67">
        <v>167</v>
      </c>
      <c r="I884" s="107">
        <f t="shared" si="481"/>
        <v>10.916824196597354</v>
      </c>
      <c r="J884" s="4">
        <f t="shared" si="482"/>
        <v>6.1479346781940443</v>
      </c>
      <c r="K884" s="4">
        <f t="shared" si="483"/>
        <v>15.534883720930232</v>
      </c>
      <c r="L884" s="80"/>
      <c r="X884" s="22"/>
      <c r="Y884" s="1"/>
      <c r="Z884" s="1"/>
      <c r="AA884" s="1"/>
      <c r="AC884" s="1"/>
    </row>
    <row r="885" spans="1:29" ht="15" customHeight="1" x14ac:dyDescent="0.15">
      <c r="B885" s="34" t="s">
        <v>162</v>
      </c>
      <c r="C885" s="209"/>
      <c r="D885" s="209"/>
      <c r="F885" s="18">
        <v>1176</v>
      </c>
      <c r="G885" s="18">
        <v>681</v>
      </c>
      <c r="H885" s="67">
        <v>495</v>
      </c>
      <c r="I885" s="107">
        <f t="shared" si="481"/>
        <v>55.576559546313796</v>
      </c>
      <c r="J885" s="4">
        <f t="shared" si="482"/>
        <v>65.417867435158499</v>
      </c>
      <c r="K885" s="4">
        <f t="shared" si="483"/>
        <v>46.04651162790698</v>
      </c>
      <c r="L885" s="80"/>
      <c r="X885" s="22"/>
      <c r="Y885" s="1"/>
      <c r="Z885" s="1"/>
      <c r="AA885" s="1"/>
      <c r="AC885" s="1"/>
    </row>
    <row r="886" spans="1:29" ht="15" customHeight="1" x14ac:dyDescent="0.15">
      <c r="B886" s="35" t="s">
        <v>150</v>
      </c>
      <c r="C886" s="88"/>
      <c r="D886" s="88"/>
      <c r="E886" s="36"/>
      <c r="F886" s="19">
        <v>485</v>
      </c>
      <c r="G886" s="19">
        <v>249</v>
      </c>
      <c r="H886" s="72">
        <v>236</v>
      </c>
      <c r="I886" s="111">
        <f t="shared" si="481"/>
        <v>22.920604914933836</v>
      </c>
      <c r="J886" s="5">
        <f t="shared" si="482"/>
        <v>23.919308357348704</v>
      </c>
      <c r="K886" s="5">
        <f t="shared" si="483"/>
        <v>21.953488372093023</v>
      </c>
      <c r="L886" s="23"/>
      <c r="X886" s="22"/>
      <c r="Y886" s="1"/>
      <c r="Z886" s="1"/>
      <c r="AA886" s="1"/>
      <c r="AC886" s="1"/>
    </row>
    <row r="887" spans="1:29" ht="15" customHeight="1" x14ac:dyDescent="0.15">
      <c r="B887" s="38" t="s">
        <v>1</v>
      </c>
      <c r="C887" s="78"/>
      <c r="D887" s="78"/>
      <c r="E887" s="28"/>
      <c r="F887" s="39">
        <f>SUM(F878:F886)</f>
        <v>2116</v>
      </c>
      <c r="G887" s="39">
        <f>SUM(G878:G886)</f>
        <v>1041</v>
      </c>
      <c r="H887" s="68">
        <f>SUM(H878:H886)</f>
        <v>1075</v>
      </c>
      <c r="I887" s="108">
        <f>IF(SUM(I878:I886)&gt;100,"－",SUM(I878:I886))</f>
        <v>99.999999999999986</v>
      </c>
      <c r="J887" s="6">
        <f>IF(SUM(J878:J886)&gt;100,"－",SUM(J878:J886))</f>
        <v>100</v>
      </c>
      <c r="K887" s="6">
        <f>IF(SUM(K878:K886)&gt;100,"－",SUM(K878:K886))</f>
        <v>100</v>
      </c>
      <c r="L887" s="23"/>
      <c r="X887" s="22"/>
      <c r="Y887" s="1"/>
      <c r="Z887" s="1"/>
      <c r="AA887" s="1"/>
      <c r="AC887" s="1"/>
    </row>
    <row r="888" spans="1:29" ht="15" customHeight="1" x14ac:dyDescent="0.15">
      <c r="B888" s="38" t="s">
        <v>87</v>
      </c>
      <c r="C888" s="78"/>
      <c r="D888" s="78"/>
      <c r="E888" s="29"/>
      <c r="F888" s="41">
        <v>95.690289757735911</v>
      </c>
      <c r="G888" s="71">
        <v>97.806946982164249</v>
      </c>
      <c r="H888" s="71">
        <v>93.692205703210064</v>
      </c>
      <c r="I888" s="46"/>
      <c r="X888" s="22"/>
      <c r="Y888" s="1"/>
      <c r="Z888" s="1"/>
      <c r="AA888" s="1"/>
      <c r="AC888" s="1"/>
    </row>
    <row r="889" spans="1:29" ht="15" customHeight="1" x14ac:dyDescent="0.15">
      <c r="B889" s="62"/>
      <c r="C889" s="62"/>
      <c r="D889" s="62"/>
      <c r="E889" s="45"/>
      <c r="F889" s="14"/>
      <c r="G889" s="14"/>
      <c r="H889" s="14"/>
      <c r="I889" s="91"/>
      <c r="X889" s="22"/>
      <c r="Y889" s="1"/>
      <c r="Z889" s="1"/>
      <c r="AA889" s="1"/>
      <c r="AC889" s="1"/>
    </row>
    <row r="890" spans="1:29" ht="15" customHeight="1" x14ac:dyDescent="0.15">
      <c r="A890" s="73" t="s">
        <v>1115</v>
      </c>
      <c r="B890" s="62"/>
      <c r="C890" s="62"/>
      <c r="D890" s="62"/>
      <c r="E890" s="45"/>
      <c r="F890" s="14"/>
      <c r="G890" s="14"/>
      <c r="H890" s="14"/>
      <c r="I890" s="91"/>
      <c r="X890" s="22"/>
      <c r="Y890" s="1"/>
      <c r="Z890" s="1"/>
      <c r="AA890" s="1"/>
      <c r="AC890" s="1"/>
    </row>
    <row r="891" spans="1:29" ht="15" customHeight="1" x14ac:dyDescent="0.15">
      <c r="A891" s="1" t="s">
        <v>1042</v>
      </c>
      <c r="B891" s="22"/>
      <c r="C891" s="1"/>
      <c r="D891" s="1"/>
      <c r="E891" s="1"/>
      <c r="F891" s="1"/>
      <c r="G891" s="1"/>
      <c r="I891" s="31"/>
      <c r="X891" s="22"/>
      <c r="Y891" s="1"/>
      <c r="Z891" s="1"/>
      <c r="AA891" s="1"/>
      <c r="AC891" s="1"/>
    </row>
    <row r="892" spans="1:29" ht="13.65" customHeight="1" x14ac:dyDescent="0.15">
      <c r="B892" s="64"/>
      <c r="C892" s="33"/>
      <c r="D892" s="33"/>
      <c r="E892" s="33"/>
      <c r="F892" s="79"/>
      <c r="G892" s="83" t="s">
        <v>2</v>
      </c>
      <c r="H892" s="86"/>
      <c r="I892" s="104"/>
      <c r="J892" s="83" t="s">
        <v>3</v>
      </c>
      <c r="K892" s="84"/>
      <c r="X892" s="22"/>
      <c r="Y892" s="1"/>
      <c r="Z892" s="1"/>
      <c r="AA892" s="1"/>
      <c r="AC892" s="1"/>
    </row>
    <row r="893" spans="1:29" ht="19.2" x14ac:dyDescent="0.15">
      <c r="B893" s="77"/>
      <c r="F893" s="94" t="s">
        <v>4</v>
      </c>
      <c r="G893" s="94" t="s">
        <v>195</v>
      </c>
      <c r="H893" s="100" t="s">
        <v>197</v>
      </c>
      <c r="I893" s="103" t="s">
        <v>4</v>
      </c>
      <c r="J893" s="94" t="s">
        <v>195</v>
      </c>
      <c r="K893" s="94" t="s">
        <v>197</v>
      </c>
      <c r="X893" s="22"/>
      <c r="Y893" s="1"/>
      <c r="Z893" s="1"/>
      <c r="AA893" s="1"/>
      <c r="AC893" s="1"/>
    </row>
    <row r="894" spans="1:29" ht="12" customHeight="1" x14ac:dyDescent="0.15">
      <c r="B894" s="35"/>
      <c r="C894" s="88"/>
      <c r="D894" s="88"/>
      <c r="E894" s="36"/>
      <c r="F894" s="37"/>
      <c r="G894" s="37"/>
      <c r="H894" s="66"/>
      <c r="I894" s="105">
        <f>F905</f>
        <v>2109</v>
      </c>
      <c r="J894" s="2">
        <f>G905</f>
        <v>1036</v>
      </c>
      <c r="K894" s="2">
        <f>H905</f>
        <v>1073</v>
      </c>
      <c r="L894" s="89"/>
      <c r="X894" s="22"/>
      <c r="Y894" s="1"/>
      <c r="Z894" s="1"/>
      <c r="AA894" s="1"/>
      <c r="AC894" s="1"/>
    </row>
    <row r="895" spans="1:29" ht="15" customHeight="1" x14ac:dyDescent="0.15">
      <c r="B895" s="34" t="s">
        <v>171</v>
      </c>
      <c r="C895" s="209"/>
      <c r="D895" s="209"/>
      <c r="F895" s="18">
        <v>7</v>
      </c>
      <c r="G895" s="18">
        <v>4</v>
      </c>
      <c r="H895" s="67">
        <v>3</v>
      </c>
      <c r="I895" s="107">
        <f>F895/I$894*100</f>
        <v>0.33191085822664773</v>
      </c>
      <c r="J895" s="4">
        <f t="shared" ref="J895:K895" si="484">G895/J$894*100</f>
        <v>0.38610038610038611</v>
      </c>
      <c r="K895" s="4">
        <f t="shared" si="484"/>
        <v>0.27958993476234856</v>
      </c>
      <c r="L895" s="80"/>
      <c r="X895" s="22"/>
      <c r="Y895" s="1"/>
      <c r="Z895" s="1"/>
      <c r="AA895" s="1"/>
      <c r="AC895" s="1"/>
    </row>
    <row r="896" spans="1:29" ht="15" customHeight="1" x14ac:dyDescent="0.15">
      <c r="B896" s="34" t="s">
        <v>172</v>
      </c>
      <c r="C896" s="209"/>
      <c r="D896" s="209"/>
      <c r="F896" s="18">
        <v>5</v>
      </c>
      <c r="G896" s="18">
        <v>1</v>
      </c>
      <c r="H896" s="67">
        <v>4</v>
      </c>
      <c r="I896" s="107">
        <f t="shared" ref="I896:I904" si="485">F896/I$894*100</f>
        <v>0.23707918444760551</v>
      </c>
      <c r="J896" s="4">
        <f t="shared" ref="J896:J904" si="486">G896/J$894*100</f>
        <v>9.6525096525096526E-2</v>
      </c>
      <c r="K896" s="4">
        <f t="shared" ref="K896:K904" si="487">H896/K$894*100</f>
        <v>0.37278657968313139</v>
      </c>
      <c r="L896" s="80"/>
      <c r="X896" s="22"/>
      <c r="Y896" s="1"/>
      <c r="Z896" s="1"/>
      <c r="AA896" s="1"/>
      <c r="AC896" s="1"/>
    </row>
    <row r="897" spans="1:37" ht="15" customHeight="1" x14ac:dyDescent="0.15">
      <c r="B897" s="34" t="s">
        <v>146</v>
      </c>
      <c r="C897" s="209"/>
      <c r="D897" s="209"/>
      <c r="F897" s="18">
        <v>0</v>
      </c>
      <c r="G897" s="18">
        <v>0</v>
      </c>
      <c r="H897" s="67">
        <v>0</v>
      </c>
      <c r="I897" s="107">
        <f t="shared" si="485"/>
        <v>0</v>
      </c>
      <c r="J897" s="4">
        <f t="shared" si="486"/>
        <v>0</v>
      </c>
      <c r="K897" s="4">
        <f t="shared" si="487"/>
        <v>0</v>
      </c>
      <c r="L897" s="80"/>
      <c r="X897" s="22"/>
      <c r="Y897" s="1"/>
      <c r="Z897" s="1"/>
      <c r="AA897" s="1"/>
      <c r="AC897" s="1"/>
    </row>
    <row r="898" spans="1:37" ht="15" customHeight="1" x14ac:dyDescent="0.15">
      <c r="B898" s="34" t="s">
        <v>147</v>
      </c>
      <c r="C898" s="209"/>
      <c r="D898" s="209"/>
      <c r="F898" s="18">
        <v>2</v>
      </c>
      <c r="G898" s="18">
        <v>0</v>
      </c>
      <c r="H898" s="67">
        <v>2</v>
      </c>
      <c r="I898" s="107">
        <f t="shared" si="485"/>
        <v>9.4831673779042197E-2</v>
      </c>
      <c r="J898" s="4">
        <f t="shared" si="486"/>
        <v>0</v>
      </c>
      <c r="K898" s="4">
        <f t="shared" si="487"/>
        <v>0.1863932898415657</v>
      </c>
      <c r="L898" s="80"/>
      <c r="X898" s="22"/>
      <c r="Y898" s="1"/>
      <c r="Z898" s="1"/>
      <c r="AA898" s="1"/>
      <c r="AC898" s="1"/>
    </row>
    <row r="899" spans="1:37" ht="15" customHeight="1" x14ac:dyDescent="0.15">
      <c r="B899" s="34" t="s">
        <v>151</v>
      </c>
      <c r="C899" s="209"/>
      <c r="D899" s="209"/>
      <c r="F899" s="18">
        <v>7</v>
      </c>
      <c r="G899" s="18">
        <v>2</v>
      </c>
      <c r="H899" s="67">
        <v>5</v>
      </c>
      <c r="I899" s="107">
        <f t="shared" si="485"/>
        <v>0.33191085822664773</v>
      </c>
      <c r="J899" s="4">
        <f t="shared" si="486"/>
        <v>0.19305019305019305</v>
      </c>
      <c r="K899" s="4">
        <f t="shared" si="487"/>
        <v>0.46598322460391423</v>
      </c>
      <c r="L899" s="80"/>
      <c r="X899" s="22"/>
      <c r="Y899" s="1"/>
      <c r="Z899" s="1"/>
      <c r="AA899" s="1"/>
      <c r="AC899" s="1"/>
    </row>
    <row r="900" spans="1:37" ht="15" customHeight="1" x14ac:dyDescent="0.15">
      <c r="B900" s="34" t="s">
        <v>152</v>
      </c>
      <c r="C900" s="209"/>
      <c r="D900" s="209"/>
      <c r="F900" s="18">
        <v>30</v>
      </c>
      <c r="G900" s="18">
        <v>6</v>
      </c>
      <c r="H900" s="67">
        <v>24</v>
      </c>
      <c r="I900" s="107">
        <f t="shared" si="485"/>
        <v>1.4224751066856329</v>
      </c>
      <c r="J900" s="4">
        <f t="shared" si="486"/>
        <v>0.5791505791505791</v>
      </c>
      <c r="K900" s="4">
        <f t="shared" si="487"/>
        <v>2.2367194780987885</v>
      </c>
      <c r="L900" s="80"/>
      <c r="X900" s="22"/>
      <c r="Y900" s="1"/>
      <c r="Z900" s="1"/>
      <c r="AA900" s="1"/>
      <c r="AC900" s="1"/>
    </row>
    <row r="901" spans="1:37" ht="15" customHeight="1" x14ac:dyDescent="0.15">
      <c r="B901" s="34" t="s">
        <v>153</v>
      </c>
      <c r="C901" s="209"/>
      <c r="D901" s="209"/>
      <c r="F901" s="18">
        <v>59</v>
      </c>
      <c r="G901" s="18">
        <v>29</v>
      </c>
      <c r="H901" s="67">
        <v>30</v>
      </c>
      <c r="I901" s="107">
        <f t="shared" si="485"/>
        <v>2.7975343764817451</v>
      </c>
      <c r="J901" s="4">
        <f t="shared" si="486"/>
        <v>2.7992277992277992</v>
      </c>
      <c r="K901" s="4">
        <f t="shared" si="487"/>
        <v>2.7958993476234855</v>
      </c>
      <c r="L901" s="80"/>
      <c r="X901" s="22"/>
      <c r="Y901" s="1"/>
      <c r="Z901" s="1"/>
      <c r="AA901" s="1"/>
      <c r="AC901" s="1"/>
    </row>
    <row r="902" spans="1:37" ht="15" customHeight="1" x14ac:dyDescent="0.15">
      <c r="B902" s="34" t="s">
        <v>162</v>
      </c>
      <c r="C902" s="209"/>
      <c r="D902" s="209"/>
      <c r="F902" s="18">
        <v>768</v>
      </c>
      <c r="G902" s="18">
        <v>524</v>
      </c>
      <c r="H902" s="67">
        <v>244</v>
      </c>
      <c r="I902" s="107">
        <f t="shared" si="485"/>
        <v>36.415362731152207</v>
      </c>
      <c r="J902" s="4">
        <f t="shared" si="486"/>
        <v>50.579150579150578</v>
      </c>
      <c r="K902" s="4">
        <f t="shared" si="487"/>
        <v>22.739981360671017</v>
      </c>
      <c r="L902" s="80"/>
      <c r="X902" s="22"/>
      <c r="Y902" s="1"/>
      <c r="Z902" s="1"/>
      <c r="AA902" s="1"/>
      <c r="AC902" s="1"/>
    </row>
    <row r="903" spans="1:37" ht="15" customHeight="1" x14ac:dyDescent="0.15">
      <c r="B903" s="34" t="s">
        <v>1043</v>
      </c>
      <c r="C903" s="209"/>
      <c r="D903" s="209"/>
      <c r="F903" s="18">
        <v>748</v>
      </c>
      <c r="G903" s="18">
        <v>222</v>
      </c>
      <c r="H903" s="67">
        <v>526</v>
      </c>
      <c r="I903" s="107">
        <f t="shared" si="485"/>
        <v>35.467045993361786</v>
      </c>
      <c r="J903" s="4">
        <f t="shared" si="486"/>
        <v>21.428571428571427</v>
      </c>
      <c r="K903" s="4">
        <f t="shared" si="487"/>
        <v>49.021435228331775</v>
      </c>
      <c r="L903" s="80"/>
      <c r="X903" s="22"/>
      <c r="Y903" s="1"/>
      <c r="Z903" s="1"/>
      <c r="AA903" s="1"/>
      <c r="AC903" s="1"/>
    </row>
    <row r="904" spans="1:37" ht="15" customHeight="1" x14ac:dyDescent="0.15">
      <c r="B904" s="35" t="s">
        <v>150</v>
      </c>
      <c r="C904" s="88"/>
      <c r="D904" s="88"/>
      <c r="E904" s="36"/>
      <c r="F904" s="19">
        <v>483</v>
      </c>
      <c r="G904" s="19">
        <v>248</v>
      </c>
      <c r="H904" s="72">
        <v>235</v>
      </c>
      <c r="I904" s="111">
        <f t="shared" si="485"/>
        <v>22.901849217638691</v>
      </c>
      <c r="J904" s="5">
        <f t="shared" si="486"/>
        <v>23.938223938223938</v>
      </c>
      <c r="K904" s="5">
        <f t="shared" si="487"/>
        <v>21.90121155638397</v>
      </c>
      <c r="L904" s="23"/>
      <c r="X904" s="22"/>
      <c r="Y904" s="1"/>
      <c r="Z904" s="1"/>
      <c r="AA904" s="1"/>
      <c r="AC904" s="1"/>
    </row>
    <row r="905" spans="1:37" ht="15" customHeight="1" x14ac:dyDescent="0.15">
      <c r="B905" s="38" t="s">
        <v>1</v>
      </c>
      <c r="C905" s="78"/>
      <c r="D905" s="78"/>
      <c r="E905" s="28"/>
      <c r="F905" s="39">
        <f>SUM(F895:F904)</f>
        <v>2109</v>
      </c>
      <c r="G905" s="39">
        <f>SUM(G895:G904)</f>
        <v>1036</v>
      </c>
      <c r="H905" s="68">
        <f>SUM(H895:H904)</f>
        <v>1073</v>
      </c>
      <c r="I905" s="108">
        <f>IF(SUM(I895:I904)&gt;100,"－",SUM(I895:I904))</f>
        <v>100</v>
      </c>
      <c r="J905" s="6">
        <f>IF(SUM(J895:J904)&gt;100,"－",SUM(J895:J904))</f>
        <v>100</v>
      </c>
      <c r="K905" s="6">
        <f>IF(SUM(K895:K904)&gt;100,"－",SUM(K895:K904))</f>
        <v>100</v>
      </c>
      <c r="L905" s="23"/>
      <c r="X905" s="22"/>
      <c r="Y905" s="1"/>
      <c r="Z905" s="1"/>
      <c r="AA905" s="1"/>
      <c r="AC905" s="1"/>
    </row>
    <row r="906" spans="1:37" ht="15" customHeight="1" x14ac:dyDescent="0.15">
      <c r="B906" s="38" t="s">
        <v>87</v>
      </c>
      <c r="C906" s="78"/>
      <c r="D906" s="78"/>
      <c r="E906" s="29"/>
      <c r="F906" s="41">
        <v>106.88374484572563</v>
      </c>
      <c r="G906" s="71">
        <v>106.88374484572563</v>
      </c>
      <c r="H906" s="71">
        <v>117.93729169779675</v>
      </c>
      <c r="I906" s="46"/>
      <c r="X906" s="22"/>
      <c r="Y906" s="1"/>
      <c r="Z906" s="1"/>
      <c r="AA906" s="1"/>
      <c r="AC906" s="1"/>
    </row>
    <row r="907" spans="1:37" ht="15" customHeight="1" x14ac:dyDescent="0.15">
      <c r="B907" s="62"/>
      <c r="C907" s="62"/>
      <c r="D907" s="62"/>
      <c r="E907" s="45"/>
      <c r="F907" s="14"/>
      <c r="G907" s="14"/>
      <c r="H907" s="14"/>
      <c r="I907" s="91"/>
      <c r="X907" s="22"/>
      <c r="Y907" s="1"/>
      <c r="Z907" s="1"/>
      <c r="AA907" s="1"/>
      <c r="AC907" s="1"/>
    </row>
    <row r="908" spans="1:37" ht="15" customHeight="1" x14ac:dyDescent="0.15">
      <c r="A908" s="1" t="s">
        <v>619</v>
      </c>
      <c r="B908" s="62"/>
      <c r="C908" s="62"/>
      <c r="D908" s="62"/>
      <c r="E908" s="45"/>
      <c r="F908" s="14"/>
      <c r="G908" s="14"/>
      <c r="H908" s="14"/>
      <c r="I908" s="14"/>
      <c r="X908" s="22"/>
      <c r="Y908" s="1"/>
      <c r="Z908" s="1"/>
      <c r="AA908" s="1"/>
      <c r="AC908" s="1"/>
    </row>
    <row r="909" spans="1:37" ht="13.65" customHeight="1" x14ac:dyDescent="0.15">
      <c r="B909" s="64"/>
      <c r="C909" s="33"/>
      <c r="D909" s="33"/>
      <c r="E909" s="33"/>
      <c r="F909" s="79"/>
      <c r="G909" s="83" t="s">
        <v>2</v>
      </c>
      <c r="H909" s="86"/>
      <c r="I909" s="104"/>
      <c r="J909" s="83" t="s">
        <v>3</v>
      </c>
      <c r="K909" s="84"/>
      <c r="X909" s="22"/>
      <c r="Y909" s="1"/>
      <c r="Z909" s="1"/>
      <c r="AA909" s="1"/>
      <c r="AC909" s="1"/>
    </row>
    <row r="910" spans="1:37" ht="19.2" x14ac:dyDescent="0.15">
      <c r="B910" s="77"/>
      <c r="F910" s="94" t="s">
        <v>4</v>
      </c>
      <c r="G910" s="94" t="s">
        <v>195</v>
      </c>
      <c r="H910" s="100" t="s">
        <v>197</v>
      </c>
      <c r="I910" s="103" t="s">
        <v>4</v>
      </c>
      <c r="J910" s="94" t="s">
        <v>195</v>
      </c>
      <c r="K910" s="94" t="s">
        <v>197</v>
      </c>
      <c r="X910" s="22"/>
      <c r="Y910" s="1"/>
      <c r="Z910" s="1"/>
      <c r="AA910" s="1"/>
      <c r="AC910" s="1"/>
    </row>
    <row r="911" spans="1:37" ht="12" customHeight="1" x14ac:dyDescent="0.15">
      <c r="B911" s="35"/>
      <c r="C911" s="88"/>
      <c r="D911" s="88"/>
      <c r="E911" s="36"/>
      <c r="F911" s="37"/>
      <c r="G911" s="37"/>
      <c r="H911" s="66"/>
      <c r="I911" s="105">
        <f>F$838</f>
        <v>2118</v>
      </c>
      <c r="J911" s="2">
        <f>G$838</f>
        <v>1041</v>
      </c>
      <c r="K911" s="2">
        <f>H$838</f>
        <v>1077</v>
      </c>
      <c r="L911" s="89"/>
      <c r="M911" s="89"/>
      <c r="N911" s="89"/>
      <c r="O911" s="89"/>
      <c r="X911" s="22"/>
      <c r="Y911" s="1"/>
      <c r="Z911" s="1"/>
      <c r="AA911" s="1"/>
      <c r="AC911" s="1"/>
      <c r="AI911" s="89"/>
      <c r="AJ911" s="89"/>
      <c r="AK911" s="89"/>
    </row>
    <row r="912" spans="1:37" ht="15" customHeight="1" x14ac:dyDescent="0.15">
      <c r="B912" s="34" t="s">
        <v>327</v>
      </c>
      <c r="C912" s="209"/>
      <c r="D912" s="209"/>
      <c r="F912" s="18">
        <v>34</v>
      </c>
      <c r="G912" s="18">
        <v>18</v>
      </c>
      <c r="H912" s="67">
        <v>16</v>
      </c>
      <c r="I912" s="107">
        <f t="shared" ref="I912:I921" si="488">F912/I$911*100</f>
        <v>1.6052880075542966</v>
      </c>
      <c r="J912" s="4">
        <f t="shared" ref="J912:J921" si="489">G912/J$911*100</f>
        <v>1.7291066282420751</v>
      </c>
      <c r="K912" s="4">
        <f t="shared" ref="K912:K921" si="490">H912/K$911*100</f>
        <v>1.4856081708449396</v>
      </c>
      <c r="L912" s="80"/>
      <c r="M912" s="80"/>
      <c r="N912" s="80"/>
      <c r="O912" s="80"/>
      <c r="X912" s="22"/>
      <c r="Y912" s="1"/>
      <c r="Z912" s="1"/>
      <c r="AA912" s="1"/>
      <c r="AC912" s="1"/>
      <c r="AI912" s="80"/>
      <c r="AJ912" s="80"/>
      <c r="AK912" s="80"/>
    </row>
    <row r="913" spans="1:37" ht="15" customHeight="1" x14ac:dyDescent="0.15">
      <c r="B913" s="34" t="s">
        <v>53</v>
      </c>
      <c r="C913" s="209"/>
      <c r="D913" s="209"/>
      <c r="F913" s="18">
        <v>253</v>
      </c>
      <c r="G913" s="18">
        <v>112</v>
      </c>
      <c r="H913" s="67">
        <v>141</v>
      </c>
      <c r="I913" s="107">
        <f t="shared" si="488"/>
        <v>11.9452313503305</v>
      </c>
      <c r="J913" s="4">
        <f t="shared" si="489"/>
        <v>10.758885686839577</v>
      </c>
      <c r="K913" s="4">
        <f t="shared" si="490"/>
        <v>13.09192200557103</v>
      </c>
      <c r="L913" s="80"/>
      <c r="M913" s="80"/>
      <c r="N913" s="80"/>
      <c r="O913" s="80"/>
      <c r="X913" s="22"/>
      <c r="Y913" s="1"/>
      <c r="Z913" s="1"/>
      <c r="AA913" s="1"/>
      <c r="AC913" s="1"/>
      <c r="AI913" s="80"/>
      <c r="AJ913" s="80"/>
      <c r="AK913" s="80"/>
    </row>
    <row r="914" spans="1:37" ht="15" customHeight="1" x14ac:dyDescent="0.15">
      <c r="B914" s="34" t="s">
        <v>54</v>
      </c>
      <c r="C914" s="209"/>
      <c r="D914" s="209"/>
      <c r="F914" s="18">
        <v>183</v>
      </c>
      <c r="G914" s="18">
        <v>92</v>
      </c>
      <c r="H914" s="67">
        <v>91</v>
      </c>
      <c r="I914" s="107">
        <f t="shared" si="488"/>
        <v>8.6402266288951832</v>
      </c>
      <c r="J914" s="4">
        <f t="shared" si="489"/>
        <v>8.8376560999039384</v>
      </c>
      <c r="K914" s="4">
        <f t="shared" si="490"/>
        <v>8.4493964716805934</v>
      </c>
      <c r="L914" s="80"/>
      <c r="M914" s="80"/>
      <c r="N914" s="80"/>
      <c r="O914" s="80"/>
      <c r="X914" s="22"/>
      <c r="Y914" s="1"/>
      <c r="Z914" s="1"/>
      <c r="AA914" s="1"/>
      <c r="AC914" s="1"/>
      <c r="AI914" s="80"/>
      <c r="AJ914" s="80"/>
      <c r="AK914" s="80"/>
    </row>
    <row r="915" spans="1:37" ht="15" customHeight="1" x14ac:dyDescent="0.15">
      <c r="B915" s="34" t="s">
        <v>107</v>
      </c>
      <c r="C915" s="209"/>
      <c r="D915" s="209"/>
      <c r="F915" s="18">
        <v>184</v>
      </c>
      <c r="G915" s="18">
        <v>95</v>
      </c>
      <c r="H915" s="67">
        <v>89</v>
      </c>
      <c r="I915" s="107">
        <f t="shared" si="488"/>
        <v>8.6874409820585452</v>
      </c>
      <c r="J915" s="4">
        <f t="shared" si="489"/>
        <v>9.1258405379442831</v>
      </c>
      <c r="K915" s="4">
        <f t="shared" si="490"/>
        <v>8.2636954503249775</v>
      </c>
      <c r="L915" s="80"/>
      <c r="M915" s="80"/>
      <c r="N915" s="80"/>
      <c r="O915" s="80"/>
      <c r="X915" s="22"/>
      <c r="Y915" s="1"/>
      <c r="Z915" s="1"/>
      <c r="AA915" s="1"/>
      <c r="AC915" s="1"/>
      <c r="AI915" s="80"/>
      <c r="AJ915" s="80"/>
      <c r="AK915" s="80"/>
    </row>
    <row r="916" spans="1:37" ht="15" customHeight="1" x14ac:dyDescent="0.15">
      <c r="B916" s="34" t="s">
        <v>108</v>
      </c>
      <c r="C916" s="209"/>
      <c r="D916" s="209"/>
      <c r="F916" s="18">
        <v>157</v>
      </c>
      <c r="G916" s="18">
        <v>80</v>
      </c>
      <c r="H916" s="67">
        <v>77</v>
      </c>
      <c r="I916" s="107">
        <f t="shared" si="488"/>
        <v>7.4126534466477807</v>
      </c>
      <c r="J916" s="4">
        <f t="shared" si="489"/>
        <v>7.6849183477425562</v>
      </c>
      <c r="K916" s="4">
        <f t="shared" si="490"/>
        <v>7.1494893221912719</v>
      </c>
      <c r="L916" s="80"/>
      <c r="M916" s="80"/>
      <c r="N916" s="80"/>
      <c r="O916" s="80"/>
      <c r="X916" s="22"/>
      <c r="Y916" s="1"/>
      <c r="Z916" s="1"/>
      <c r="AA916" s="1"/>
      <c r="AC916" s="1"/>
      <c r="AI916" s="80"/>
      <c r="AJ916" s="80"/>
      <c r="AK916" s="80"/>
    </row>
    <row r="917" spans="1:37" ht="15" customHeight="1" x14ac:dyDescent="0.15">
      <c r="B917" s="34" t="s">
        <v>109</v>
      </c>
      <c r="C917" s="209"/>
      <c r="D917" s="209"/>
      <c r="F917" s="18">
        <v>150</v>
      </c>
      <c r="G917" s="18">
        <v>83</v>
      </c>
      <c r="H917" s="67">
        <v>67</v>
      </c>
      <c r="I917" s="107">
        <f t="shared" si="488"/>
        <v>7.0821529745042495</v>
      </c>
      <c r="J917" s="4">
        <f t="shared" si="489"/>
        <v>7.9731027857829009</v>
      </c>
      <c r="K917" s="4">
        <f t="shared" si="490"/>
        <v>6.2209842154131847</v>
      </c>
      <c r="L917" s="80"/>
      <c r="M917" s="80"/>
      <c r="N917" s="80"/>
      <c r="O917" s="80"/>
      <c r="X917" s="22"/>
      <c r="Y917" s="1"/>
      <c r="Z917" s="1"/>
      <c r="AA917" s="1"/>
      <c r="AC917" s="1"/>
      <c r="AI917" s="80"/>
      <c r="AJ917" s="80"/>
      <c r="AK917" s="80"/>
    </row>
    <row r="918" spans="1:37" ht="15" customHeight="1" x14ac:dyDescent="0.15">
      <c r="B918" s="34" t="s">
        <v>173</v>
      </c>
      <c r="C918" s="209"/>
      <c r="D918" s="209"/>
      <c r="F918" s="18">
        <v>232</v>
      </c>
      <c r="G918" s="18">
        <v>112</v>
      </c>
      <c r="H918" s="67">
        <v>120</v>
      </c>
      <c r="I918" s="107">
        <f t="shared" si="488"/>
        <v>10.953729933899906</v>
      </c>
      <c r="J918" s="4">
        <f t="shared" si="489"/>
        <v>10.758885686839577</v>
      </c>
      <c r="K918" s="4">
        <f t="shared" si="490"/>
        <v>11.142061281337048</v>
      </c>
      <c r="L918" s="80"/>
      <c r="M918" s="80"/>
      <c r="N918" s="80"/>
      <c r="O918" s="80"/>
      <c r="X918" s="22"/>
      <c r="Y918" s="1"/>
      <c r="Z918" s="1"/>
      <c r="AA918" s="1"/>
      <c r="AC918" s="1"/>
      <c r="AI918" s="80"/>
      <c r="AJ918" s="80"/>
      <c r="AK918" s="80"/>
    </row>
    <row r="919" spans="1:37" ht="15" customHeight="1" x14ac:dyDescent="0.15">
      <c r="B919" s="34" t="s">
        <v>344</v>
      </c>
      <c r="C919" s="209"/>
      <c r="D919" s="209"/>
      <c r="F919" s="18">
        <v>179</v>
      </c>
      <c r="G919" s="18">
        <v>89</v>
      </c>
      <c r="H919" s="67">
        <v>90</v>
      </c>
      <c r="I919" s="107">
        <f t="shared" si="488"/>
        <v>8.4513692162417371</v>
      </c>
      <c r="J919" s="4">
        <f t="shared" si="489"/>
        <v>8.5494716618635938</v>
      </c>
      <c r="K919" s="4">
        <f t="shared" si="490"/>
        <v>8.3565459610027855</v>
      </c>
      <c r="L919" s="80"/>
      <c r="M919" s="80"/>
      <c r="N919" s="80"/>
      <c r="O919" s="80"/>
      <c r="X919" s="22"/>
      <c r="Y919" s="1"/>
      <c r="Z919" s="1"/>
      <c r="AA919" s="1"/>
      <c r="AC919" s="1"/>
      <c r="AI919" s="80"/>
      <c r="AJ919" s="80"/>
      <c r="AK919" s="80"/>
    </row>
    <row r="920" spans="1:37" ht="15" customHeight="1" x14ac:dyDescent="0.15">
      <c r="B920" s="34" t="s">
        <v>110</v>
      </c>
      <c r="C920" s="209"/>
      <c r="D920" s="209"/>
      <c r="F920" s="18">
        <v>433</v>
      </c>
      <c r="G920" s="18">
        <v>196</v>
      </c>
      <c r="H920" s="67">
        <v>237</v>
      </c>
      <c r="I920" s="107">
        <f t="shared" si="488"/>
        <v>20.443814919735601</v>
      </c>
      <c r="J920" s="4">
        <f t="shared" si="489"/>
        <v>18.828049951969263</v>
      </c>
      <c r="K920" s="4">
        <f t="shared" si="490"/>
        <v>22.00557103064067</v>
      </c>
      <c r="L920" s="80"/>
      <c r="M920" s="80"/>
      <c r="N920" s="80"/>
      <c r="O920" s="80"/>
      <c r="X920" s="22"/>
      <c r="Y920" s="1"/>
      <c r="Z920" s="1"/>
      <c r="AA920" s="1"/>
      <c r="AC920" s="1"/>
      <c r="AI920" s="80"/>
      <c r="AJ920" s="80"/>
      <c r="AK920" s="80"/>
    </row>
    <row r="921" spans="1:37" ht="15" customHeight="1" x14ac:dyDescent="0.15">
      <c r="B921" s="35" t="s">
        <v>150</v>
      </c>
      <c r="C921" s="88"/>
      <c r="D921" s="88"/>
      <c r="E921" s="36"/>
      <c r="F921" s="19">
        <v>313</v>
      </c>
      <c r="G921" s="19">
        <v>164</v>
      </c>
      <c r="H921" s="72">
        <v>149</v>
      </c>
      <c r="I921" s="111">
        <f t="shared" si="488"/>
        <v>14.778092540132201</v>
      </c>
      <c r="J921" s="5">
        <f t="shared" si="489"/>
        <v>15.754082612872239</v>
      </c>
      <c r="K921" s="5">
        <f t="shared" si="490"/>
        <v>13.834726090993502</v>
      </c>
      <c r="L921" s="23"/>
      <c r="M921" s="23"/>
      <c r="N921" s="23"/>
      <c r="O921" s="23"/>
      <c r="X921" s="22"/>
      <c r="Y921" s="1"/>
      <c r="Z921" s="1"/>
      <c r="AA921" s="1"/>
      <c r="AC921" s="1"/>
      <c r="AI921" s="23"/>
      <c r="AJ921" s="23"/>
      <c r="AK921" s="23"/>
    </row>
    <row r="922" spans="1:37" ht="15" customHeight="1" x14ac:dyDescent="0.15">
      <c r="B922" s="38" t="s">
        <v>1</v>
      </c>
      <c r="C922" s="78"/>
      <c r="D922" s="78"/>
      <c r="E922" s="28"/>
      <c r="F922" s="39">
        <f>SUM(F912:F921)</f>
        <v>2118</v>
      </c>
      <c r="G922" s="39">
        <f>SUM(G912:G921)</f>
        <v>1041</v>
      </c>
      <c r="H922" s="68">
        <f>SUM(H912:H921)</f>
        <v>1077</v>
      </c>
      <c r="I922" s="108">
        <f>IF(SUM(I912:I921)&gt;100,"－",SUM(I912:I921))</f>
        <v>100.00000000000001</v>
      </c>
      <c r="J922" s="6">
        <f>IF(SUM(J912:J921)&gt;100,"－",SUM(J912:J921))</f>
        <v>100</v>
      </c>
      <c r="K922" s="6">
        <f>IF(SUM(K912:K921)&gt;100,"－",SUM(K912:K921))</f>
        <v>99.999999999999986</v>
      </c>
      <c r="L922" s="23"/>
      <c r="M922" s="23"/>
      <c r="N922" s="23"/>
      <c r="O922" s="23"/>
      <c r="X922" s="22"/>
      <c r="Y922" s="1"/>
      <c r="Z922" s="1"/>
      <c r="AA922" s="1"/>
      <c r="AC922" s="1"/>
      <c r="AI922" s="23"/>
      <c r="AJ922" s="23"/>
      <c r="AK922" s="23"/>
    </row>
    <row r="923" spans="1:37" ht="15" customHeight="1" x14ac:dyDescent="0.15">
      <c r="B923" s="38" t="s">
        <v>105</v>
      </c>
      <c r="C923" s="78"/>
      <c r="D923" s="78"/>
      <c r="E923" s="29"/>
      <c r="F923" s="41">
        <v>7.054293628808864</v>
      </c>
      <c r="G923" s="71">
        <v>7.2462941847206386</v>
      </c>
      <c r="H923" s="71">
        <v>6.8728448275862073</v>
      </c>
      <c r="I923" s="46"/>
      <c r="X923" s="22"/>
      <c r="Y923" s="1"/>
      <c r="Z923" s="1"/>
      <c r="AA923" s="1"/>
      <c r="AC923" s="1"/>
    </row>
    <row r="924" spans="1:37" ht="15" customHeight="1" x14ac:dyDescent="0.15">
      <c r="B924" s="38" t="s">
        <v>106</v>
      </c>
      <c r="C924" s="78"/>
      <c r="D924" s="78"/>
      <c r="E924" s="29"/>
      <c r="F924" s="171">
        <v>95</v>
      </c>
      <c r="G924" s="47">
        <v>70</v>
      </c>
      <c r="H924" s="47">
        <v>95</v>
      </c>
      <c r="I924" s="14"/>
      <c r="J924" s="14"/>
      <c r="K924" s="91"/>
      <c r="X924" s="22"/>
      <c r="Y924" s="1"/>
      <c r="Z924" s="1"/>
      <c r="AA924" s="1"/>
      <c r="AC924" s="1"/>
    </row>
    <row r="925" spans="1:37" ht="15" customHeight="1" x14ac:dyDescent="0.15">
      <c r="B925" s="62"/>
      <c r="C925" s="62"/>
      <c r="D925" s="62"/>
      <c r="E925" s="45"/>
      <c r="F925" s="14"/>
      <c r="G925" s="14"/>
      <c r="H925" s="14"/>
      <c r="I925" s="14"/>
      <c r="K925" s="91"/>
      <c r="X925" s="22"/>
      <c r="Y925" s="1"/>
      <c r="Z925" s="1"/>
      <c r="AA925" s="1"/>
      <c r="AC925" s="1"/>
    </row>
    <row r="926" spans="1:37" ht="15" customHeight="1" x14ac:dyDescent="0.15">
      <c r="A926" s="43" t="s">
        <v>967</v>
      </c>
      <c r="B926" s="62"/>
      <c r="C926" s="62"/>
      <c r="D926" s="62"/>
      <c r="E926" s="45"/>
      <c r="F926" s="14"/>
      <c r="G926" s="14"/>
      <c r="H926" s="14"/>
      <c r="I926" s="14"/>
      <c r="K926" s="91"/>
      <c r="X926" s="22"/>
      <c r="Y926" s="1"/>
      <c r="Z926" s="1"/>
      <c r="AA926" s="1"/>
      <c r="AC926" s="1"/>
    </row>
    <row r="927" spans="1:37" ht="15" customHeight="1" x14ac:dyDescent="0.15">
      <c r="A927" s="1" t="s">
        <v>620</v>
      </c>
      <c r="B927" s="62"/>
      <c r="C927" s="62"/>
      <c r="D927" s="62"/>
      <c r="E927" s="45"/>
      <c r="F927" s="14"/>
      <c r="G927" s="14"/>
      <c r="H927" s="14"/>
      <c r="I927" s="14"/>
      <c r="X927" s="22"/>
      <c r="Y927" s="1"/>
      <c r="Z927" s="1"/>
      <c r="AA927" s="1"/>
      <c r="AC927" s="1"/>
    </row>
    <row r="928" spans="1:37" ht="13.65" customHeight="1" x14ac:dyDescent="0.15">
      <c r="B928" s="64"/>
      <c r="C928" s="33"/>
      <c r="D928" s="33"/>
      <c r="E928" s="33"/>
      <c r="F928" s="79"/>
      <c r="G928" s="83" t="s">
        <v>2</v>
      </c>
      <c r="H928" s="86"/>
      <c r="I928" s="104"/>
      <c r="J928" s="83" t="s">
        <v>3</v>
      </c>
      <c r="K928" s="84"/>
      <c r="X928" s="22"/>
      <c r="Y928" s="1"/>
      <c r="Z928" s="1"/>
      <c r="AA928" s="1"/>
      <c r="AC928" s="1"/>
    </row>
    <row r="929" spans="2:37" ht="19.2" x14ac:dyDescent="0.15">
      <c r="B929" s="77"/>
      <c r="F929" s="94" t="s">
        <v>4</v>
      </c>
      <c r="G929" s="94" t="s">
        <v>195</v>
      </c>
      <c r="H929" s="100" t="s">
        <v>197</v>
      </c>
      <c r="I929" s="103" t="s">
        <v>4</v>
      </c>
      <c r="J929" s="94" t="s">
        <v>195</v>
      </c>
      <c r="K929" s="94" t="s">
        <v>197</v>
      </c>
      <c r="X929" s="22"/>
      <c r="Y929" s="1"/>
      <c r="Z929" s="1"/>
      <c r="AA929" s="1"/>
      <c r="AC929" s="1"/>
    </row>
    <row r="930" spans="2:37" ht="12" customHeight="1" x14ac:dyDescent="0.15">
      <c r="B930" s="35"/>
      <c r="C930" s="88"/>
      <c r="D930" s="88"/>
      <c r="E930" s="36"/>
      <c r="F930" s="37"/>
      <c r="G930" s="37"/>
      <c r="H930" s="66"/>
      <c r="I930" s="105">
        <f>F943</f>
        <v>651</v>
      </c>
      <c r="J930" s="2">
        <f>G943</f>
        <v>276</v>
      </c>
      <c r="K930" s="2">
        <f>H943</f>
        <v>375</v>
      </c>
      <c r="L930" s="89"/>
      <c r="M930" s="89"/>
      <c r="N930" s="89"/>
      <c r="O930" s="89"/>
      <c r="X930" s="22"/>
      <c r="Y930" s="1"/>
      <c r="Z930" s="1"/>
      <c r="AA930" s="1"/>
      <c r="AC930" s="1"/>
      <c r="AI930" s="89"/>
      <c r="AJ930" s="89"/>
      <c r="AK930" s="89"/>
    </row>
    <row r="931" spans="2:37" ht="15" customHeight="1" x14ac:dyDescent="0.15">
      <c r="B931" s="34" t="s">
        <v>83</v>
      </c>
      <c r="C931" s="209"/>
      <c r="D931" s="209"/>
      <c r="F931" s="18">
        <v>39</v>
      </c>
      <c r="G931" s="18">
        <v>18</v>
      </c>
      <c r="H931" s="67">
        <v>21</v>
      </c>
      <c r="I931" s="107">
        <f t="shared" ref="I931:I942" si="491">F931/I$930*100</f>
        <v>5.9907834101382482</v>
      </c>
      <c r="J931" s="4">
        <f t="shared" ref="J931:J942" si="492">G931/J$930*100</f>
        <v>6.5217391304347823</v>
      </c>
      <c r="K931" s="4">
        <f t="shared" ref="K931:K942" si="493">H931/K$930*100</f>
        <v>5.6000000000000005</v>
      </c>
      <c r="L931" s="80"/>
      <c r="M931" s="80"/>
      <c r="N931" s="80"/>
      <c r="O931" s="80"/>
      <c r="X931" s="22"/>
      <c r="Y931" s="1"/>
      <c r="Z931" s="1"/>
      <c r="AA931" s="1"/>
      <c r="AC931" s="1"/>
      <c r="AI931" s="80"/>
      <c r="AJ931" s="80"/>
      <c r="AK931" s="80"/>
    </row>
    <row r="932" spans="2:37" ht="15" customHeight="1" x14ac:dyDescent="0.15">
      <c r="B932" s="34" t="s">
        <v>84</v>
      </c>
      <c r="C932" s="209"/>
      <c r="D932" s="209"/>
      <c r="F932" s="18">
        <v>12</v>
      </c>
      <c r="G932" s="18">
        <v>5</v>
      </c>
      <c r="H932" s="67">
        <v>7</v>
      </c>
      <c r="I932" s="107">
        <f t="shared" si="491"/>
        <v>1.8433179723502304</v>
      </c>
      <c r="J932" s="4">
        <f t="shared" si="492"/>
        <v>1.8115942028985508</v>
      </c>
      <c r="K932" s="4">
        <f t="shared" si="493"/>
        <v>1.8666666666666669</v>
      </c>
      <c r="L932" s="80"/>
      <c r="M932" s="80"/>
      <c r="N932" s="80"/>
      <c r="O932" s="80"/>
      <c r="X932" s="22"/>
      <c r="Y932" s="1"/>
      <c r="Z932" s="1"/>
      <c r="AA932" s="1"/>
      <c r="AC932" s="1"/>
      <c r="AI932" s="80"/>
      <c r="AJ932" s="80"/>
      <c r="AK932" s="80"/>
    </row>
    <row r="933" spans="2:37" ht="15" customHeight="1" x14ac:dyDescent="0.15">
      <c r="B933" s="34" t="s">
        <v>85</v>
      </c>
      <c r="C933" s="209"/>
      <c r="D933" s="209"/>
      <c r="F933" s="18">
        <v>15</v>
      </c>
      <c r="G933" s="18">
        <v>9</v>
      </c>
      <c r="H933" s="67">
        <v>6</v>
      </c>
      <c r="I933" s="107">
        <f t="shared" si="491"/>
        <v>2.3041474654377883</v>
      </c>
      <c r="J933" s="4">
        <f t="shared" si="492"/>
        <v>3.2608695652173911</v>
      </c>
      <c r="K933" s="4">
        <f t="shared" si="493"/>
        <v>1.6</v>
      </c>
      <c r="L933" s="80"/>
      <c r="M933" s="80"/>
      <c r="N933" s="80"/>
      <c r="O933" s="80"/>
      <c r="X933" s="22"/>
      <c r="Y933" s="1"/>
      <c r="Z933" s="1"/>
      <c r="AA933" s="1"/>
      <c r="AC933" s="1"/>
      <c r="AI933" s="80"/>
      <c r="AJ933" s="80"/>
      <c r="AK933" s="80"/>
    </row>
    <row r="934" spans="2:37" ht="15" customHeight="1" x14ac:dyDescent="0.15">
      <c r="B934" s="34" t="s">
        <v>86</v>
      </c>
      <c r="C934" s="209"/>
      <c r="D934" s="209"/>
      <c r="F934" s="18">
        <v>43</v>
      </c>
      <c r="G934" s="18">
        <v>14</v>
      </c>
      <c r="H934" s="67">
        <v>29</v>
      </c>
      <c r="I934" s="107">
        <f t="shared" si="491"/>
        <v>6.6052227342549923</v>
      </c>
      <c r="J934" s="4">
        <f t="shared" si="492"/>
        <v>5.0724637681159424</v>
      </c>
      <c r="K934" s="4">
        <f t="shared" si="493"/>
        <v>7.7333333333333334</v>
      </c>
      <c r="L934" s="80"/>
      <c r="M934" s="80"/>
      <c r="N934" s="80"/>
      <c r="O934" s="80"/>
      <c r="X934" s="22"/>
      <c r="Y934" s="1"/>
      <c r="Z934" s="1"/>
      <c r="AA934" s="1"/>
      <c r="AC934" s="1"/>
      <c r="AI934" s="80"/>
      <c r="AJ934" s="80"/>
      <c r="AK934" s="80"/>
    </row>
    <row r="935" spans="2:37" ht="15" customHeight="1" x14ac:dyDescent="0.15">
      <c r="B935" s="34" t="s">
        <v>145</v>
      </c>
      <c r="C935" s="209"/>
      <c r="D935" s="209"/>
      <c r="F935" s="18">
        <v>41</v>
      </c>
      <c r="G935" s="18">
        <v>16</v>
      </c>
      <c r="H935" s="67">
        <v>25</v>
      </c>
      <c r="I935" s="107">
        <f t="shared" si="491"/>
        <v>6.2980030721966198</v>
      </c>
      <c r="J935" s="4">
        <f t="shared" si="492"/>
        <v>5.7971014492753623</v>
      </c>
      <c r="K935" s="4">
        <f t="shared" si="493"/>
        <v>6.666666666666667</v>
      </c>
      <c r="L935" s="80"/>
      <c r="M935" s="80"/>
      <c r="N935" s="80"/>
      <c r="O935" s="80"/>
      <c r="X935" s="22"/>
      <c r="Y935" s="1"/>
      <c r="Z935" s="1"/>
      <c r="AA935" s="1"/>
      <c r="AC935" s="1"/>
      <c r="AI935" s="80"/>
      <c r="AJ935" s="80"/>
      <c r="AK935" s="80"/>
    </row>
    <row r="936" spans="2:37" ht="15" customHeight="1" x14ac:dyDescent="0.15">
      <c r="B936" s="34" t="s">
        <v>146</v>
      </c>
      <c r="C936" s="209"/>
      <c r="D936" s="209"/>
      <c r="F936" s="18">
        <v>49</v>
      </c>
      <c r="G936" s="18">
        <v>19</v>
      </c>
      <c r="H936" s="67">
        <v>30</v>
      </c>
      <c r="I936" s="107">
        <f t="shared" si="491"/>
        <v>7.5268817204301079</v>
      </c>
      <c r="J936" s="4">
        <f t="shared" si="492"/>
        <v>6.8840579710144931</v>
      </c>
      <c r="K936" s="4">
        <f t="shared" si="493"/>
        <v>8</v>
      </c>
      <c r="L936" s="80"/>
      <c r="M936" s="80"/>
      <c r="N936" s="80"/>
      <c r="O936" s="80"/>
      <c r="X936" s="22"/>
      <c r="Y936" s="1"/>
      <c r="Z936" s="1"/>
      <c r="AA936" s="1"/>
      <c r="AC936" s="1"/>
      <c r="AI936" s="80"/>
      <c r="AJ936" s="80"/>
      <c r="AK936" s="80"/>
    </row>
    <row r="937" spans="2:37" ht="15" customHeight="1" x14ac:dyDescent="0.15">
      <c r="B937" s="34" t="s">
        <v>147</v>
      </c>
      <c r="C937" s="209"/>
      <c r="D937" s="209"/>
      <c r="F937" s="18">
        <v>49</v>
      </c>
      <c r="G937" s="18">
        <v>17</v>
      </c>
      <c r="H937" s="67">
        <v>32</v>
      </c>
      <c r="I937" s="107">
        <f t="shared" si="491"/>
        <v>7.5268817204301079</v>
      </c>
      <c r="J937" s="4">
        <f t="shared" si="492"/>
        <v>6.1594202898550732</v>
      </c>
      <c r="K937" s="4">
        <f t="shared" si="493"/>
        <v>8.5333333333333332</v>
      </c>
      <c r="L937" s="80"/>
      <c r="M937" s="80"/>
      <c r="N937" s="80"/>
      <c r="O937" s="80"/>
      <c r="X937" s="22"/>
      <c r="Y937" s="1"/>
      <c r="Z937" s="1"/>
      <c r="AA937" s="1"/>
      <c r="AC937" s="1"/>
      <c r="AI937" s="80"/>
      <c r="AJ937" s="80"/>
      <c r="AK937" s="80"/>
    </row>
    <row r="938" spans="2:37" ht="15" customHeight="1" x14ac:dyDescent="0.15">
      <c r="B938" s="34" t="s">
        <v>151</v>
      </c>
      <c r="C938" s="209"/>
      <c r="D938" s="209"/>
      <c r="F938" s="18">
        <v>59</v>
      </c>
      <c r="G938" s="18">
        <v>22</v>
      </c>
      <c r="H938" s="67">
        <v>37</v>
      </c>
      <c r="I938" s="107">
        <f t="shared" si="491"/>
        <v>9.0629800307219668</v>
      </c>
      <c r="J938" s="4">
        <f t="shared" si="492"/>
        <v>7.9710144927536222</v>
      </c>
      <c r="K938" s="4">
        <f t="shared" si="493"/>
        <v>9.8666666666666671</v>
      </c>
      <c r="L938" s="80"/>
      <c r="M938" s="80"/>
      <c r="N938" s="80"/>
      <c r="O938" s="80"/>
      <c r="X938" s="22"/>
      <c r="Y938" s="1"/>
      <c r="Z938" s="1"/>
      <c r="AA938" s="1"/>
      <c r="AC938" s="1"/>
      <c r="AI938" s="80"/>
      <c r="AJ938" s="80"/>
      <c r="AK938" s="80"/>
    </row>
    <row r="939" spans="2:37" ht="15" customHeight="1" x14ac:dyDescent="0.15">
      <c r="B939" s="34" t="s">
        <v>152</v>
      </c>
      <c r="C939" s="209"/>
      <c r="D939" s="209"/>
      <c r="F939" s="18">
        <v>81</v>
      </c>
      <c r="G939" s="18">
        <v>31</v>
      </c>
      <c r="H939" s="67">
        <v>50</v>
      </c>
      <c r="I939" s="107">
        <f t="shared" si="491"/>
        <v>12.442396313364055</v>
      </c>
      <c r="J939" s="4">
        <f t="shared" si="492"/>
        <v>11.231884057971014</v>
      </c>
      <c r="K939" s="4">
        <f t="shared" si="493"/>
        <v>13.333333333333334</v>
      </c>
      <c r="L939" s="80"/>
      <c r="M939" s="80"/>
      <c r="N939" s="80"/>
      <c r="O939" s="80"/>
      <c r="X939" s="22"/>
      <c r="Y939" s="1"/>
      <c r="Z939" s="1"/>
      <c r="AA939" s="1"/>
      <c r="AC939" s="1"/>
      <c r="AI939" s="80"/>
      <c r="AJ939" s="80"/>
      <c r="AK939" s="80"/>
    </row>
    <row r="940" spans="2:37" ht="15" customHeight="1" x14ac:dyDescent="0.15">
      <c r="B940" s="34" t="s">
        <v>153</v>
      </c>
      <c r="C940" s="209"/>
      <c r="D940" s="209"/>
      <c r="F940" s="18">
        <v>46</v>
      </c>
      <c r="G940" s="18">
        <v>26</v>
      </c>
      <c r="H940" s="67">
        <v>20</v>
      </c>
      <c r="I940" s="107">
        <f t="shared" si="491"/>
        <v>7.0660522273425492</v>
      </c>
      <c r="J940" s="4">
        <f t="shared" si="492"/>
        <v>9.4202898550724647</v>
      </c>
      <c r="K940" s="4">
        <f t="shared" si="493"/>
        <v>5.3333333333333339</v>
      </c>
      <c r="L940" s="80"/>
      <c r="M940" s="80"/>
      <c r="N940" s="80"/>
      <c r="O940" s="80"/>
      <c r="X940" s="22"/>
      <c r="Y940" s="1"/>
      <c r="Z940" s="1"/>
      <c r="AA940" s="1"/>
      <c r="AC940" s="1"/>
      <c r="AI940" s="80"/>
      <c r="AJ940" s="80"/>
      <c r="AK940" s="80"/>
    </row>
    <row r="941" spans="2:37" ht="15" customHeight="1" x14ac:dyDescent="0.15">
      <c r="B941" s="34" t="s">
        <v>162</v>
      </c>
      <c r="C941" s="209"/>
      <c r="D941" s="209"/>
      <c r="F941" s="18">
        <v>83</v>
      </c>
      <c r="G941" s="18">
        <v>38</v>
      </c>
      <c r="H941" s="67">
        <v>45</v>
      </c>
      <c r="I941" s="107">
        <f t="shared" si="491"/>
        <v>12.749615975422426</v>
      </c>
      <c r="J941" s="4">
        <f t="shared" si="492"/>
        <v>13.768115942028986</v>
      </c>
      <c r="K941" s="4">
        <f t="shared" si="493"/>
        <v>12</v>
      </c>
      <c r="L941" s="80"/>
      <c r="M941" s="80"/>
      <c r="N941" s="80"/>
      <c r="O941" s="80"/>
      <c r="X941" s="22"/>
      <c r="Y941" s="1"/>
      <c r="Z941" s="1"/>
      <c r="AA941" s="1"/>
      <c r="AC941" s="1"/>
      <c r="AI941" s="80"/>
      <c r="AJ941" s="80"/>
      <c r="AK941" s="80"/>
    </row>
    <row r="942" spans="2:37" ht="15" customHeight="1" x14ac:dyDescent="0.15">
      <c r="B942" s="35" t="s">
        <v>150</v>
      </c>
      <c r="C942" s="88"/>
      <c r="D942" s="88"/>
      <c r="E942" s="36"/>
      <c r="F942" s="19">
        <v>134</v>
      </c>
      <c r="G942" s="19">
        <v>61</v>
      </c>
      <c r="H942" s="72">
        <v>73</v>
      </c>
      <c r="I942" s="111">
        <f t="shared" si="491"/>
        <v>20.583717357910906</v>
      </c>
      <c r="J942" s="5">
        <f t="shared" si="492"/>
        <v>22.10144927536232</v>
      </c>
      <c r="K942" s="5">
        <f t="shared" si="493"/>
        <v>19.466666666666665</v>
      </c>
      <c r="L942" s="23"/>
      <c r="M942" s="23"/>
      <c r="N942" s="23"/>
      <c r="O942" s="23"/>
      <c r="X942" s="22"/>
      <c r="Y942" s="1"/>
      <c r="Z942" s="1"/>
      <c r="AA942" s="1"/>
      <c r="AC942" s="1"/>
      <c r="AI942" s="23"/>
      <c r="AJ942" s="23"/>
      <c r="AK942" s="23"/>
    </row>
    <row r="943" spans="2:37" ht="15" customHeight="1" x14ac:dyDescent="0.15">
      <c r="B943" s="38" t="s">
        <v>1</v>
      </c>
      <c r="C943" s="78"/>
      <c r="D943" s="78"/>
      <c r="E943" s="28"/>
      <c r="F943" s="39">
        <f>SUM(F931:F942)</f>
        <v>651</v>
      </c>
      <c r="G943" s="39">
        <f>SUM(G931:G942)</f>
        <v>276</v>
      </c>
      <c r="H943" s="68">
        <f>SUM(H931:H942)</f>
        <v>375</v>
      </c>
      <c r="I943" s="108">
        <f>IF(SUM(I931:I942)&gt;100,"－",SUM(I931:I942))</f>
        <v>100</v>
      </c>
      <c r="J943" s="6">
        <f>IF(SUM(J931:J942)&gt;100,"－",SUM(J931:J942))</f>
        <v>100</v>
      </c>
      <c r="K943" s="6">
        <f>IF(SUM(K931:K942)&gt;100,"－",SUM(K931:K942))</f>
        <v>100</v>
      </c>
      <c r="L943" s="23"/>
      <c r="M943" s="23"/>
      <c r="N943" s="23"/>
      <c r="O943" s="23"/>
      <c r="X943" s="22"/>
      <c r="Y943" s="1"/>
      <c r="Z943" s="1"/>
      <c r="AA943" s="1"/>
      <c r="AC943" s="1"/>
      <c r="AI943" s="23"/>
      <c r="AJ943" s="23"/>
      <c r="AK943" s="23"/>
    </row>
    <row r="944" spans="2:37" ht="15" customHeight="1" x14ac:dyDescent="0.15">
      <c r="B944" s="38" t="s">
        <v>87</v>
      </c>
      <c r="C944" s="78"/>
      <c r="D944" s="78"/>
      <c r="E944" s="29"/>
      <c r="F944" s="41">
        <v>64.93217620098325</v>
      </c>
      <c r="G944" s="71">
        <v>65.64113095741746</v>
      </c>
      <c r="H944" s="71">
        <v>64.427456755177445</v>
      </c>
      <c r="I944" s="46"/>
      <c r="X944" s="22"/>
      <c r="Y944" s="1"/>
      <c r="Z944" s="1"/>
      <c r="AA944" s="1"/>
      <c r="AC944" s="1"/>
    </row>
    <row r="945" spans="2:29" ht="15" customHeight="1" x14ac:dyDescent="0.15">
      <c r="B945" s="62"/>
      <c r="C945" s="45"/>
      <c r="D945" s="45"/>
      <c r="E945" s="45"/>
      <c r="F945" s="109"/>
      <c r="G945" s="109"/>
      <c r="H945" s="109"/>
      <c r="I945" s="109"/>
      <c r="J945" s="109"/>
      <c r="W945" s="44"/>
      <c r="X945" s="22"/>
      <c r="Y945" s="1"/>
      <c r="Z945" s="1"/>
      <c r="AA945" s="1"/>
      <c r="AC945" s="1"/>
    </row>
    <row r="946" spans="2:29" ht="15" customHeight="1" x14ac:dyDescent="0.15">
      <c r="W946" s="44"/>
      <c r="X946" s="22"/>
      <c r="Y946" s="1"/>
      <c r="Z946" s="1"/>
      <c r="AA946" s="1"/>
      <c r="AC946" s="1"/>
    </row>
    <row r="947" spans="2:29" ht="15" customHeight="1" x14ac:dyDescent="0.15">
      <c r="X947" s="22"/>
      <c r="Y947" s="1"/>
      <c r="Z947" s="1"/>
      <c r="AA947" s="1"/>
      <c r="AC947" s="1"/>
    </row>
    <row r="948" spans="2:29" ht="15" customHeight="1" x14ac:dyDescent="0.15">
      <c r="X948" s="22"/>
      <c r="Y948" s="1"/>
      <c r="Z948" s="1"/>
      <c r="AA948" s="1"/>
      <c r="AC948" s="1"/>
    </row>
  </sheetData>
  <mergeCells count="36">
    <mergeCell ref="C480:E480"/>
    <mergeCell ref="C490:E490"/>
    <mergeCell ref="B216:E216"/>
    <mergeCell ref="B217:E217"/>
    <mergeCell ref="B218:E218"/>
    <mergeCell ref="C422:E422"/>
    <mergeCell ref="C436:E436"/>
    <mergeCell ref="C446:E446"/>
    <mergeCell ref="B505:D505"/>
    <mergeCell ref="X216:AA216"/>
    <mergeCell ref="X217:AA217"/>
    <mergeCell ref="X218:AA218"/>
    <mergeCell ref="X505:Z505"/>
    <mergeCell ref="C233:E233"/>
    <mergeCell ref="C243:E243"/>
    <mergeCell ref="C255:E255"/>
    <mergeCell ref="C265:E265"/>
    <mergeCell ref="C277:E277"/>
    <mergeCell ref="C287:E287"/>
    <mergeCell ref="C300:E300"/>
    <mergeCell ref="C310:E310"/>
    <mergeCell ref="C458:E458"/>
    <mergeCell ref="C468:E468"/>
    <mergeCell ref="Y233:AA233"/>
    <mergeCell ref="Y243:AA243"/>
    <mergeCell ref="Y368:AA368"/>
    <mergeCell ref="Y378:AA378"/>
    <mergeCell ref="C400:E400"/>
    <mergeCell ref="C412:E412"/>
    <mergeCell ref="C322:E322"/>
    <mergeCell ref="C332:E332"/>
    <mergeCell ref="C368:E368"/>
    <mergeCell ref="C378:E378"/>
    <mergeCell ref="C390:E390"/>
    <mergeCell ref="C344:E344"/>
    <mergeCell ref="C354:E354"/>
  </mergeCells>
  <phoneticPr fontId="1"/>
  <printOptions horizontalCentered="1"/>
  <pageMargins left="0.23622047244094491" right="0.23622047244094491" top="0.47244094488188981" bottom="0.27559055118110237" header="0.23622047244094491" footer="0.19685039370078741"/>
  <pageSetup paperSize="9" scale="62"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13" manualBreakCount="13">
    <brk id="69" max="16383" man="1"/>
    <brk id="153" max="16383" man="1"/>
    <brk id="221" max="16383" man="1"/>
    <brk id="288" max="16383" man="1"/>
    <brk id="355" max="16383" man="1"/>
    <brk id="423" max="16383" man="1"/>
    <brk id="507" max="21" man="1"/>
    <brk id="570" max="16383" man="1"/>
    <brk id="647" max="16383" man="1"/>
    <brk id="715" max="16383" man="1"/>
    <brk id="793" max="16383" man="1"/>
    <brk id="824" max="16383" man="1"/>
    <brk id="8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52"/>
  <sheetViews>
    <sheetView showGridLines="0" topLeftCell="A10" zoomScaleNormal="100" zoomScaleSheetLayoutView="100" zoomScalePageLayoutView="70" workbookViewId="0">
      <selection activeCell="K10" sqref="K10"/>
    </sheetView>
  </sheetViews>
  <sheetFormatPr defaultColWidth="9.109375" defaultRowHeight="15" customHeight="1" x14ac:dyDescent="0.15"/>
  <cols>
    <col min="1" max="1" width="0.88671875" style="1" customWidth="1"/>
    <col min="2" max="2" width="5.44140625" style="1" customWidth="1"/>
    <col min="3" max="3" width="30.44140625" style="1" customWidth="1"/>
    <col min="4" max="4" width="7.44140625" style="1" customWidth="1"/>
    <col min="5" max="5" width="8.44140625" style="1" customWidth="1"/>
    <col min="6" max="9" width="8.44140625" style="7" customWidth="1"/>
    <col min="10" max="10" width="8.44140625" style="55" customWidth="1"/>
    <col min="11" max="11" width="8.44140625" style="7" customWidth="1"/>
    <col min="12" max="19" width="8.44140625" style="1" customWidth="1"/>
    <col min="20" max="21" width="9.44140625" style="1" customWidth="1"/>
    <col min="22" max="16384" width="9.109375" style="1"/>
  </cols>
  <sheetData>
    <row r="1" spans="1:21" ht="15" customHeight="1" x14ac:dyDescent="0.15">
      <c r="A1" s="73" t="s">
        <v>621</v>
      </c>
      <c r="K1" s="259"/>
    </row>
    <row r="2" spans="1:21" ht="15" customHeight="1" x14ac:dyDescent="0.15">
      <c r="A2" s="1" t="s">
        <v>622</v>
      </c>
      <c r="B2" s="62"/>
      <c r="C2" s="62"/>
      <c r="D2" s="45"/>
      <c r="E2" s="14"/>
      <c r="F2" s="14"/>
      <c r="G2" s="14"/>
      <c r="H2" s="14"/>
      <c r="I2" s="14"/>
      <c r="J2" s="180"/>
      <c r="K2" s="1"/>
    </row>
    <row r="3" spans="1:21" ht="32.4" x14ac:dyDescent="0.15">
      <c r="B3" s="38"/>
      <c r="C3" s="150" t="s">
        <v>4</v>
      </c>
      <c r="D3" s="29"/>
      <c r="E3" s="153" t="s">
        <v>176</v>
      </c>
      <c r="F3" s="152" t="s">
        <v>83</v>
      </c>
      <c r="G3" s="152" t="s">
        <v>330</v>
      </c>
      <c r="H3" s="152" t="s">
        <v>85</v>
      </c>
      <c r="I3" s="152" t="s">
        <v>86</v>
      </c>
      <c r="J3" s="181" t="s">
        <v>145</v>
      </c>
      <c r="K3" s="157" t="s">
        <v>146</v>
      </c>
      <c r="L3" s="157" t="s">
        <v>147</v>
      </c>
      <c r="M3" s="157" t="s">
        <v>151</v>
      </c>
      <c r="N3" s="157" t="s">
        <v>152</v>
      </c>
      <c r="O3" s="157" t="s">
        <v>153</v>
      </c>
      <c r="P3" s="122" t="s">
        <v>162</v>
      </c>
      <c r="Q3" s="157" t="s">
        <v>150</v>
      </c>
      <c r="R3" s="122" t="s">
        <v>4</v>
      </c>
      <c r="S3" s="122" t="s">
        <v>331</v>
      </c>
    </row>
    <row r="4" spans="1:21" ht="15" customHeight="1" x14ac:dyDescent="0.15">
      <c r="B4" s="59" t="s">
        <v>2</v>
      </c>
      <c r="C4" s="158" t="s">
        <v>55</v>
      </c>
      <c r="D4" s="48"/>
      <c r="E4" s="8">
        <v>118</v>
      </c>
      <c r="F4" s="8">
        <v>26</v>
      </c>
      <c r="G4" s="8">
        <v>45</v>
      </c>
      <c r="H4" s="8">
        <v>38</v>
      </c>
      <c r="I4" s="8">
        <v>44</v>
      </c>
      <c r="J4" s="8">
        <v>33</v>
      </c>
      <c r="K4" s="17">
        <v>55</v>
      </c>
      <c r="L4" s="17">
        <v>46</v>
      </c>
      <c r="M4" s="17">
        <v>68</v>
      </c>
      <c r="N4" s="17">
        <v>110</v>
      </c>
      <c r="O4" s="17">
        <v>133</v>
      </c>
      <c r="P4" s="17">
        <v>774</v>
      </c>
      <c r="Q4" s="17">
        <v>623</v>
      </c>
      <c r="R4" s="17">
        <f>SUM(E4:Q4)</f>
        <v>2113</v>
      </c>
      <c r="S4" s="3">
        <v>77.182136115439334</v>
      </c>
      <c r="T4" s="172"/>
      <c r="U4" s="172"/>
    </row>
    <row r="5" spans="1:21" ht="15" customHeight="1" x14ac:dyDescent="0.15">
      <c r="B5" s="154"/>
      <c r="C5" s="159" t="s">
        <v>163</v>
      </c>
      <c r="D5" s="49"/>
      <c r="E5" s="9">
        <v>350</v>
      </c>
      <c r="F5" s="9">
        <v>205</v>
      </c>
      <c r="G5" s="9">
        <v>226</v>
      </c>
      <c r="H5" s="9">
        <v>153</v>
      </c>
      <c r="I5" s="9">
        <v>71</v>
      </c>
      <c r="J5" s="9">
        <v>54</v>
      </c>
      <c r="K5" s="18">
        <v>40</v>
      </c>
      <c r="L5" s="18">
        <v>29</v>
      </c>
      <c r="M5" s="18">
        <v>24</v>
      </c>
      <c r="N5" s="18">
        <v>29</v>
      </c>
      <c r="O5" s="18">
        <v>23</v>
      </c>
      <c r="P5" s="18">
        <v>110</v>
      </c>
      <c r="Q5" s="18">
        <v>799</v>
      </c>
      <c r="R5" s="18">
        <f t="shared" ref="R5:R13" si="0">SUM(E5:Q5)</f>
        <v>2113</v>
      </c>
      <c r="S5" s="4">
        <v>26.074516944265202</v>
      </c>
      <c r="T5" s="172"/>
      <c r="U5" s="172"/>
    </row>
    <row r="6" spans="1:21" ht="15" customHeight="1" x14ac:dyDescent="0.15">
      <c r="B6" s="154"/>
      <c r="C6" s="159" t="s">
        <v>56</v>
      </c>
      <c r="D6" s="49"/>
      <c r="E6" s="9">
        <v>214</v>
      </c>
      <c r="F6" s="9">
        <v>51</v>
      </c>
      <c r="G6" s="9">
        <v>59</v>
      </c>
      <c r="H6" s="9">
        <v>64</v>
      </c>
      <c r="I6" s="9">
        <v>64</v>
      </c>
      <c r="J6" s="9">
        <v>63</v>
      </c>
      <c r="K6" s="18">
        <v>96</v>
      </c>
      <c r="L6" s="18">
        <v>91</v>
      </c>
      <c r="M6" s="18">
        <v>85</v>
      </c>
      <c r="N6" s="18">
        <v>116</v>
      </c>
      <c r="O6" s="18">
        <v>116</v>
      </c>
      <c r="P6" s="18">
        <v>433</v>
      </c>
      <c r="Q6" s="18">
        <v>661</v>
      </c>
      <c r="R6" s="18">
        <f t="shared" si="0"/>
        <v>2113</v>
      </c>
      <c r="S6" s="4">
        <v>61.39976130378588</v>
      </c>
      <c r="T6" s="172"/>
      <c r="U6" s="172"/>
    </row>
    <row r="7" spans="1:21" ht="15" customHeight="1" x14ac:dyDescent="0.15">
      <c r="B7" s="154"/>
      <c r="C7" s="159" t="s">
        <v>328</v>
      </c>
      <c r="D7" s="49"/>
      <c r="E7" s="9">
        <v>998</v>
      </c>
      <c r="F7" s="9">
        <v>18</v>
      </c>
      <c r="G7" s="9">
        <v>14</v>
      </c>
      <c r="H7" s="9">
        <v>12</v>
      </c>
      <c r="I7" s="9">
        <v>9</v>
      </c>
      <c r="J7" s="9">
        <v>7</v>
      </c>
      <c r="K7" s="18">
        <v>11</v>
      </c>
      <c r="L7" s="18">
        <v>14</v>
      </c>
      <c r="M7" s="18">
        <v>8</v>
      </c>
      <c r="N7" s="18">
        <v>9</v>
      </c>
      <c r="O7" s="18">
        <v>5</v>
      </c>
      <c r="P7" s="18">
        <v>69</v>
      </c>
      <c r="Q7" s="18">
        <v>939</v>
      </c>
      <c r="R7" s="18">
        <f t="shared" si="0"/>
        <v>2113</v>
      </c>
      <c r="S7" s="4">
        <v>9.7220216638586674</v>
      </c>
      <c r="T7" s="172"/>
      <c r="U7" s="172"/>
    </row>
    <row r="8" spans="1:21" ht="15" customHeight="1" x14ac:dyDescent="0.15">
      <c r="B8" s="155"/>
      <c r="C8" s="160" t="s">
        <v>329</v>
      </c>
      <c r="D8" s="156"/>
      <c r="E8" s="10">
        <v>1001</v>
      </c>
      <c r="F8" s="10">
        <v>18</v>
      </c>
      <c r="G8" s="10">
        <v>14</v>
      </c>
      <c r="H8" s="10">
        <v>10</v>
      </c>
      <c r="I8" s="10">
        <v>6</v>
      </c>
      <c r="J8" s="10">
        <v>7</v>
      </c>
      <c r="K8" s="19">
        <v>14</v>
      </c>
      <c r="L8" s="19">
        <v>14</v>
      </c>
      <c r="M8" s="19">
        <v>15</v>
      </c>
      <c r="N8" s="19">
        <v>7</v>
      </c>
      <c r="O8" s="19">
        <v>11</v>
      </c>
      <c r="P8" s="19">
        <v>19</v>
      </c>
      <c r="Q8" s="19">
        <v>977</v>
      </c>
      <c r="R8" s="19">
        <f t="shared" si="0"/>
        <v>2113</v>
      </c>
      <c r="S8" s="5">
        <v>6.4916364200769294</v>
      </c>
      <c r="T8" s="172"/>
      <c r="U8" s="172"/>
    </row>
    <row r="9" spans="1:21" ht="15" customHeight="1" x14ac:dyDescent="0.15">
      <c r="B9" s="59" t="s">
        <v>3</v>
      </c>
      <c r="C9" s="158" t="s">
        <v>55</v>
      </c>
      <c r="D9" s="20">
        <f>R4</f>
        <v>2113</v>
      </c>
      <c r="E9" s="12">
        <f t="shared" ref="E9:Q9" si="1">E4/$D9*100</f>
        <v>5.5844770468528155</v>
      </c>
      <c r="F9" s="12">
        <f t="shared" si="1"/>
        <v>1.2304779933743493</v>
      </c>
      <c r="G9" s="12">
        <f t="shared" si="1"/>
        <v>2.1296734500709893</v>
      </c>
      <c r="H9" s="12">
        <f t="shared" si="1"/>
        <v>1.7983909133932798</v>
      </c>
      <c r="I9" s="12">
        <f t="shared" si="1"/>
        <v>2.0823473734027447</v>
      </c>
      <c r="J9" s="12">
        <f t="shared" si="1"/>
        <v>1.5617605300520587</v>
      </c>
      <c r="K9" s="4">
        <f t="shared" si="1"/>
        <v>2.6029342167534311</v>
      </c>
      <c r="L9" s="4">
        <f t="shared" si="1"/>
        <v>2.1769995267392335</v>
      </c>
      <c r="M9" s="4">
        <f t="shared" si="1"/>
        <v>3.2181732134406058</v>
      </c>
      <c r="N9" s="4">
        <f t="shared" si="1"/>
        <v>5.2058684335068621</v>
      </c>
      <c r="O9" s="4">
        <f t="shared" si="1"/>
        <v>6.2943681968764791</v>
      </c>
      <c r="P9" s="4">
        <f t="shared" si="1"/>
        <v>36.630383341221012</v>
      </c>
      <c r="Q9" s="4">
        <f t="shared" si="1"/>
        <v>29.484145764316139</v>
      </c>
      <c r="R9" s="4">
        <f t="shared" si="0"/>
        <v>100</v>
      </c>
      <c r="T9" s="172"/>
      <c r="U9" s="172"/>
    </row>
    <row r="10" spans="1:21" ht="15" customHeight="1" x14ac:dyDescent="0.15">
      <c r="B10" s="154"/>
      <c r="C10" s="159" t="s">
        <v>163</v>
      </c>
      <c r="D10" s="20">
        <f>R5</f>
        <v>2113</v>
      </c>
      <c r="E10" s="12">
        <f t="shared" ref="E10:Q10" si="2">E5/$D10*100</f>
        <v>16.564126833885471</v>
      </c>
      <c r="F10" s="12">
        <f t="shared" si="2"/>
        <v>9.7018457169900607</v>
      </c>
      <c r="G10" s="12">
        <f t="shared" si="2"/>
        <v>10.695693327023189</v>
      </c>
      <c r="H10" s="12">
        <f t="shared" si="2"/>
        <v>7.2408897302413635</v>
      </c>
      <c r="I10" s="12">
        <f t="shared" si="2"/>
        <v>3.3601514434453383</v>
      </c>
      <c r="J10" s="12">
        <f t="shared" si="2"/>
        <v>2.5556081400851869</v>
      </c>
      <c r="K10" s="4">
        <f t="shared" si="2"/>
        <v>1.893043066729768</v>
      </c>
      <c r="L10" s="4">
        <f t="shared" si="2"/>
        <v>1.372456223379082</v>
      </c>
      <c r="M10" s="4">
        <f t="shared" si="2"/>
        <v>1.1358258400378609</v>
      </c>
      <c r="N10" s="4">
        <f t="shared" si="2"/>
        <v>1.372456223379082</v>
      </c>
      <c r="O10" s="4">
        <f t="shared" si="2"/>
        <v>1.0884997633696167</v>
      </c>
      <c r="P10" s="4">
        <f t="shared" si="2"/>
        <v>5.2058684335068621</v>
      </c>
      <c r="Q10" s="4">
        <f t="shared" si="2"/>
        <v>37.813535257927114</v>
      </c>
      <c r="R10" s="4">
        <f t="shared" si="0"/>
        <v>100</v>
      </c>
      <c r="T10" s="172"/>
      <c r="U10" s="172"/>
    </row>
    <row r="11" spans="1:21" ht="15" customHeight="1" x14ac:dyDescent="0.15">
      <c r="B11" s="154"/>
      <c r="C11" s="159" t="s">
        <v>56</v>
      </c>
      <c r="D11" s="20">
        <f>R6</f>
        <v>2113</v>
      </c>
      <c r="E11" s="12">
        <f t="shared" ref="E11:Q11" si="3">E6/$D11*100</f>
        <v>10.127780407004259</v>
      </c>
      <c r="F11" s="12">
        <f t="shared" si="3"/>
        <v>2.4136299100804544</v>
      </c>
      <c r="G11" s="12">
        <f t="shared" si="3"/>
        <v>2.7922385234264078</v>
      </c>
      <c r="H11" s="12">
        <f t="shared" si="3"/>
        <v>3.0288689067676291</v>
      </c>
      <c r="I11" s="12">
        <f t="shared" si="3"/>
        <v>3.0288689067676291</v>
      </c>
      <c r="J11" s="12">
        <f t="shared" si="3"/>
        <v>2.9815428300993845</v>
      </c>
      <c r="K11" s="4">
        <f t="shared" si="3"/>
        <v>4.5433033601514436</v>
      </c>
      <c r="L11" s="4">
        <f t="shared" si="3"/>
        <v>4.3066729768102228</v>
      </c>
      <c r="M11" s="4">
        <f t="shared" si="3"/>
        <v>4.0227165168007577</v>
      </c>
      <c r="N11" s="4">
        <f t="shared" si="3"/>
        <v>5.4898248935163281</v>
      </c>
      <c r="O11" s="4">
        <f t="shared" si="3"/>
        <v>5.4898248935163281</v>
      </c>
      <c r="P11" s="4">
        <f t="shared" si="3"/>
        <v>20.49219119734974</v>
      </c>
      <c r="Q11" s="4">
        <f t="shared" si="3"/>
        <v>31.282536677709416</v>
      </c>
      <c r="R11" s="4">
        <f t="shared" si="0"/>
        <v>100</v>
      </c>
      <c r="T11" s="172"/>
      <c r="U11" s="172"/>
    </row>
    <row r="12" spans="1:21" ht="15" customHeight="1" x14ac:dyDescent="0.15">
      <c r="B12" s="154"/>
      <c r="C12" s="159" t="s">
        <v>328</v>
      </c>
      <c r="D12" s="20">
        <f>R7</f>
        <v>2113</v>
      </c>
      <c r="E12" s="12">
        <f t="shared" ref="E12:Q12" si="4">E7/$D12*100</f>
        <v>47.231424514907715</v>
      </c>
      <c r="F12" s="12">
        <f t="shared" si="4"/>
        <v>0.85186938002839563</v>
      </c>
      <c r="G12" s="12">
        <f t="shared" si="4"/>
        <v>0.66256507335541881</v>
      </c>
      <c r="H12" s="12">
        <f t="shared" si="4"/>
        <v>0.56791292001893046</v>
      </c>
      <c r="I12" s="12">
        <f t="shared" si="4"/>
        <v>0.42593469001419781</v>
      </c>
      <c r="J12" s="12">
        <f t="shared" si="4"/>
        <v>0.3312825366777094</v>
      </c>
      <c r="K12" s="4">
        <f t="shared" si="4"/>
        <v>0.52058684335068617</v>
      </c>
      <c r="L12" s="4">
        <f t="shared" si="4"/>
        <v>0.66256507335541881</v>
      </c>
      <c r="M12" s="4">
        <f t="shared" si="4"/>
        <v>0.37860861334595364</v>
      </c>
      <c r="N12" s="4">
        <f t="shared" si="4"/>
        <v>0.42593469001419781</v>
      </c>
      <c r="O12" s="4">
        <f t="shared" si="4"/>
        <v>0.236630383341221</v>
      </c>
      <c r="P12" s="4">
        <f t="shared" si="4"/>
        <v>3.2654992901088504</v>
      </c>
      <c r="Q12" s="4">
        <f t="shared" si="4"/>
        <v>44.439185991481303</v>
      </c>
      <c r="R12" s="4">
        <f t="shared" si="0"/>
        <v>100</v>
      </c>
      <c r="T12" s="172"/>
      <c r="U12" s="172"/>
    </row>
    <row r="13" spans="1:21" ht="15" customHeight="1" x14ac:dyDescent="0.15">
      <c r="B13" s="155"/>
      <c r="C13" s="160" t="s">
        <v>329</v>
      </c>
      <c r="D13" s="21">
        <f>R8</f>
        <v>2113</v>
      </c>
      <c r="E13" s="13">
        <f t="shared" ref="E13:Q13" si="5">E8/$D13*100</f>
        <v>47.373402744912447</v>
      </c>
      <c r="F13" s="13">
        <f t="shared" si="5"/>
        <v>0.85186938002839563</v>
      </c>
      <c r="G13" s="13">
        <f t="shared" si="5"/>
        <v>0.66256507335541881</v>
      </c>
      <c r="H13" s="13">
        <f t="shared" si="5"/>
        <v>0.47326076668244199</v>
      </c>
      <c r="I13" s="13">
        <f t="shared" si="5"/>
        <v>0.28395646000946523</v>
      </c>
      <c r="J13" s="13">
        <f t="shared" si="5"/>
        <v>0.3312825366777094</v>
      </c>
      <c r="K13" s="5">
        <f t="shared" si="5"/>
        <v>0.66256507335541881</v>
      </c>
      <c r="L13" s="5">
        <f t="shared" si="5"/>
        <v>0.66256507335541881</v>
      </c>
      <c r="M13" s="5">
        <f t="shared" si="5"/>
        <v>0.70989115002366299</v>
      </c>
      <c r="N13" s="5">
        <f t="shared" si="5"/>
        <v>0.3312825366777094</v>
      </c>
      <c r="O13" s="5">
        <f t="shared" si="5"/>
        <v>0.52058684335068617</v>
      </c>
      <c r="P13" s="5">
        <f t="shared" si="5"/>
        <v>0.89919545669663992</v>
      </c>
      <c r="Q13" s="5">
        <f t="shared" si="5"/>
        <v>46.237576904874587</v>
      </c>
      <c r="R13" s="5">
        <f t="shared" si="0"/>
        <v>100</v>
      </c>
      <c r="T13" s="172"/>
      <c r="U13" s="172"/>
    </row>
    <row r="14" spans="1:21" ht="15" customHeight="1" x14ac:dyDescent="0.15">
      <c r="B14" s="93"/>
      <c r="C14" s="93"/>
      <c r="D14" s="55"/>
      <c r="E14" s="14"/>
      <c r="F14" s="14"/>
      <c r="G14" s="14"/>
      <c r="H14" s="14"/>
      <c r="I14" s="14"/>
      <c r="J14" s="180"/>
      <c r="K14" s="1"/>
      <c r="T14" s="172"/>
      <c r="U14" s="172"/>
    </row>
    <row r="15" spans="1:21" ht="32.4" x14ac:dyDescent="0.15">
      <c r="B15" s="38"/>
      <c r="C15" s="150" t="s">
        <v>195</v>
      </c>
      <c r="D15" s="29"/>
      <c r="E15" s="153" t="s">
        <v>176</v>
      </c>
      <c r="F15" s="152" t="s">
        <v>83</v>
      </c>
      <c r="G15" s="152" t="s">
        <v>330</v>
      </c>
      <c r="H15" s="152" t="s">
        <v>85</v>
      </c>
      <c r="I15" s="152" t="s">
        <v>86</v>
      </c>
      <c r="J15" s="181" t="s">
        <v>145</v>
      </c>
      <c r="K15" s="157" t="s">
        <v>146</v>
      </c>
      <c r="L15" s="157" t="s">
        <v>147</v>
      </c>
      <c r="M15" s="157" t="s">
        <v>151</v>
      </c>
      <c r="N15" s="157" t="s">
        <v>152</v>
      </c>
      <c r="O15" s="157" t="s">
        <v>153</v>
      </c>
      <c r="P15" s="122" t="s">
        <v>162</v>
      </c>
      <c r="Q15" s="157" t="s">
        <v>150</v>
      </c>
      <c r="R15" s="122" t="s">
        <v>4</v>
      </c>
      <c r="S15" s="122" t="s">
        <v>331</v>
      </c>
      <c r="T15" s="172"/>
      <c r="U15" s="172"/>
    </row>
    <row r="16" spans="1:21" ht="15" customHeight="1" x14ac:dyDescent="0.15">
      <c r="B16" s="59" t="s">
        <v>2</v>
      </c>
      <c r="C16" s="158" t="s">
        <v>55</v>
      </c>
      <c r="D16" s="48"/>
      <c r="E16" s="8">
        <v>68</v>
      </c>
      <c r="F16" s="8">
        <v>9</v>
      </c>
      <c r="G16" s="8">
        <v>19</v>
      </c>
      <c r="H16" s="8">
        <v>9</v>
      </c>
      <c r="I16" s="8">
        <v>12</v>
      </c>
      <c r="J16" s="8">
        <v>8</v>
      </c>
      <c r="K16" s="17">
        <v>14</v>
      </c>
      <c r="L16" s="17">
        <v>14</v>
      </c>
      <c r="M16" s="17">
        <v>15</v>
      </c>
      <c r="N16" s="17">
        <v>38</v>
      </c>
      <c r="O16" s="17">
        <v>48</v>
      </c>
      <c r="P16" s="17">
        <v>429</v>
      </c>
      <c r="Q16" s="17">
        <v>356</v>
      </c>
      <c r="R16" s="17">
        <f>SUM(E16:Q16)</f>
        <v>1039</v>
      </c>
      <c r="S16" s="3">
        <v>80.136393969428198</v>
      </c>
      <c r="T16" s="172"/>
      <c r="U16" s="172"/>
    </row>
    <row r="17" spans="2:21" ht="15" customHeight="1" x14ac:dyDescent="0.15">
      <c r="B17" s="154"/>
      <c r="C17" s="159" t="s">
        <v>163</v>
      </c>
      <c r="D17" s="49"/>
      <c r="E17" s="9">
        <v>176</v>
      </c>
      <c r="F17" s="9">
        <v>84</v>
      </c>
      <c r="G17" s="9">
        <v>91</v>
      </c>
      <c r="H17" s="9">
        <v>48</v>
      </c>
      <c r="I17" s="9">
        <v>27</v>
      </c>
      <c r="J17" s="9">
        <v>22</v>
      </c>
      <c r="K17" s="18">
        <v>17</v>
      </c>
      <c r="L17" s="18">
        <v>12</v>
      </c>
      <c r="M17" s="18">
        <v>11</v>
      </c>
      <c r="N17" s="18">
        <v>11</v>
      </c>
      <c r="O17" s="18">
        <v>15</v>
      </c>
      <c r="P17" s="18">
        <v>63</v>
      </c>
      <c r="Q17" s="18">
        <v>462</v>
      </c>
      <c r="R17" s="18">
        <f t="shared" ref="R17:R25" si="6">SUM(E17:Q17)</f>
        <v>1039</v>
      </c>
      <c r="S17" s="4">
        <v>27.62931349303182</v>
      </c>
      <c r="T17" s="172"/>
      <c r="U17" s="172"/>
    </row>
    <row r="18" spans="2:21" ht="15" customHeight="1" x14ac:dyDescent="0.15">
      <c r="B18" s="154"/>
      <c r="C18" s="159" t="s">
        <v>56</v>
      </c>
      <c r="D18" s="49"/>
      <c r="E18" s="9">
        <v>91</v>
      </c>
      <c r="F18" s="9">
        <v>30</v>
      </c>
      <c r="G18" s="9">
        <v>32</v>
      </c>
      <c r="H18" s="9">
        <v>37</v>
      </c>
      <c r="I18" s="9">
        <v>18</v>
      </c>
      <c r="J18" s="9">
        <v>22</v>
      </c>
      <c r="K18" s="18">
        <v>34</v>
      </c>
      <c r="L18" s="18">
        <v>25</v>
      </c>
      <c r="M18" s="18">
        <v>31</v>
      </c>
      <c r="N18" s="18">
        <v>38</v>
      </c>
      <c r="O18" s="18">
        <v>51</v>
      </c>
      <c r="P18" s="18">
        <v>268</v>
      </c>
      <c r="Q18" s="18">
        <v>362</v>
      </c>
      <c r="R18" s="18">
        <f t="shared" si="6"/>
        <v>1039</v>
      </c>
      <c r="S18" s="4">
        <v>64.603859413555696</v>
      </c>
      <c r="T18" s="172"/>
      <c r="U18" s="172"/>
    </row>
    <row r="19" spans="2:21" ht="15" customHeight="1" x14ac:dyDescent="0.15">
      <c r="B19" s="154"/>
      <c r="C19" s="159" t="s">
        <v>328</v>
      </c>
      <c r="D19" s="49"/>
      <c r="E19" s="9">
        <v>445</v>
      </c>
      <c r="F19" s="9">
        <v>4</v>
      </c>
      <c r="G19" s="9">
        <v>5</v>
      </c>
      <c r="H19" s="9">
        <v>2</v>
      </c>
      <c r="I19" s="9">
        <v>1</v>
      </c>
      <c r="J19" s="9">
        <v>0</v>
      </c>
      <c r="K19" s="18">
        <v>4</v>
      </c>
      <c r="L19" s="18">
        <v>5</v>
      </c>
      <c r="M19" s="18">
        <v>3</v>
      </c>
      <c r="N19" s="18">
        <v>1</v>
      </c>
      <c r="O19" s="18">
        <v>2</v>
      </c>
      <c r="P19" s="18">
        <v>27</v>
      </c>
      <c r="Q19" s="18">
        <v>540</v>
      </c>
      <c r="R19" s="18">
        <f t="shared" si="6"/>
        <v>1039</v>
      </c>
      <c r="S19" s="4">
        <v>7.8167058512136025</v>
      </c>
      <c r="T19" s="172"/>
      <c r="U19" s="172"/>
    </row>
    <row r="20" spans="2:21" ht="15" customHeight="1" x14ac:dyDescent="0.15">
      <c r="B20" s="155"/>
      <c r="C20" s="160" t="s">
        <v>329</v>
      </c>
      <c r="D20" s="156"/>
      <c r="E20" s="10">
        <v>445</v>
      </c>
      <c r="F20" s="10">
        <v>5</v>
      </c>
      <c r="G20" s="10">
        <v>5</v>
      </c>
      <c r="H20" s="10">
        <v>4</v>
      </c>
      <c r="I20" s="10">
        <v>0</v>
      </c>
      <c r="J20" s="10">
        <v>1</v>
      </c>
      <c r="K20" s="19">
        <v>3</v>
      </c>
      <c r="L20" s="19">
        <v>4</v>
      </c>
      <c r="M20" s="19">
        <v>2</v>
      </c>
      <c r="N20" s="19">
        <v>3</v>
      </c>
      <c r="O20" s="19">
        <v>1</v>
      </c>
      <c r="P20" s="19">
        <v>13</v>
      </c>
      <c r="Q20" s="19">
        <v>553</v>
      </c>
      <c r="R20" s="19">
        <f t="shared" si="6"/>
        <v>1039</v>
      </c>
      <c r="S20" s="5">
        <v>5.0341885134141675</v>
      </c>
      <c r="T20" s="172"/>
      <c r="U20" s="172"/>
    </row>
    <row r="21" spans="2:21" ht="15" customHeight="1" x14ac:dyDescent="0.15">
      <c r="B21" s="59" t="s">
        <v>3</v>
      </c>
      <c r="C21" s="158" t="s">
        <v>55</v>
      </c>
      <c r="D21" s="20">
        <f>R16</f>
        <v>1039</v>
      </c>
      <c r="E21" s="12">
        <f t="shared" ref="E21:Q21" si="7">E16/$D21*100</f>
        <v>6.5447545717035611</v>
      </c>
      <c r="F21" s="12">
        <f t="shared" si="7"/>
        <v>0.86621751684311832</v>
      </c>
      <c r="G21" s="12">
        <f t="shared" si="7"/>
        <v>1.8286814244465832</v>
      </c>
      <c r="H21" s="12">
        <f t="shared" si="7"/>
        <v>0.86621751684311832</v>
      </c>
      <c r="I21" s="12">
        <f t="shared" si="7"/>
        <v>1.1549566891241578</v>
      </c>
      <c r="J21" s="12">
        <f t="shared" si="7"/>
        <v>0.76997112608277196</v>
      </c>
      <c r="K21" s="4">
        <f t="shared" si="7"/>
        <v>1.3474494706448508</v>
      </c>
      <c r="L21" s="4">
        <f t="shared" si="7"/>
        <v>1.3474494706448508</v>
      </c>
      <c r="M21" s="4">
        <f t="shared" si="7"/>
        <v>1.4436958614051971</v>
      </c>
      <c r="N21" s="4">
        <f t="shared" si="7"/>
        <v>3.6573628488931664</v>
      </c>
      <c r="O21" s="4">
        <f t="shared" si="7"/>
        <v>4.6198267564966313</v>
      </c>
      <c r="P21" s="4">
        <f t="shared" si="7"/>
        <v>41.289701636188639</v>
      </c>
      <c r="Q21" s="4">
        <f t="shared" si="7"/>
        <v>34.26371511068335</v>
      </c>
      <c r="R21" s="4">
        <f t="shared" si="6"/>
        <v>100</v>
      </c>
      <c r="T21" s="172"/>
      <c r="U21" s="172"/>
    </row>
    <row r="22" spans="2:21" ht="15" customHeight="1" x14ac:dyDescent="0.15">
      <c r="B22" s="154"/>
      <c r="C22" s="159" t="s">
        <v>163</v>
      </c>
      <c r="D22" s="20">
        <f>R17</f>
        <v>1039</v>
      </c>
      <c r="E22" s="12">
        <f t="shared" ref="E22:Q22" si="8">E17/$D22*100</f>
        <v>16.93936477382098</v>
      </c>
      <c r="F22" s="12">
        <f t="shared" si="8"/>
        <v>8.0846968238691037</v>
      </c>
      <c r="G22" s="12">
        <f t="shared" si="8"/>
        <v>8.7584215591915306</v>
      </c>
      <c r="H22" s="12">
        <f t="shared" si="8"/>
        <v>4.6198267564966313</v>
      </c>
      <c r="I22" s="12">
        <f t="shared" si="8"/>
        <v>2.598652550529355</v>
      </c>
      <c r="J22" s="12">
        <f t="shared" si="8"/>
        <v>2.1174205967276225</v>
      </c>
      <c r="K22" s="4">
        <f t="shared" si="8"/>
        <v>1.6361886429258903</v>
      </c>
      <c r="L22" s="4">
        <f t="shared" si="8"/>
        <v>1.1549566891241578</v>
      </c>
      <c r="M22" s="4">
        <f t="shared" si="8"/>
        <v>1.0587102983638113</v>
      </c>
      <c r="N22" s="4">
        <f t="shared" si="8"/>
        <v>1.0587102983638113</v>
      </c>
      <c r="O22" s="4">
        <f t="shared" si="8"/>
        <v>1.4436958614051971</v>
      </c>
      <c r="P22" s="4">
        <f t="shared" si="8"/>
        <v>6.0635226179018282</v>
      </c>
      <c r="Q22" s="4">
        <f t="shared" si="8"/>
        <v>44.465832531280078</v>
      </c>
      <c r="R22" s="4">
        <f t="shared" si="6"/>
        <v>100</v>
      </c>
      <c r="T22" s="172"/>
      <c r="U22" s="172"/>
    </row>
    <row r="23" spans="2:21" ht="15" customHeight="1" x14ac:dyDescent="0.15">
      <c r="B23" s="154"/>
      <c r="C23" s="159" t="s">
        <v>56</v>
      </c>
      <c r="D23" s="20">
        <f>R18</f>
        <v>1039</v>
      </c>
      <c r="E23" s="12">
        <f t="shared" ref="E23:Q23" si="9">E18/$D23*100</f>
        <v>8.7584215591915306</v>
      </c>
      <c r="F23" s="12">
        <f t="shared" si="9"/>
        <v>2.8873917228103942</v>
      </c>
      <c r="G23" s="12">
        <f t="shared" si="9"/>
        <v>3.0798845043310878</v>
      </c>
      <c r="H23" s="12">
        <f t="shared" si="9"/>
        <v>3.5611164581328203</v>
      </c>
      <c r="I23" s="12">
        <f t="shared" si="9"/>
        <v>1.7324350336862366</v>
      </c>
      <c r="J23" s="12">
        <f t="shared" si="9"/>
        <v>2.1174205967276225</v>
      </c>
      <c r="K23" s="4">
        <f t="shared" si="9"/>
        <v>3.2723772858517806</v>
      </c>
      <c r="L23" s="4">
        <f t="shared" si="9"/>
        <v>2.4061597690086622</v>
      </c>
      <c r="M23" s="4">
        <f t="shared" si="9"/>
        <v>2.9836381135707413</v>
      </c>
      <c r="N23" s="4">
        <f t="shared" si="9"/>
        <v>3.6573628488931664</v>
      </c>
      <c r="O23" s="4">
        <f t="shared" si="9"/>
        <v>4.9085659287776711</v>
      </c>
      <c r="P23" s="4">
        <f t="shared" si="9"/>
        <v>25.794032723772858</v>
      </c>
      <c r="Q23" s="4">
        <f t="shared" si="9"/>
        <v>34.841193455245431</v>
      </c>
      <c r="R23" s="4">
        <f t="shared" si="6"/>
        <v>100</v>
      </c>
      <c r="T23" s="172"/>
      <c r="U23" s="172"/>
    </row>
    <row r="24" spans="2:21" ht="15" customHeight="1" x14ac:dyDescent="0.15">
      <c r="B24" s="154"/>
      <c r="C24" s="159" t="s">
        <v>328</v>
      </c>
      <c r="D24" s="20">
        <f>R19</f>
        <v>1039</v>
      </c>
      <c r="E24" s="12">
        <f t="shared" ref="E24:Q24" si="10">E19/$D24*100</f>
        <v>42.829643888354184</v>
      </c>
      <c r="F24" s="12">
        <f t="shared" si="10"/>
        <v>0.38498556304138598</v>
      </c>
      <c r="G24" s="12">
        <f t="shared" si="10"/>
        <v>0.48123195380173239</v>
      </c>
      <c r="H24" s="12">
        <f t="shared" si="10"/>
        <v>0.19249278152069299</v>
      </c>
      <c r="I24" s="12">
        <f t="shared" si="10"/>
        <v>9.6246390760346495E-2</v>
      </c>
      <c r="J24" s="12">
        <f t="shared" si="10"/>
        <v>0</v>
      </c>
      <c r="K24" s="4">
        <f t="shared" si="10"/>
        <v>0.38498556304138598</v>
      </c>
      <c r="L24" s="4">
        <f t="shared" si="10"/>
        <v>0.48123195380173239</v>
      </c>
      <c r="M24" s="4">
        <f t="shared" si="10"/>
        <v>0.28873917228103946</v>
      </c>
      <c r="N24" s="4">
        <f t="shared" si="10"/>
        <v>9.6246390760346495E-2</v>
      </c>
      <c r="O24" s="4">
        <f t="shared" si="10"/>
        <v>0.19249278152069299</v>
      </c>
      <c r="P24" s="4">
        <f t="shared" si="10"/>
        <v>2.598652550529355</v>
      </c>
      <c r="Q24" s="4">
        <f t="shared" si="10"/>
        <v>51.973051010587099</v>
      </c>
      <c r="R24" s="4">
        <f t="shared" si="6"/>
        <v>99.999999999999986</v>
      </c>
      <c r="T24" s="172"/>
      <c r="U24" s="172"/>
    </row>
    <row r="25" spans="2:21" ht="15" customHeight="1" x14ac:dyDescent="0.15">
      <c r="B25" s="155"/>
      <c r="C25" s="160" t="s">
        <v>329</v>
      </c>
      <c r="D25" s="21">
        <f>R20</f>
        <v>1039</v>
      </c>
      <c r="E25" s="13">
        <f t="shared" ref="E25:Q25" si="11">E20/$D25*100</f>
        <v>42.829643888354184</v>
      </c>
      <c r="F25" s="13">
        <f t="shared" si="11"/>
        <v>0.48123195380173239</v>
      </c>
      <c r="G25" s="13">
        <f t="shared" si="11"/>
        <v>0.48123195380173239</v>
      </c>
      <c r="H25" s="13">
        <f t="shared" si="11"/>
        <v>0.38498556304138598</v>
      </c>
      <c r="I25" s="13">
        <f t="shared" si="11"/>
        <v>0</v>
      </c>
      <c r="J25" s="13">
        <f t="shared" si="11"/>
        <v>9.6246390760346495E-2</v>
      </c>
      <c r="K25" s="5">
        <f t="shared" si="11"/>
        <v>0.28873917228103946</v>
      </c>
      <c r="L25" s="5">
        <f t="shared" si="11"/>
        <v>0.38498556304138598</v>
      </c>
      <c r="M25" s="5">
        <f t="shared" si="11"/>
        <v>0.19249278152069299</v>
      </c>
      <c r="N25" s="5">
        <f t="shared" si="11"/>
        <v>0.28873917228103946</v>
      </c>
      <c r="O25" s="5">
        <f t="shared" si="11"/>
        <v>9.6246390760346495E-2</v>
      </c>
      <c r="P25" s="5">
        <f t="shared" si="11"/>
        <v>1.2512030798845042</v>
      </c>
      <c r="Q25" s="5">
        <f t="shared" si="11"/>
        <v>53.224254090471611</v>
      </c>
      <c r="R25" s="5">
        <f t="shared" si="6"/>
        <v>100</v>
      </c>
      <c r="T25" s="172"/>
      <c r="U25" s="172"/>
    </row>
    <row r="26" spans="2:21" ht="15" customHeight="1" x14ac:dyDescent="0.15">
      <c r="B26" s="62"/>
      <c r="C26" s="62"/>
      <c r="D26" s="45"/>
      <c r="E26" s="14"/>
      <c r="F26" s="14"/>
      <c r="G26" s="14"/>
      <c r="H26" s="14"/>
      <c r="I26" s="14"/>
      <c r="J26" s="180"/>
      <c r="K26" s="1"/>
      <c r="T26" s="172"/>
      <c r="U26" s="172"/>
    </row>
    <row r="27" spans="2:21" ht="32.4" x14ac:dyDescent="0.15">
      <c r="B27" s="38"/>
      <c r="C27" s="150" t="s">
        <v>197</v>
      </c>
      <c r="D27" s="29"/>
      <c r="E27" s="153" t="s">
        <v>176</v>
      </c>
      <c r="F27" s="152" t="s">
        <v>83</v>
      </c>
      <c r="G27" s="152" t="s">
        <v>330</v>
      </c>
      <c r="H27" s="152" t="s">
        <v>85</v>
      </c>
      <c r="I27" s="152" t="s">
        <v>86</v>
      </c>
      <c r="J27" s="181" t="s">
        <v>145</v>
      </c>
      <c r="K27" s="157" t="s">
        <v>146</v>
      </c>
      <c r="L27" s="157" t="s">
        <v>147</v>
      </c>
      <c r="M27" s="157" t="s">
        <v>151</v>
      </c>
      <c r="N27" s="157" t="s">
        <v>152</v>
      </c>
      <c r="O27" s="157" t="s">
        <v>153</v>
      </c>
      <c r="P27" s="122" t="s">
        <v>162</v>
      </c>
      <c r="Q27" s="157" t="s">
        <v>150</v>
      </c>
      <c r="R27" s="122" t="s">
        <v>4</v>
      </c>
      <c r="S27" s="122" t="s">
        <v>331</v>
      </c>
      <c r="T27" s="172"/>
      <c r="U27" s="172"/>
    </row>
    <row r="28" spans="2:21" ht="15" customHeight="1" x14ac:dyDescent="0.15">
      <c r="B28" s="59" t="s">
        <v>2</v>
      </c>
      <c r="C28" s="158" t="s">
        <v>55</v>
      </c>
      <c r="D28" s="48"/>
      <c r="E28" s="8">
        <v>50</v>
      </c>
      <c r="F28" s="8">
        <v>17</v>
      </c>
      <c r="G28" s="8">
        <v>26</v>
      </c>
      <c r="H28" s="8">
        <v>29</v>
      </c>
      <c r="I28" s="8">
        <v>32</v>
      </c>
      <c r="J28" s="8">
        <v>25</v>
      </c>
      <c r="K28" s="17">
        <v>41</v>
      </c>
      <c r="L28" s="17">
        <v>32</v>
      </c>
      <c r="M28" s="17">
        <v>53</v>
      </c>
      <c r="N28" s="17">
        <v>72</v>
      </c>
      <c r="O28" s="17">
        <v>85</v>
      </c>
      <c r="P28" s="17">
        <v>345</v>
      </c>
      <c r="Q28" s="17">
        <v>267</v>
      </c>
      <c r="R28" s="17">
        <f>SUM(E28:Q28)</f>
        <v>1074</v>
      </c>
      <c r="S28" s="3">
        <v>74.681816271233174</v>
      </c>
      <c r="T28" s="172"/>
      <c r="U28" s="172"/>
    </row>
    <row r="29" spans="2:21" ht="15" customHeight="1" x14ac:dyDescent="0.15">
      <c r="B29" s="154"/>
      <c r="C29" s="159" t="s">
        <v>163</v>
      </c>
      <c r="D29" s="49"/>
      <c r="E29" s="9">
        <v>174</v>
      </c>
      <c r="F29" s="9">
        <v>121</v>
      </c>
      <c r="G29" s="9">
        <v>135</v>
      </c>
      <c r="H29" s="9">
        <v>105</v>
      </c>
      <c r="I29" s="9">
        <v>44</v>
      </c>
      <c r="J29" s="9">
        <v>32</v>
      </c>
      <c r="K29" s="18">
        <v>23</v>
      </c>
      <c r="L29" s="18">
        <v>17</v>
      </c>
      <c r="M29" s="18">
        <v>13</v>
      </c>
      <c r="N29" s="18">
        <v>18</v>
      </c>
      <c r="O29" s="18">
        <v>8</v>
      </c>
      <c r="P29" s="18">
        <v>47</v>
      </c>
      <c r="Q29" s="18">
        <v>337</v>
      </c>
      <c r="R29" s="18">
        <f t="shared" ref="R29:R37" si="12">SUM(E29:Q29)</f>
        <v>1074</v>
      </c>
      <c r="S29" s="4">
        <v>24.857261030237591</v>
      </c>
      <c r="T29" s="172"/>
      <c r="U29" s="172"/>
    </row>
    <row r="30" spans="2:21" ht="15" customHeight="1" x14ac:dyDescent="0.15">
      <c r="B30" s="154"/>
      <c r="C30" s="159" t="s">
        <v>56</v>
      </c>
      <c r="D30" s="49"/>
      <c r="E30" s="9">
        <v>123</v>
      </c>
      <c r="F30" s="9">
        <v>21</v>
      </c>
      <c r="G30" s="9">
        <v>27</v>
      </c>
      <c r="H30" s="9">
        <v>27</v>
      </c>
      <c r="I30" s="9">
        <v>46</v>
      </c>
      <c r="J30" s="9">
        <v>41</v>
      </c>
      <c r="K30" s="18">
        <v>62</v>
      </c>
      <c r="L30" s="18">
        <v>66</v>
      </c>
      <c r="M30" s="18">
        <v>54</v>
      </c>
      <c r="N30" s="18">
        <v>78</v>
      </c>
      <c r="O30" s="18">
        <v>65</v>
      </c>
      <c r="P30" s="18">
        <v>165</v>
      </c>
      <c r="Q30" s="18">
        <v>299</v>
      </c>
      <c r="R30" s="18">
        <f t="shared" si="12"/>
        <v>1074</v>
      </c>
      <c r="S30" s="4">
        <v>58.60082656789659</v>
      </c>
      <c r="T30" s="172"/>
      <c r="U30" s="172"/>
    </row>
    <row r="31" spans="2:21" ht="15" customHeight="1" x14ac:dyDescent="0.15">
      <c r="B31" s="154"/>
      <c r="C31" s="159" t="s">
        <v>328</v>
      </c>
      <c r="D31" s="49"/>
      <c r="E31" s="9">
        <v>553</v>
      </c>
      <c r="F31" s="9">
        <v>14</v>
      </c>
      <c r="G31" s="9">
        <v>9</v>
      </c>
      <c r="H31" s="9">
        <v>10</v>
      </c>
      <c r="I31" s="9">
        <v>8</v>
      </c>
      <c r="J31" s="9">
        <v>7</v>
      </c>
      <c r="K31" s="18">
        <v>7</v>
      </c>
      <c r="L31" s="18">
        <v>9</v>
      </c>
      <c r="M31" s="18">
        <v>5</v>
      </c>
      <c r="N31" s="18">
        <v>8</v>
      </c>
      <c r="O31" s="18">
        <v>3</v>
      </c>
      <c r="P31" s="18">
        <v>42</v>
      </c>
      <c r="Q31" s="18">
        <v>399</v>
      </c>
      <c r="R31" s="18">
        <f t="shared" si="12"/>
        <v>1074</v>
      </c>
      <c r="S31" s="4">
        <v>11.130544020169612</v>
      </c>
      <c r="T31" s="172"/>
      <c r="U31" s="172"/>
    </row>
    <row r="32" spans="2:21" ht="15" customHeight="1" x14ac:dyDescent="0.15">
      <c r="B32" s="155"/>
      <c r="C32" s="160" t="s">
        <v>329</v>
      </c>
      <c r="D32" s="156"/>
      <c r="E32" s="10">
        <v>556</v>
      </c>
      <c r="F32" s="10">
        <v>13</v>
      </c>
      <c r="G32" s="10">
        <v>9</v>
      </c>
      <c r="H32" s="10">
        <v>6</v>
      </c>
      <c r="I32" s="10">
        <v>6</v>
      </c>
      <c r="J32" s="10">
        <v>6</v>
      </c>
      <c r="K32" s="19">
        <v>11</v>
      </c>
      <c r="L32" s="19">
        <v>10</v>
      </c>
      <c r="M32" s="19">
        <v>13</v>
      </c>
      <c r="N32" s="19">
        <v>4</v>
      </c>
      <c r="O32" s="19">
        <v>10</v>
      </c>
      <c r="P32" s="19">
        <v>6</v>
      </c>
      <c r="Q32" s="19">
        <v>424</v>
      </c>
      <c r="R32" s="19">
        <f t="shared" si="12"/>
        <v>1074</v>
      </c>
      <c r="S32" s="5">
        <v>7.5813590087509297</v>
      </c>
      <c r="T32" s="172"/>
      <c r="U32" s="172"/>
    </row>
    <row r="33" spans="1:21" ht="15" customHeight="1" x14ac:dyDescent="0.15">
      <c r="B33" s="59" t="s">
        <v>3</v>
      </c>
      <c r="C33" s="158" t="s">
        <v>55</v>
      </c>
      <c r="D33" s="20">
        <f>R28</f>
        <v>1074</v>
      </c>
      <c r="E33" s="12">
        <f t="shared" ref="E33:Q33" si="13">E28/$D33*100</f>
        <v>4.655493482309125</v>
      </c>
      <c r="F33" s="12">
        <f t="shared" si="13"/>
        <v>1.5828677839851024</v>
      </c>
      <c r="G33" s="12">
        <f t="shared" si="13"/>
        <v>2.4208566108007448</v>
      </c>
      <c r="H33" s="12">
        <f t="shared" si="13"/>
        <v>2.7001862197392921</v>
      </c>
      <c r="I33" s="12">
        <f t="shared" si="13"/>
        <v>2.9795158286778398</v>
      </c>
      <c r="J33" s="12">
        <f t="shared" si="13"/>
        <v>2.3277467411545625</v>
      </c>
      <c r="K33" s="4">
        <f t="shared" si="13"/>
        <v>3.8175046554934826</v>
      </c>
      <c r="L33" s="4">
        <f t="shared" si="13"/>
        <v>2.9795158286778398</v>
      </c>
      <c r="M33" s="4">
        <f t="shared" si="13"/>
        <v>4.9348230912476723</v>
      </c>
      <c r="N33" s="4">
        <f t="shared" si="13"/>
        <v>6.7039106145251397</v>
      </c>
      <c r="O33" s="4">
        <f t="shared" si="13"/>
        <v>7.9143389199255125</v>
      </c>
      <c r="P33" s="4">
        <f t="shared" si="13"/>
        <v>32.122905027932966</v>
      </c>
      <c r="Q33" s="4">
        <f t="shared" si="13"/>
        <v>24.860335195530723</v>
      </c>
      <c r="R33" s="4">
        <f t="shared" si="12"/>
        <v>100</v>
      </c>
      <c r="T33" s="172"/>
      <c r="U33" s="172"/>
    </row>
    <row r="34" spans="1:21" ht="15" customHeight="1" x14ac:dyDescent="0.15">
      <c r="B34" s="154"/>
      <c r="C34" s="159" t="s">
        <v>163</v>
      </c>
      <c r="D34" s="20">
        <f>R29</f>
        <v>1074</v>
      </c>
      <c r="E34" s="12">
        <f t="shared" ref="E34:Q34" si="14">E29/$D34*100</f>
        <v>16.201117318435752</v>
      </c>
      <c r="F34" s="12">
        <f t="shared" si="14"/>
        <v>11.266294227188082</v>
      </c>
      <c r="G34" s="12">
        <f t="shared" si="14"/>
        <v>12.569832402234638</v>
      </c>
      <c r="H34" s="12">
        <f t="shared" si="14"/>
        <v>9.7765363128491618</v>
      </c>
      <c r="I34" s="12">
        <f t="shared" si="14"/>
        <v>4.0968342644320295</v>
      </c>
      <c r="J34" s="12">
        <f t="shared" si="14"/>
        <v>2.9795158286778398</v>
      </c>
      <c r="K34" s="4">
        <f t="shared" si="14"/>
        <v>2.1415270018621975</v>
      </c>
      <c r="L34" s="4">
        <f t="shared" si="14"/>
        <v>1.5828677839851024</v>
      </c>
      <c r="M34" s="4">
        <f t="shared" si="14"/>
        <v>1.2104283054003724</v>
      </c>
      <c r="N34" s="4">
        <f t="shared" si="14"/>
        <v>1.6759776536312849</v>
      </c>
      <c r="O34" s="4">
        <f t="shared" si="14"/>
        <v>0.74487895716945995</v>
      </c>
      <c r="P34" s="4">
        <f t="shared" si="14"/>
        <v>4.3761638733705777</v>
      </c>
      <c r="Q34" s="4">
        <f t="shared" si="14"/>
        <v>31.378026070763497</v>
      </c>
      <c r="R34" s="4">
        <f t="shared" si="12"/>
        <v>99.999999999999986</v>
      </c>
      <c r="T34" s="172"/>
      <c r="U34" s="172"/>
    </row>
    <row r="35" spans="1:21" ht="15" customHeight="1" x14ac:dyDescent="0.15">
      <c r="B35" s="154"/>
      <c r="C35" s="159" t="s">
        <v>56</v>
      </c>
      <c r="D35" s="20">
        <f>R30</f>
        <v>1074</v>
      </c>
      <c r="E35" s="12">
        <f t="shared" ref="E35:Q35" si="15">E30/$D35*100</f>
        <v>11.452513966480447</v>
      </c>
      <c r="F35" s="12">
        <f t="shared" si="15"/>
        <v>1.9553072625698324</v>
      </c>
      <c r="G35" s="12">
        <f t="shared" si="15"/>
        <v>2.5139664804469275</v>
      </c>
      <c r="H35" s="12">
        <f t="shared" si="15"/>
        <v>2.5139664804469275</v>
      </c>
      <c r="I35" s="12">
        <f t="shared" si="15"/>
        <v>4.2830540037243949</v>
      </c>
      <c r="J35" s="12">
        <f t="shared" si="15"/>
        <v>3.8175046554934826</v>
      </c>
      <c r="K35" s="4">
        <f t="shared" si="15"/>
        <v>5.7728119180633151</v>
      </c>
      <c r="L35" s="4">
        <f t="shared" si="15"/>
        <v>6.1452513966480442</v>
      </c>
      <c r="M35" s="4">
        <f t="shared" si="15"/>
        <v>5.027932960893855</v>
      </c>
      <c r="N35" s="4">
        <f t="shared" si="15"/>
        <v>7.2625698324022352</v>
      </c>
      <c r="O35" s="4">
        <f t="shared" si="15"/>
        <v>6.0521415270018624</v>
      </c>
      <c r="P35" s="4">
        <f t="shared" si="15"/>
        <v>15.363128491620111</v>
      </c>
      <c r="Q35" s="4">
        <f t="shared" si="15"/>
        <v>27.839851024208567</v>
      </c>
      <c r="R35" s="4">
        <f t="shared" si="12"/>
        <v>100.00000000000001</v>
      </c>
      <c r="T35" s="172"/>
      <c r="U35" s="172"/>
    </row>
    <row r="36" spans="1:21" ht="15" customHeight="1" x14ac:dyDescent="0.15">
      <c r="B36" s="154"/>
      <c r="C36" s="159" t="s">
        <v>328</v>
      </c>
      <c r="D36" s="20">
        <f>R31</f>
        <v>1074</v>
      </c>
      <c r="E36" s="12">
        <f t="shared" ref="E36:Q36" si="16">E31/$D36*100</f>
        <v>51.489757914338917</v>
      </c>
      <c r="F36" s="12">
        <f t="shared" si="16"/>
        <v>1.3035381750465549</v>
      </c>
      <c r="G36" s="12">
        <f t="shared" si="16"/>
        <v>0.83798882681564246</v>
      </c>
      <c r="H36" s="12">
        <f t="shared" si="16"/>
        <v>0.93109869646182497</v>
      </c>
      <c r="I36" s="12">
        <f t="shared" si="16"/>
        <v>0.74487895716945995</v>
      </c>
      <c r="J36" s="12">
        <f t="shared" si="16"/>
        <v>0.65176908752327745</v>
      </c>
      <c r="K36" s="4">
        <f t="shared" si="16"/>
        <v>0.65176908752327745</v>
      </c>
      <c r="L36" s="4">
        <f t="shared" si="16"/>
        <v>0.83798882681564246</v>
      </c>
      <c r="M36" s="4">
        <f t="shared" si="16"/>
        <v>0.46554934823091249</v>
      </c>
      <c r="N36" s="4">
        <f t="shared" si="16"/>
        <v>0.74487895716945995</v>
      </c>
      <c r="O36" s="4">
        <f t="shared" si="16"/>
        <v>0.27932960893854747</v>
      </c>
      <c r="P36" s="4">
        <f t="shared" si="16"/>
        <v>3.9106145251396649</v>
      </c>
      <c r="Q36" s="4">
        <f t="shared" si="16"/>
        <v>37.150837988826815</v>
      </c>
      <c r="R36" s="4">
        <f t="shared" si="12"/>
        <v>100</v>
      </c>
      <c r="T36" s="172"/>
      <c r="U36" s="172"/>
    </row>
    <row r="37" spans="1:21" ht="15" customHeight="1" x14ac:dyDescent="0.15">
      <c r="B37" s="155"/>
      <c r="C37" s="160" t="s">
        <v>329</v>
      </c>
      <c r="D37" s="21">
        <f>R32</f>
        <v>1074</v>
      </c>
      <c r="E37" s="13">
        <f t="shared" ref="E37:Q37" si="17">E32/$D37*100</f>
        <v>51.76908752327747</v>
      </c>
      <c r="F37" s="13">
        <f t="shared" si="17"/>
        <v>1.2104283054003724</v>
      </c>
      <c r="G37" s="13">
        <f t="shared" si="17"/>
        <v>0.83798882681564246</v>
      </c>
      <c r="H37" s="13">
        <f t="shared" si="17"/>
        <v>0.55865921787709494</v>
      </c>
      <c r="I37" s="13">
        <f t="shared" si="17"/>
        <v>0.55865921787709494</v>
      </c>
      <c r="J37" s="13">
        <f t="shared" si="17"/>
        <v>0.55865921787709494</v>
      </c>
      <c r="K37" s="5">
        <f t="shared" si="17"/>
        <v>1.0242085661080074</v>
      </c>
      <c r="L37" s="5">
        <f t="shared" si="17"/>
        <v>0.93109869646182497</v>
      </c>
      <c r="M37" s="5">
        <f t="shared" si="17"/>
        <v>1.2104283054003724</v>
      </c>
      <c r="N37" s="5">
        <f t="shared" si="17"/>
        <v>0.37243947858472998</v>
      </c>
      <c r="O37" s="5">
        <f t="shared" si="17"/>
        <v>0.93109869646182497</v>
      </c>
      <c r="P37" s="5">
        <f t="shared" si="17"/>
        <v>0.55865921787709494</v>
      </c>
      <c r="Q37" s="5">
        <f t="shared" si="17"/>
        <v>39.478584729981378</v>
      </c>
      <c r="R37" s="5">
        <f t="shared" si="12"/>
        <v>99.999999999999986</v>
      </c>
      <c r="T37" s="172"/>
      <c r="U37" s="172"/>
    </row>
    <row r="38" spans="1:21" ht="15" customHeight="1" x14ac:dyDescent="0.15">
      <c r="B38" s="93"/>
      <c r="C38" s="161"/>
      <c r="D38" s="53"/>
      <c r="E38" s="14"/>
      <c r="F38" s="14"/>
      <c r="G38" s="14"/>
      <c r="H38" s="14"/>
      <c r="I38" s="14"/>
      <c r="J38" s="14"/>
      <c r="K38" s="80"/>
      <c r="L38" s="80"/>
      <c r="M38" s="80"/>
      <c r="N38" s="80"/>
      <c r="O38" s="80"/>
      <c r="P38" s="80"/>
      <c r="Q38" s="80"/>
      <c r="R38" s="80"/>
      <c r="T38" s="172"/>
      <c r="U38" s="172"/>
    </row>
    <row r="39" spans="1:21" ht="15" customHeight="1" x14ac:dyDescent="0.15">
      <c r="A39" s="73" t="s">
        <v>621</v>
      </c>
      <c r="T39" s="172"/>
      <c r="U39" s="172"/>
    </row>
    <row r="40" spans="1:21" ht="15" customHeight="1" x14ac:dyDescent="0.15">
      <c r="A40" s="1" t="s">
        <v>623</v>
      </c>
      <c r="B40" s="62"/>
      <c r="C40" s="62"/>
      <c r="D40" s="45"/>
      <c r="E40" s="14"/>
      <c r="F40" s="14"/>
      <c r="G40" s="14"/>
      <c r="H40" s="14"/>
      <c r="I40" s="14"/>
      <c r="J40" s="180"/>
      <c r="K40" s="1"/>
    </row>
    <row r="41" spans="1:21" ht="32.4" x14ac:dyDescent="0.15">
      <c r="B41" s="38"/>
      <c r="C41" s="150" t="s">
        <v>4</v>
      </c>
      <c r="D41" s="29"/>
      <c r="E41" s="153" t="s">
        <v>176</v>
      </c>
      <c r="F41" s="152" t="s">
        <v>83</v>
      </c>
      <c r="G41" s="152" t="s">
        <v>330</v>
      </c>
      <c r="H41" s="152" t="s">
        <v>85</v>
      </c>
      <c r="I41" s="152" t="s">
        <v>86</v>
      </c>
      <c r="J41" s="181" t="s">
        <v>145</v>
      </c>
      <c r="K41" s="157" t="s">
        <v>146</v>
      </c>
      <c r="L41" s="157" t="s">
        <v>147</v>
      </c>
      <c r="M41" s="157" t="s">
        <v>151</v>
      </c>
      <c r="N41" s="157" t="s">
        <v>152</v>
      </c>
      <c r="O41" s="157" t="s">
        <v>153</v>
      </c>
      <c r="P41" s="122" t="s">
        <v>162</v>
      </c>
      <c r="Q41" s="157" t="s">
        <v>150</v>
      </c>
      <c r="R41" s="122" t="s">
        <v>4</v>
      </c>
      <c r="S41" s="122" t="s">
        <v>331</v>
      </c>
    </row>
    <row r="42" spans="1:21" ht="15" customHeight="1" x14ac:dyDescent="0.15">
      <c r="B42" s="59" t="s">
        <v>2</v>
      </c>
      <c r="C42" s="158" t="s">
        <v>55</v>
      </c>
      <c r="D42" s="48"/>
      <c r="E42" s="8">
        <v>420</v>
      </c>
      <c r="F42" s="8">
        <v>21</v>
      </c>
      <c r="G42" s="8">
        <v>29</v>
      </c>
      <c r="H42" s="8">
        <v>30</v>
      </c>
      <c r="I42" s="8">
        <v>29</v>
      </c>
      <c r="J42" s="8">
        <v>24</v>
      </c>
      <c r="K42" s="17">
        <v>34</v>
      </c>
      <c r="L42" s="17">
        <v>30</v>
      </c>
      <c r="M42" s="17">
        <v>45</v>
      </c>
      <c r="N42" s="17">
        <v>79</v>
      </c>
      <c r="O42" s="17">
        <v>111</v>
      </c>
      <c r="P42" s="17">
        <v>477</v>
      </c>
      <c r="Q42" s="17">
        <v>784</v>
      </c>
      <c r="R42" s="17">
        <f>SUM(E42:Q42)</f>
        <v>2113</v>
      </c>
      <c r="S42" s="3">
        <v>56.717281019503837</v>
      </c>
      <c r="U42" s="172"/>
    </row>
    <row r="43" spans="1:21" ht="15" customHeight="1" x14ac:dyDescent="0.15">
      <c r="B43" s="154"/>
      <c r="C43" s="159" t="s">
        <v>163</v>
      </c>
      <c r="D43" s="49"/>
      <c r="E43" s="9">
        <v>855</v>
      </c>
      <c r="F43" s="9">
        <v>37</v>
      </c>
      <c r="G43" s="9">
        <v>46</v>
      </c>
      <c r="H43" s="9">
        <v>34</v>
      </c>
      <c r="I43" s="9">
        <v>12</v>
      </c>
      <c r="J43" s="9">
        <v>16</v>
      </c>
      <c r="K43" s="18">
        <v>12</v>
      </c>
      <c r="L43" s="18">
        <v>11</v>
      </c>
      <c r="M43" s="18">
        <v>13</v>
      </c>
      <c r="N43" s="18">
        <v>15</v>
      </c>
      <c r="O43" s="18">
        <v>17</v>
      </c>
      <c r="P43" s="18">
        <v>50</v>
      </c>
      <c r="Q43" s="18">
        <v>995</v>
      </c>
      <c r="R43" s="18">
        <f t="shared" ref="R43:R51" si="18">SUM(E43:Q43)</f>
        <v>2113</v>
      </c>
      <c r="S43" s="4">
        <v>11.613660464490669</v>
      </c>
      <c r="U43" s="172"/>
    </row>
    <row r="44" spans="1:21" ht="15" customHeight="1" x14ac:dyDescent="0.15">
      <c r="B44" s="154"/>
      <c r="C44" s="159" t="s">
        <v>56</v>
      </c>
      <c r="D44" s="49"/>
      <c r="E44" s="9">
        <v>561</v>
      </c>
      <c r="F44" s="9">
        <v>21</v>
      </c>
      <c r="G44" s="9">
        <v>25</v>
      </c>
      <c r="H44" s="9">
        <v>36</v>
      </c>
      <c r="I44" s="9">
        <v>46</v>
      </c>
      <c r="J44" s="9">
        <v>32</v>
      </c>
      <c r="K44" s="18">
        <v>68</v>
      </c>
      <c r="L44" s="18">
        <v>50</v>
      </c>
      <c r="M44" s="18">
        <v>55</v>
      </c>
      <c r="N44" s="18">
        <v>74</v>
      </c>
      <c r="O44" s="18">
        <v>75</v>
      </c>
      <c r="P44" s="18">
        <v>287</v>
      </c>
      <c r="Q44" s="18">
        <v>783</v>
      </c>
      <c r="R44" s="18">
        <f t="shared" si="18"/>
        <v>2113</v>
      </c>
      <c r="S44" s="4">
        <v>43.207025909024253</v>
      </c>
      <c r="U44" s="172"/>
    </row>
    <row r="45" spans="1:21" ht="15" customHeight="1" x14ac:dyDescent="0.15">
      <c r="B45" s="154"/>
      <c r="C45" s="159" t="s">
        <v>328</v>
      </c>
      <c r="D45" s="49"/>
      <c r="E45" s="9">
        <v>1031</v>
      </c>
      <c r="F45" s="9">
        <v>5</v>
      </c>
      <c r="G45" s="9">
        <v>7</v>
      </c>
      <c r="H45" s="9">
        <v>10</v>
      </c>
      <c r="I45" s="9">
        <v>5</v>
      </c>
      <c r="J45" s="9">
        <v>6</v>
      </c>
      <c r="K45" s="18">
        <v>9</v>
      </c>
      <c r="L45" s="18">
        <v>16</v>
      </c>
      <c r="M45" s="18">
        <v>7</v>
      </c>
      <c r="N45" s="18">
        <v>6</v>
      </c>
      <c r="O45" s="18">
        <v>6</v>
      </c>
      <c r="P45" s="18">
        <v>54</v>
      </c>
      <c r="Q45" s="18">
        <v>951</v>
      </c>
      <c r="R45" s="18">
        <f t="shared" si="18"/>
        <v>2113</v>
      </c>
      <c r="S45" s="4">
        <v>8.0338434690564693</v>
      </c>
      <c r="U45" s="172"/>
    </row>
    <row r="46" spans="1:21" ht="15" customHeight="1" x14ac:dyDescent="0.15">
      <c r="B46" s="155"/>
      <c r="C46" s="160" t="s">
        <v>329</v>
      </c>
      <c r="D46" s="156"/>
      <c r="E46" s="10">
        <v>1031</v>
      </c>
      <c r="F46" s="10">
        <v>3</v>
      </c>
      <c r="G46" s="10">
        <v>3</v>
      </c>
      <c r="H46" s="10">
        <v>7</v>
      </c>
      <c r="I46" s="10">
        <v>4</v>
      </c>
      <c r="J46" s="10">
        <v>4</v>
      </c>
      <c r="K46" s="19">
        <v>13</v>
      </c>
      <c r="L46" s="19">
        <v>13</v>
      </c>
      <c r="M46" s="19">
        <v>13</v>
      </c>
      <c r="N46" s="19">
        <v>5</v>
      </c>
      <c r="O46" s="19">
        <v>9</v>
      </c>
      <c r="P46" s="19">
        <v>9</v>
      </c>
      <c r="Q46" s="19">
        <v>999</v>
      </c>
      <c r="R46" s="19">
        <f t="shared" si="18"/>
        <v>2113</v>
      </c>
      <c r="S46" s="5">
        <v>4.7152295552415273</v>
      </c>
      <c r="U46" s="172"/>
    </row>
    <row r="47" spans="1:21" ht="15" customHeight="1" x14ac:dyDescent="0.15">
      <c r="B47" s="59" t="s">
        <v>3</v>
      </c>
      <c r="C47" s="158" t="s">
        <v>55</v>
      </c>
      <c r="D47" s="20">
        <f>R42</f>
        <v>2113</v>
      </c>
      <c r="E47" s="12">
        <f t="shared" ref="E47:Q47" si="19">E42/$D47*100</f>
        <v>19.876952200662565</v>
      </c>
      <c r="F47" s="12">
        <f t="shared" si="19"/>
        <v>0.99384761003312827</v>
      </c>
      <c r="G47" s="12">
        <f t="shared" si="19"/>
        <v>1.372456223379082</v>
      </c>
      <c r="H47" s="12">
        <f t="shared" si="19"/>
        <v>1.419782300047326</v>
      </c>
      <c r="I47" s="12">
        <f t="shared" si="19"/>
        <v>1.372456223379082</v>
      </c>
      <c r="J47" s="12">
        <f t="shared" si="19"/>
        <v>1.1358258400378609</v>
      </c>
      <c r="K47" s="4">
        <f t="shared" si="19"/>
        <v>1.6090866067203029</v>
      </c>
      <c r="L47" s="4">
        <f t="shared" si="19"/>
        <v>1.419782300047326</v>
      </c>
      <c r="M47" s="4">
        <f t="shared" si="19"/>
        <v>2.1296734500709893</v>
      </c>
      <c r="N47" s="4">
        <f t="shared" si="19"/>
        <v>3.7387600567912918</v>
      </c>
      <c r="O47" s="4">
        <f t="shared" si="19"/>
        <v>5.2531945101751063</v>
      </c>
      <c r="P47" s="4">
        <f t="shared" si="19"/>
        <v>22.574538570752484</v>
      </c>
      <c r="Q47" s="4">
        <f t="shared" si="19"/>
        <v>37.103644107903456</v>
      </c>
      <c r="R47" s="4">
        <f t="shared" si="18"/>
        <v>100</v>
      </c>
    </row>
    <row r="48" spans="1:21" ht="15" customHeight="1" x14ac:dyDescent="0.15">
      <c r="B48" s="154"/>
      <c r="C48" s="159" t="s">
        <v>163</v>
      </c>
      <c r="D48" s="20">
        <f>R43</f>
        <v>2113</v>
      </c>
      <c r="E48" s="12">
        <f t="shared" ref="E48:Q48" si="20">E43/$D48*100</f>
        <v>40.463795551348788</v>
      </c>
      <c r="F48" s="12">
        <f t="shared" si="20"/>
        <v>1.7510648367250354</v>
      </c>
      <c r="G48" s="12">
        <f t="shared" si="20"/>
        <v>2.1769995267392335</v>
      </c>
      <c r="H48" s="12">
        <f t="shared" si="20"/>
        <v>1.6090866067203029</v>
      </c>
      <c r="I48" s="12">
        <f t="shared" si="20"/>
        <v>0.56791292001893046</v>
      </c>
      <c r="J48" s="12">
        <f t="shared" si="20"/>
        <v>0.75721722669190727</v>
      </c>
      <c r="K48" s="4">
        <f t="shared" si="20"/>
        <v>0.56791292001893046</v>
      </c>
      <c r="L48" s="4">
        <f t="shared" si="20"/>
        <v>0.52058684335068617</v>
      </c>
      <c r="M48" s="4">
        <f t="shared" si="20"/>
        <v>0.61523899668717463</v>
      </c>
      <c r="N48" s="4">
        <f t="shared" si="20"/>
        <v>0.70989115002366299</v>
      </c>
      <c r="O48" s="4">
        <f t="shared" si="20"/>
        <v>0.80454330336015145</v>
      </c>
      <c r="P48" s="4">
        <f t="shared" si="20"/>
        <v>2.3663038334122102</v>
      </c>
      <c r="Q48" s="4">
        <f t="shared" si="20"/>
        <v>47.089446284902984</v>
      </c>
      <c r="R48" s="4">
        <f t="shared" si="18"/>
        <v>100</v>
      </c>
    </row>
    <row r="49" spans="2:21" ht="15" customHeight="1" x14ac:dyDescent="0.15">
      <c r="B49" s="154"/>
      <c r="C49" s="159" t="s">
        <v>56</v>
      </c>
      <c r="D49" s="20">
        <f>R44</f>
        <v>2113</v>
      </c>
      <c r="E49" s="12">
        <f t="shared" ref="E49:Q49" si="21">E44/$D49*100</f>
        <v>26.549929010884998</v>
      </c>
      <c r="F49" s="12">
        <f t="shared" si="21"/>
        <v>0.99384761003312827</v>
      </c>
      <c r="G49" s="12">
        <f t="shared" si="21"/>
        <v>1.1831519167061051</v>
      </c>
      <c r="H49" s="12">
        <f t="shared" si="21"/>
        <v>1.7037387600567913</v>
      </c>
      <c r="I49" s="12">
        <f t="shared" si="21"/>
        <v>2.1769995267392335</v>
      </c>
      <c r="J49" s="12">
        <f t="shared" si="21"/>
        <v>1.5144344533838145</v>
      </c>
      <c r="K49" s="4">
        <f t="shared" si="21"/>
        <v>3.2181732134406058</v>
      </c>
      <c r="L49" s="4">
        <f t="shared" si="21"/>
        <v>2.3663038334122102</v>
      </c>
      <c r="M49" s="4">
        <f t="shared" si="21"/>
        <v>2.6029342167534311</v>
      </c>
      <c r="N49" s="4">
        <f t="shared" si="21"/>
        <v>3.5021296734500709</v>
      </c>
      <c r="O49" s="4">
        <f t="shared" si="21"/>
        <v>3.5494557501183155</v>
      </c>
      <c r="P49" s="4">
        <f t="shared" si="21"/>
        <v>13.582584003786085</v>
      </c>
      <c r="Q49" s="4">
        <f t="shared" si="21"/>
        <v>37.056318031235207</v>
      </c>
      <c r="R49" s="4">
        <f t="shared" si="18"/>
        <v>100</v>
      </c>
    </row>
    <row r="50" spans="2:21" ht="15" customHeight="1" x14ac:dyDescent="0.15">
      <c r="B50" s="154"/>
      <c r="C50" s="159" t="s">
        <v>328</v>
      </c>
      <c r="D50" s="20">
        <f>R45</f>
        <v>2113</v>
      </c>
      <c r="E50" s="12">
        <f t="shared" ref="E50:Q50" si="22">E45/$D50*100</f>
        <v>48.793185044959777</v>
      </c>
      <c r="F50" s="12">
        <f t="shared" si="22"/>
        <v>0.236630383341221</v>
      </c>
      <c r="G50" s="12">
        <f t="shared" si="22"/>
        <v>0.3312825366777094</v>
      </c>
      <c r="H50" s="12">
        <f t="shared" si="22"/>
        <v>0.47326076668244199</v>
      </c>
      <c r="I50" s="12">
        <f t="shared" si="22"/>
        <v>0.236630383341221</v>
      </c>
      <c r="J50" s="12">
        <f t="shared" si="22"/>
        <v>0.28395646000946523</v>
      </c>
      <c r="K50" s="4">
        <f t="shared" si="22"/>
        <v>0.42593469001419781</v>
      </c>
      <c r="L50" s="4">
        <f t="shared" si="22"/>
        <v>0.75721722669190727</v>
      </c>
      <c r="M50" s="4">
        <f t="shared" si="22"/>
        <v>0.3312825366777094</v>
      </c>
      <c r="N50" s="4">
        <f t="shared" si="22"/>
        <v>0.28395646000946523</v>
      </c>
      <c r="O50" s="4">
        <f t="shared" si="22"/>
        <v>0.28395646000946523</v>
      </c>
      <c r="P50" s="4">
        <f t="shared" si="22"/>
        <v>2.5556081400851869</v>
      </c>
      <c r="Q50" s="4">
        <f t="shared" si="22"/>
        <v>45.007098911500236</v>
      </c>
      <c r="R50" s="4">
        <f t="shared" si="18"/>
        <v>100</v>
      </c>
    </row>
    <row r="51" spans="2:21" ht="15" customHeight="1" x14ac:dyDescent="0.15">
      <c r="B51" s="155"/>
      <c r="C51" s="160" t="s">
        <v>329</v>
      </c>
      <c r="D51" s="21">
        <f>R46</f>
        <v>2113</v>
      </c>
      <c r="E51" s="13">
        <f t="shared" ref="E51:Q51" si="23">E46/$D51*100</f>
        <v>48.793185044959777</v>
      </c>
      <c r="F51" s="13">
        <f t="shared" si="23"/>
        <v>0.14197823000473261</v>
      </c>
      <c r="G51" s="13">
        <f t="shared" si="23"/>
        <v>0.14197823000473261</v>
      </c>
      <c r="H51" s="13">
        <f t="shared" si="23"/>
        <v>0.3312825366777094</v>
      </c>
      <c r="I51" s="13">
        <f t="shared" si="23"/>
        <v>0.18930430667297682</v>
      </c>
      <c r="J51" s="13">
        <f t="shared" si="23"/>
        <v>0.18930430667297682</v>
      </c>
      <c r="K51" s="5">
        <f t="shared" si="23"/>
        <v>0.61523899668717463</v>
      </c>
      <c r="L51" s="5">
        <f t="shared" si="23"/>
        <v>0.61523899668717463</v>
      </c>
      <c r="M51" s="5">
        <f t="shared" si="23"/>
        <v>0.61523899668717463</v>
      </c>
      <c r="N51" s="5">
        <f t="shared" si="23"/>
        <v>0.236630383341221</v>
      </c>
      <c r="O51" s="5">
        <f t="shared" si="23"/>
        <v>0.42593469001419781</v>
      </c>
      <c r="P51" s="5">
        <f t="shared" si="23"/>
        <v>0.42593469001419781</v>
      </c>
      <c r="Q51" s="5">
        <f t="shared" si="23"/>
        <v>47.278750591575957</v>
      </c>
      <c r="R51" s="5">
        <f t="shared" si="18"/>
        <v>100</v>
      </c>
    </row>
    <row r="52" spans="2:21" ht="15" customHeight="1" x14ac:dyDescent="0.15">
      <c r="B52" s="93"/>
      <c r="C52" s="93"/>
      <c r="D52" s="55"/>
      <c r="E52" s="14"/>
      <c r="F52" s="14"/>
      <c r="G52" s="14"/>
      <c r="H52" s="14"/>
      <c r="I52" s="14"/>
      <c r="J52" s="180"/>
      <c r="K52" s="1"/>
    </row>
    <row r="53" spans="2:21" ht="32.4" x14ac:dyDescent="0.15">
      <c r="B53" s="38"/>
      <c r="C53" s="150" t="s">
        <v>195</v>
      </c>
      <c r="D53" s="29"/>
      <c r="E53" s="153" t="s">
        <v>176</v>
      </c>
      <c r="F53" s="152" t="s">
        <v>83</v>
      </c>
      <c r="G53" s="152" t="s">
        <v>330</v>
      </c>
      <c r="H53" s="152" t="s">
        <v>85</v>
      </c>
      <c r="I53" s="152" t="s">
        <v>86</v>
      </c>
      <c r="J53" s="181" t="s">
        <v>145</v>
      </c>
      <c r="K53" s="157" t="s">
        <v>146</v>
      </c>
      <c r="L53" s="157" t="s">
        <v>147</v>
      </c>
      <c r="M53" s="157" t="s">
        <v>151</v>
      </c>
      <c r="N53" s="157" t="s">
        <v>152</v>
      </c>
      <c r="O53" s="157" t="s">
        <v>153</v>
      </c>
      <c r="P53" s="122" t="s">
        <v>162</v>
      </c>
      <c r="Q53" s="157" t="s">
        <v>150</v>
      </c>
      <c r="R53" s="122" t="s">
        <v>4</v>
      </c>
      <c r="S53" s="122" t="s">
        <v>331</v>
      </c>
    </row>
    <row r="54" spans="2:21" ht="15" customHeight="1" x14ac:dyDescent="0.15">
      <c r="B54" s="59" t="s">
        <v>2</v>
      </c>
      <c r="C54" s="158" t="s">
        <v>55</v>
      </c>
      <c r="D54" s="48"/>
      <c r="E54" s="8">
        <v>197</v>
      </c>
      <c r="F54" s="8">
        <v>5</v>
      </c>
      <c r="G54" s="8">
        <v>17</v>
      </c>
      <c r="H54" s="8">
        <v>7</v>
      </c>
      <c r="I54" s="8">
        <v>5</v>
      </c>
      <c r="J54" s="8">
        <v>2</v>
      </c>
      <c r="K54" s="17">
        <v>8</v>
      </c>
      <c r="L54" s="17">
        <v>9</v>
      </c>
      <c r="M54" s="17">
        <v>9</v>
      </c>
      <c r="N54" s="17">
        <v>29</v>
      </c>
      <c r="O54" s="17">
        <v>42</v>
      </c>
      <c r="P54" s="17">
        <v>260</v>
      </c>
      <c r="Q54" s="17">
        <v>449</v>
      </c>
      <c r="R54" s="17">
        <f>SUM(E54:Q54)</f>
        <v>1039</v>
      </c>
      <c r="S54" s="3">
        <v>59.036902398882411</v>
      </c>
      <c r="U54" s="172"/>
    </row>
    <row r="55" spans="2:21" ht="15" customHeight="1" x14ac:dyDescent="0.15">
      <c r="B55" s="154"/>
      <c r="C55" s="159" t="s">
        <v>163</v>
      </c>
      <c r="D55" s="49"/>
      <c r="E55" s="9">
        <v>368</v>
      </c>
      <c r="F55" s="9">
        <v>16</v>
      </c>
      <c r="G55" s="9">
        <v>16</v>
      </c>
      <c r="H55" s="9">
        <v>4</v>
      </c>
      <c r="I55" s="9">
        <v>6</v>
      </c>
      <c r="J55" s="9">
        <v>7</v>
      </c>
      <c r="K55" s="18">
        <v>5</v>
      </c>
      <c r="L55" s="18">
        <v>5</v>
      </c>
      <c r="M55" s="18">
        <v>3</v>
      </c>
      <c r="N55" s="18">
        <v>6</v>
      </c>
      <c r="O55" s="18">
        <v>10</v>
      </c>
      <c r="P55" s="18">
        <v>30</v>
      </c>
      <c r="Q55" s="18">
        <v>563</v>
      </c>
      <c r="R55" s="18">
        <f t="shared" ref="R55:R63" si="24">SUM(E55:Q55)</f>
        <v>1039</v>
      </c>
      <c r="S55" s="4">
        <v>13.010270739983106</v>
      </c>
      <c r="U55" s="172"/>
    </row>
    <row r="56" spans="2:21" ht="15" customHeight="1" x14ac:dyDescent="0.15">
      <c r="B56" s="154"/>
      <c r="C56" s="159" t="s">
        <v>56</v>
      </c>
      <c r="D56" s="49"/>
      <c r="E56" s="9">
        <v>240</v>
      </c>
      <c r="F56" s="9">
        <v>8</v>
      </c>
      <c r="G56" s="9">
        <v>8</v>
      </c>
      <c r="H56" s="9">
        <v>15</v>
      </c>
      <c r="I56" s="9">
        <v>12</v>
      </c>
      <c r="J56" s="9">
        <v>7</v>
      </c>
      <c r="K56" s="18">
        <v>20</v>
      </c>
      <c r="L56" s="18">
        <v>21</v>
      </c>
      <c r="M56" s="18">
        <v>22</v>
      </c>
      <c r="N56" s="18">
        <v>36</v>
      </c>
      <c r="O56" s="18">
        <v>36</v>
      </c>
      <c r="P56" s="18">
        <v>184</v>
      </c>
      <c r="Q56" s="18">
        <v>430</v>
      </c>
      <c r="R56" s="18">
        <f t="shared" si="24"/>
        <v>1039</v>
      </c>
      <c r="S56" s="4">
        <v>49.602483375692657</v>
      </c>
      <c r="U56" s="172"/>
    </row>
    <row r="57" spans="2:21" ht="15" customHeight="1" x14ac:dyDescent="0.15">
      <c r="B57" s="154"/>
      <c r="C57" s="159" t="s">
        <v>328</v>
      </c>
      <c r="D57" s="49"/>
      <c r="E57" s="9">
        <v>453</v>
      </c>
      <c r="F57" s="9">
        <v>2</v>
      </c>
      <c r="G57" s="9">
        <v>1</v>
      </c>
      <c r="H57" s="9">
        <v>2</v>
      </c>
      <c r="I57" s="9">
        <v>2</v>
      </c>
      <c r="J57" s="9">
        <v>0</v>
      </c>
      <c r="K57" s="18">
        <v>4</v>
      </c>
      <c r="L57" s="18">
        <v>8</v>
      </c>
      <c r="M57" s="18">
        <v>3</v>
      </c>
      <c r="N57" s="18">
        <v>0</v>
      </c>
      <c r="O57" s="18">
        <v>2</v>
      </c>
      <c r="P57" s="18">
        <v>19</v>
      </c>
      <c r="Q57" s="18">
        <v>543</v>
      </c>
      <c r="R57" s="18">
        <f t="shared" si="24"/>
        <v>1039</v>
      </c>
      <c r="S57" s="4">
        <v>6.438055608089913</v>
      </c>
      <c r="U57" s="172"/>
    </row>
    <row r="58" spans="2:21" ht="15" customHeight="1" x14ac:dyDescent="0.15">
      <c r="B58" s="155"/>
      <c r="C58" s="160" t="s">
        <v>329</v>
      </c>
      <c r="D58" s="156"/>
      <c r="E58" s="10">
        <v>459</v>
      </c>
      <c r="F58" s="10">
        <v>0</v>
      </c>
      <c r="G58" s="10">
        <v>1</v>
      </c>
      <c r="H58" s="10">
        <v>2</v>
      </c>
      <c r="I58" s="10">
        <v>0</v>
      </c>
      <c r="J58" s="10">
        <v>0</v>
      </c>
      <c r="K58" s="19">
        <v>2</v>
      </c>
      <c r="L58" s="19">
        <v>3</v>
      </c>
      <c r="M58" s="19">
        <v>1</v>
      </c>
      <c r="N58" s="19">
        <v>2</v>
      </c>
      <c r="O58" s="19">
        <v>1</v>
      </c>
      <c r="P58" s="19">
        <v>5</v>
      </c>
      <c r="Q58" s="19">
        <v>563</v>
      </c>
      <c r="R58" s="19">
        <f t="shared" si="24"/>
        <v>1039</v>
      </c>
      <c r="S58" s="5">
        <v>2.517810771732587</v>
      </c>
      <c r="U58" s="172"/>
    </row>
    <row r="59" spans="2:21" ht="15" customHeight="1" x14ac:dyDescent="0.15">
      <c r="B59" s="59" t="s">
        <v>3</v>
      </c>
      <c r="C59" s="158" t="s">
        <v>55</v>
      </c>
      <c r="D59" s="20">
        <f>R54</f>
        <v>1039</v>
      </c>
      <c r="E59" s="12">
        <f t="shared" ref="E59:Q59" si="25">E54/$D59*100</f>
        <v>18.960538979788257</v>
      </c>
      <c r="F59" s="12">
        <f t="shared" si="25"/>
        <v>0.48123195380173239</v>
      </c>
      <c r="G59" s="12">
        <f t="shared" si="25"/>
        <v>1.6361886429258903</v>
      </c>
      <c r="H59" s="12">
        <f t="shared" si="25"/>
        <v>0.67372473532242538</v>
      </c>
      <c r="I59" s="12">
        <f t="shared" si="25"/>
        <v>0.48123195380173239</v>
      </c>
      <c r="J59" s="12">
        <f t="shared" si="25"/>
        <v>0.19249278152069299</v>
      </c>
      <c r="K59" s="4">
        <f t="shared" si="25"/>
        <v>0.76997112608277196</v>
      </c>
      <c r="L59" s="4">
        <f t="shared" si="25"/>
        <v>0.86621751684311832</v>
      </c>
      <c r="M59" s="4">
        <f t="shared" si="25"/>
        <v>0.86621751684311832</v>
      </c>
      <c r="N59" s="4">
        <f t="shared" si="25"/>
        <v>2.7911453320500481</v>
      </c>
      <c r="O59" s="4">
        <f t="shared" si="25"/>
        <v>4.0423484119345519</v>
      </c>
      <c r="P59" s="4">
        <f t="shared" si="25"/>
        <v>25.024061597690089</v>
      </c>
      <c r="Q59" s="4">
        <f t="shared" si="25"/>
        <v>43.214629451395574</v>
      </c>
      <c r="R59" s="4">
        <f t="shared" si="24"/>
        <v>100</v>
      </c>
    </row>
    <row r="60" spans="2:21" ht="15" customHeight="1" x14ac:dyDescent="0.15">
      <c r="B60" s="154"/>
      <c r="C60" s="159" t="s">
        <v>163</v>
      </c>
      <c r="D60" s="20">
        <f>R55</f>
        <v>1039</v>
      </c>
      <c r="E60" s="12">
        <f t="shared" ref="E60:Q60" si="26">E55/$D60*100</f>
        <v>35.418671799807505</v>
      </c>
      <c r="F60" s="12">
        <f t="shared" si="26"/>
        <v>1.5399422521655439</v>
      </c>
      <c r="G60" s="12">
        <f t="shared" si="26"/>
        <v>1.5399422521655439</v>
      </c>
      <c r="H60" s="12">
        <f t="shared" si="26"/>
        <v>0.38498556304138598</v>
      </c>
      <c r="I60" s="12">
        <f t="shared" si="26"/>
        <v>0.57747834456207892</v>
      </c>
      <c r="J60" s="12">
        <f t="shared" si="26"/>
        <v>0.67372473532242538</v>
      </c>
      <c r="K60" s="4">
        <f t="shared" si="26"/>
        <v>0.48123195380173239</v>
      </c>
      <c r="L60" s="4">
        <f t="shared" si="26"/>
        <v>0.48123195380173239</v>
      </c>
      <c r="M60" s="4">
        <f t="shared" si="26"/>
        <v>0.28873917228103946</v>
      </c>
      <c r="N60" s="4">
        <f t="shared" si="26"/>
        <v>0.57747834456207892</v>
      </c>
      <c r="O60" s="4">
        <f t="shared" si="26"/>
        <v>0.96246390760346479</v>
      </c>
      <c r="P60" s="4">
        <f t="shared" si="26"/>
        <v>2.8873917228103942</v>
      </c>
      <c r="Q60" s="4">
        <f t="shared" si="26"/>
        <v>54.186717998075075</v>
      </c>
      <c r="R60" s="4">
        <f t="shared" si="24"/>
        <v>100</v>
      </c>
    </row>
    <row r="61" spans="2:21" ht="15" customHeight="1" x14ac:dyDescent="0.15">
      <c r="B61" s="154"/>
      <c r="C61" s="159" t="s">
        <v>56</v>
      </c>
      <c r="D61" s="20">
        <f>R56</f>
        <v>1039</v>
      </c>
      <c r="E61" s="12">
        <f t="shared" ref="E61:Q61" si="27">E56/$D61*100</f>
        <v>23.099133782483154</v>
      </c>
      <c r="F61" s="12">
        <f t="shared" si="27"/>
        <v>0.76997112608277196</v>
      </c>
      <c r="G61" s="12">
        <f t="shared" si="27"/>
        <v>0.76997112608277196</v>
      </c>
      <c r="H61" s="12">
        <f t="shared" si="27"/>
        <v>1.4436958614051971</v>
      </c>
      <c r="I61" s="12">
        <f t="shared" si="27"/>
        <v>1.1549566891241578</v>
      </c>
      <c r="J61" s="12">
        <f t="shared" si="27"/>
        <v>0.67372473532242538</v>
      </c>
      <c r="K61" s="4">
        <f t="shared" si="27"/>
        <v>1.9249278152069296</v>
      </c>
      <c r="L61" s="4">
        <f t="shared" si="27"/>
        <v>2.0211742059672759</v>
      </c>
      <c r="M61" s="4">
        <f t="shared" si="27"/>
        <v>2.1174205967276225</v>
      </c>
      <c r="N61" s="4">
        <f t="shared" si="27"/>
        <v>3.4648700673724733</v>
      </c>
      <c r="O61" s="4">
        <f t="shared" si="27"/>
        <v>3.4648700673724733</v>
      </c>
      <c r="P61" s="4">
        <f t="shared" si="27"/>
        <v>17.709335899903753</v>
      </c>
      <c r="Q61" s="4">
        <f t="shared" si="27"/>
        <v>41.385948026948988</v>
      </c>
      <c r="R61" s="4">
        <f t="shared" si="24"/>
        <v>100</v>
      </c>
    </row>
    <row r="62" spans="2:21" ht="15" customHeight="1" x14ac:dyDescent="0.15">
      <c r="B62" s="154"/>
      <c r="C62" s="159" t="s">
        <v>328</v>
      </c>
      <c r="D62" s="20">
        <f>R57</f>
        <v>1039</v>
      </c>
      <c r="E62" s="12">
        <f t="shared" ref="E62:Q62" si="28">E57/$D62*100</f>
        <v>43.599615014436957</v>
      </c>
      <c r="F62" s="12">
        <f t="shared" si="28"/>
        <v>0.19249278152069299</v>
      </c>
      <c r="G62" s="12">
        <f t="shared" si="28"/>
        <v>9.6246390760346495E-2</v>
      </c>
      <c r="H62" s="12">
        <f t="shared" si="28"/>
        <v>0.19249278152069299</v>
      </c>
      <c r="I62" s="12">
        <f t="shared" si="28"/>
        <v>0.19249278152069299</v>
      </c>
      <c r="J62" s="12">
        <f t="shared" si="28"/>
        <v>0</v>
      </c>
      <c r="K62" s="4">
        <f t="shared" si="28"/>
        <v>0.38498556304138598</v>
      </c>
      <c r="L62" s="4">
        <f t="shared" si="28"/>
        <v>0.76997112608277196</v>
      </c>
      <c r="M62" s="4">
        <f t="shared" si="28"/>
        <v>0.28873917228103946</v>
      </c>
      <c r="N62" s="4">
        <f t="shared" si="28"/>
        <v>0</v>
      </c>
      <c r="O62" s="4">
        <f t="shared" si="28"/>
        <v>0.19249278152069299</v>
      </c>
      <c r="P62" s="4">
        <f t="shared" si="28"/>
        <v>1.8286814244465832</v>
      </c>
      <c r="Q62" s="4">
        <f t="shared" si="28"/>
        <v>52.26179018286814</v>
      </c>
      <c r="R62" s="4">
        <f t="shared" si="24"/>
        <v>100</v>
      </c>
    </row>
    <row r="63" spans="2:21" ht="15" customHeight="1" x14ac:dyDescent="0.15">
      <c r="B63" s="155"/>
      <c r="C63" s="160" t="s">
        <v>329</v>
      </c>
      <c r="D63" s="21">
        <f>R58</f>
        <v>1039</v>
      </c>
      <c r="E63" s="13">
        <f t="shared" ref="E63:Q63" si="29">E58/$D63*100</f>
        <v>44.177093358999038</v>
      </c>
      <c r="F63" s="13">
        <f t="shared" si="29"/>
        <v>0</v>
      </c>
      <c r="G63" s="13">
        <f t="shared" si="29"/>
        <v>9.6246390760346495E-2</v>
      </c>
      <c r="H63" s="13">
        <f t="shared" si="29"/>
        <v>0.19249278152069299</v>
      </c>
      <c r="I63" s="13">
        <f t="shared" si="29"/>
        <v>0</v>
      </c>
      <c r="J63" s="13">
        <f t="shared" si="29"/>
        <v>0</v>
      </c>
      <c r="K63" s="5">
        <f t="shared" si="29"/>
        <v>0.19249278152069299</v>
      </c>
      <c r="L63" s="5">
        <f t="shared" si="29"/>
        <v>0.28873917228103946</v>
      </c>
      <c r="M63" s="5">
        <f t="shared" si="29"/>
        <v>9.6246390760346495E-2</v>
      </c>
      <c r="N63" s="5">
        <f t="shared" si="29"/>
        <v>0.19249278152069299</v>
      </c>
      <c r="O63" s="5">
        <f t="shared" si="29"/>
        <v>9.6246390760346495E-2</v>
      </c>
      <c r="P63" s="5">
        <f t="shared" si="29"/>
        <v>0.48123195380173239</v>
      </c>
      <c r="Q63" s="5">
        <f t="shared" si="29"/>
        <v>54.186717998075075</v>
      </c>
      <c r="R63" s="5">
        <f t="shared" si="24"/>
        <v>100</v>
      </c>
    </row>
    <row r="64" spans="2:21" ht="15" customHeight="1" x14ac:dyDescent="0.15">
      <c r="B64" s="62"/>
      <c r="C64" s="62"/>
      <c r="D64" s="45"/>
      <c r="E64" s="14"/>
      <c r="F64" s="14"/>
      <c r="G64" s="14"/>
      <c r="H64" s="14"/>
      <c r="I64" s="14"/>
      <c r="J64" s="180"/>
      <c r="K64" s="1"/>
    </row>
    <row r="65" spans="1:21" ht="32.4" x14ac:dyDescent="0.15">
      <c r="B65" s="38"/>
      <c r="C65" s="150" t="s">
        <v>197</v>
      </c>
      <c r="D65" s="29"/>
      <c r="E65" s="153" t="s">
        <v>176</v>
      </c>
      <c r="F65" s="152" t="s">
        <v>83</v>
      </c>
      <c r="G65" s="152" t="s">
        <v>330</v>
      </c>
      <c r="H65" s="152" t="s">
        <v>85</v>
      </c>
      <c r="I65" s="152" t="s">
        <v>86</v>
      </c>
      <c r="J65" s="181" t="s">
        <v>145</v>
      </c>
      <c r="K65" s="157" t="s">
        <v>146</v>
      </c>
      <c r="L65" s="157" t="s">
        <v>147</v>
      </c>
      <c r="M65" s="157" t="s">
        <v>151</v>
      </c>
      <c r="N65" s="157" t="s">
        <v>152</v>
      </c>
      <c r="O65" s="157" t="s">
        <v>153</v>
      </c>
      <c r="P65" s="122" t="s">
        <v>162</v>
      </c>
      <c r="Q65" s="157" t="s">
        <v>150</v>
      </c>
      <c r="R65" s="122" t="s">
        <v>4</v>
      </c>
      <c r="S65" s="122" t="s">
        <v>331</v>
      </c>
    </row>
    <row r="66" spans="1:21" ht="15" customHeight="1" x14ac:dyDescent="0.15">
      <c r="B66" s="59" t="s">
        <v>2</v>
      </c>
      <c r="C66" s="158" t="s">
        <v>55</v>
      </c>
      <c r="D66" s="48"/>
      <c r="E66" s="8">
        <v>223</v>
      </c>
      <c r="F66" s="8">
        <v>16</v>
      </c>
      <c r="G66" s="8">
        <v>12</v>
      </c>
      <c r="H66" s="8">
        <v>23</v>
      </c>
      <c r="I66" s="8">
        <v>24</v>
      </c>
      <c r="J66" s="8">
        <v>22</v>
      </c>
      <c r="K66" s="17">
        <v>26</v>
      </c>
      <c r="L66" s="17">
        <v>21</v>
      </c>
      <c r="M66" s="17">
        <v>36</v>
      </c>
      <c r="N66" s="17">
        <v>50</v>
      </c>
      <c r="O66" s="17">
        <v>69</v>
      </c>
      <c r="P66" s="17">
        <v>217</v>
      </c>
      <c r="Q66" s="17">
        <v>335</v>
      </c>
      <c r="R66" s="17">
        <f>SUM(E66:Q66)</f>
        <v>1074</v>
      </c>
      <c r="S66" s="3">
        <v>54.865350554235505</v>
      </c>
      <c r="U66" s="172"/>
    </row>
    <row r="67" spans="1:21" ht="15" customHeight="1" x14ac:dyDescent="0.15">
      <c r="B67" s="154"/>
      <c r="C67" s="159" t="s">
        <v>163</v>
      </c>
      <c r="D67" s="49"/>
      <c r="E67" s="9">
        <v>487</v>
      </c>
      <c r="F67" s="9">
        <v>21</v>
      </c>
      <c r="G67" s="9">
        <v>30</v>
      </c>
      <c r="H67" s="9">
        <v>30</v>
      </c>
      <c r="I67" s="9">
        <v>6</v>
      </c>
      <c r="J67" s="9">
        <v>9</v>
      </c>
      <c r="K67" s="18">
        <v>7</v>
      </c>
      <c r="L67" s="18">
        <v>6</v>
      </c>
      <c r="M67" s="18">
        <v>10</v>
      </c>
      <c r="N67" s="18">
        <v>9</v>
      </c>
      <c r="O67" s="18">
        <v>7</v>
      </c>
      <c r="P67" s="18">
        <v>20</v>
      </c>
      <c r="Q67" s="18">
        <v>432</v>
      </c>
      <c r="R67" s="18">
        <f t="shared" ref="R67:R75" si="30">SUM(E67:Q67)</f>
        <v>1074</v>
      </c>
      <c r="S67" s="4">
        <v>10.578167487645816</v>
      </c>
      <c r="U67" s="172"/>
    </row>
    <row r="68" spans="1:21" ht="15" customHeight="1" x14ac:dyDescent="0.15">
      <c r="B68" s="154"/>
      <c r="C68" s="159" t="s">
        <v>56</v>
      </c>
      <c r="D68" s="49"/>
      <c r="E68" s="9">
        <v>321</v>
      </c>
      <c r="F68" s="9">
        <v>13</v>
      </c>
      <c r="G68" s="9">
        <v>17</v>
      </c>
      <c r="H68" s="9">
        <v>21</v>
      </c>
      <c r="I68" s="9">
        <v>34</v>
      </c>
      <c r="J68" s="9">
        <v>25</v>
      </c>
      <c r="K68" s="18">
        <v>48</v>
      </c>
      <c r="L68" s="18">
        <v>29</v>
      </c>
      <c r="M68" s="18">
        <v>33</v>
      </c>
      <c r="N68" s="18">
        <v>38</v>
      </c>
      <c r="O68" s="18">
        <v>39</v>
      </c>
      <c r="P68" s="18">
        <v>103</v>
      </c>
      <c r="Q68" s="18">
        <v>353</v>
      </c>
      <c r="R68" s="18">
        <f t="shared" si="30"/>
        <v>1074</v>
      </c>
      <c r="S68" s="4">
        <v>37.805037563391792</v>
      </c>
      <c r="U68" s="172"/>
    </row>
    <row r="69" spans="1:21" ht="15" customHeight="1" x14ac:dyDescent="0.15">
      <c r="B69" s="154"/>
      <c r="C69" s="159" t="s">
        <v>328</v>
      </c>
      <c r="D69" s="49"/>
      <c r="E69" s="9">
        <v>578</v>
      </c>
      <c r="F69" s="9">
        <v>3</v>
      </c>
      <c r="G69" s="9">
        <v>6</v>
      </c>
      <c r="H69" s="9">
        <v>8</v>
      </c>
      <c r="I69" s="9">
        <v>3</v>
      </c>
      <c r="J69" s="9">
        <v>6</v>
      </c>
      <c r="K69" s="18">
        <v>5</v>
      </c>
      <c r="L69" s="18">
        <v>8</v>
      </c>
      <c r="M69" s="18">
        <v>4</v>
      </c>
      <c r="N69" s="18">
        <v>6</v>
      </c>
      <c r="O69" s="18">
        <v>4</v>
      </c>
      <c r="P69" s="18">
        <v>35</v>
      </c>
      <c r="Q69" s="18">
        <v>408</v>
      </c>
      <c r="R69" s="18">
        <f t="shared" si="30"/>
        <v>1074</v>
      </c>
      <c r="S69" s="4">
        <v>9.2222980922387645</v>
      </c>
      <c r="U69" s="172"/>
    </row>
    <row r="70" spans="1:21" ht="15" customHeight="1" x14ac:dyDescent="0.15">
      <c r="B70" s="155"/>
      <c r="C70" s="160" t="s">
        <v>329</v>
      </c>
      <c r="D70" s="156"/>
      <c r="E70" s="10">
        <v>572</v>
      </c>
      <c r="F70" s="10">
        <v>3</v>
      </c>
      <c r="G70" s="10">
        <v>2</v>
      </c>
      <c r="H70" s="10">
        <v>5</v>
      </c>
      <c r="I70" s="10">
        <v>4</v>
      </c>
      <c r="J70" s="10">
        <v>4</v>
      </c>
      <c r="K70" s="19">
        <v>11</v>
      </c>
      <c r="L70" s="19">
        <v>10</v>
      </c>
      <c r="M70" s="19">
        <v>12</v>
      </c>
      <c r="N70" s="19">
        <v>3</v>
      </c>
      <c r="O70" s="19">
        <v>8</v>
      </c>
      <c r="P70" s="19">
        <v>4</v>
      </c>
      <c r="Q70" s="19">
        <v>436</v>
      </c>
      <c r="R70" s="19">
        <f t="shared" si="30"/>
        <v>1074</v>
      </c>
      <c r="S70" s="5">
        <v>6.3546830677027399</v>
      </c>
      <c r="U70" s="172"/>
    </row>
    <row r="71" spans="1:21" ht="15" customHeight="1" x14ac:dyDescent="0.15">
      <c r="B71" s="59" t="s">
        <v>3</v>
      </c>
      <c r="C71" s="158" t="s">
        <v>55</v>
      </c>
      <c r="D71" s="20">
        <f>R66</f>
        <v>1074</v>
      </c>
      <c r="E71" s="12">
        <f t="shared" ref="E71:Q71" si="31">E66/$D71*100</f>
        <v>20.763500931098697</v>
      </c>
      <c r="F71" s="12">
        <f t="shared" si="31"/>
        <v>1.4897579143389199</v>
      </c>
      <c r="G71" s="12">
        <f t="shared" si="31"/>
        <v>1.1173184357541899</v>
      </c>
      <c r="H71" s="12">
        <f t="shared" si="31"/>
        <v>2.1415270018621975</v>
      </c>
      <c r="I71" s="12">
        <f t="shared" si="31"/>
        <v>2.2346368715083798</v>
      </c>
      <c r="J71" s="12">
        <f t="shared" si="31"/>
        <v>2.0484171322160147</v>
      </c>
      <c r="K71" s="4">
        <f t="shared" si="31"/>
        <v>2.4208566108007448</v>
      </c>
      <c r="L71" s="4">
        <f t="shared" si="31"/>
        <v>1.9553072625698324</v>
      </c>
      <c r="M71" s="4">
        <f t="shared" si="31"/>
        <v>3.3519553072625698</v>
      </c>
      <c r="N71" s="4">
        <f t="shared" si="31"/>
        <v>4.655493482309125</v>
      </c>
      <c r="O71" s="4">
        <f t="shared" si="31"/>
        <v>6.4245810055865924</v>
      </c>
      <c r="P71" s="4">
        <f t="shared" si="31"/>
        <v>20.204841713221601</v>
      </c>
      <c r="Q71" s="4">
        <f t="shared" si="31"/>
        <v>31.191806331471135</v>
      </c>
      <c r="R71" s="4">
        <f t="shared" si="30"/>
        <v>100</v>
      </c>
    </row>
    <row r="72" spans="1:21" ht="15" customHeight="1" x14ac:dyDescent="0.15">
      <c r="B72" s="154"/>
      <c r="C72" s="159" t="s">
        <v>163</v>
      </c>
      <c r="D72" s="20">
        <f>R67</f>
        <v>1074</v>
      </c>
      <c r="E72" s="12">
        <f t="shared" ref="E72:Q72" si="32">E67/$D72*100</f>
        <v>45.344506517690874</v>
      </c>
      <c r="F72" s="12">
        <f t="shared" si="32"/>
        <v>1.9553072625698324</v>
      </c>
      <c r="G72" s="12">
        <f t="shared" si="32"/>
        <v>2.7932960893854748</v>
      </c>
      <c r="H72" s="12">
        <f t="shared" si="32"/>
        <v>2.7932960893854748</v>
      </c>
      <c r="I72" s="12">
        <f t="shared" si="32"/>
        <v>0.55865921787709494</v>
      </c>
      <c r="J72" s="12">
        <f t="shared" si="32"/>
        <v>0.83798882681564246</v>
      </c>
      <c r="K72" s="4">
        <f t="shared" si="32"/>
        <v>0.65176908752327745</v>
      </c>
      <c r="L72" s="4">
        <f t="shared" si="32"/>
        <v>0.55865921787709494</v>
      </c>
      <c r="M72" s="4">
        <f t="shared" si="32"/>
        <v>0.93109869646182497</v>
      </c>
      <c r="N72" s="4">
        <f t="shared" si="32"/>
        <v>0.83798882681564246</v>
      </c>
      <c r="O72" s="4">
        <f t="shared" si="32"/>
        <v>0.65176908752327745</v>
      </c>
      <c r="P72" s="4">
        <f t="shared" si="32"/>
        <v>1.8621973929236499</v>
      </c>
      <c r="Q72" s="4">
        <f t="shared" si="32"/>
        <v>40.22346368715084</v>
      </c>
      <c r="R72" s="4">
        <f t="shared" si="30"/>
        <v>100</v>
      </c>
    </row>
    <row r="73" spans="1:21" ht="15" customHeight="1" x14ac:dyDescent="0.15">
      <c r="B73" s="154"/>
      <c r="C73" s="159" t="s">
        <v>56</v>
      </c>
      <c r="D73" s="20">
        <f>R68</f>
        <v>1074</v>
      </c>
      <c r="E73" s="12">
        <f t="shared" ref="E73:Q73" si="33">E68/$D73*100</f>
        <v>29.88826815642458</v>
      </c>
      <c r="F73" s="12">
        <f t="shared" si="33"/>
        <v>1.2104283054003724</v>
      </c>
      <c r="G73" s="12">
        <f t="shared" si="33"/>
        <v>1.5828677839851024</v>
      </c>
      <c r="H73" s="12">
        <f t="shared" si="33"/>
        <v>1.9553072625698324</v>
      </c>
      <c r="I73" s="12">
        <f t="shared" si="33"/>
        <v>3.1657355679702048</v>
      </c>
      <c r="J73" s="12">
        <f t="shared" si="33"/>
        <v>2.3277467411545625</v>
      </c>
      <c r="K73" s="4">
        <f t="shared" si="33"/>
        <v>4.4692737430167595</v>
      </c>
      <c r="L73" s="4">
        <f t="shared" si="33"/>
        <v>2.7001862197392921</v>
      </c>
      <c r="M73" s="4">
        <f t="shared" si="33"/>
        <v>3.0726256983240221</v>
      </c>
      <c r="N73" s="4">
        <f t="shared" si="33"/>
        <v>3.5381750465549344</v>
      </c>
      <c r="O73" s="4">
        <f t="shared" si="33"/>
        <v>3.6312849162011176</v>
      </c>
      <c r="P73" s="4">
        <f t="shared" si="33"/>
        <v>9.5903165735567963</v>
      </c>
      <c r="Q73" s="4">
        <f t="shared" si="33"/>
        <v>32.86778398510242</v>
      </c>
      <c r="R73" s="4">
        <f t="shared" si="30"/>
        <v>100</v>
      </c>
    </row>
    <row r="74" spans="1:21" ht="15" customHeight="1" x14ac:dyDescent="0.15">
      <c r="B74" s="154"/>
      <c r="C74" s="159" t="s">
        <v>328</v>
      </c>
      <c r="D74" s="20">
        <f>R69</f>
        <v>1074</v>
      </c>
      <c r="E74" s="12">
        <f t="shared" ref="E74:Q74" si="34">E69/$D74*100</f>
        <v>53.817504655493487</v>
      </c>
      <c r="F74" s="12">
        <f t="shared" si="34"/>
        <v>0.27932960893854747</v>
      </c>
      <c r="G74" s="12">
        <f t="shared" si="34"/>
        <v>0.55865921787709494</v>
      </c>
      <c r="H74" s="12">
        <f t="shared" si="34"/>
        <v>0.74487895716945995</v>
      </c>
      <c r="I74" s="12">
        <f t="shared" si="34"/>
        <v>0.27932960893854747</v>
      </c>
      <c r="J74" s="12">
        <f t="shared" si="34"/>
        <v>0.55865921787709494</v>
      </c>
      <c r="K74" s="4">
        <f t="shared" si="34"/>
        <v>0.46554934823091249</v>
      </c>
      <c r="L74" s="4">
        <f t="shared" si="34"/>
        <v>0.74487895716945995</v>
      </c>
      <c r="M74" s="4">
        <f t="shared" si="34"/>
        <v>0.37243947858472998</v>
      </c>
      <c r="N74" s="4">
        <f t="shared" si="34"/>
        <v>0.55865921787709494</v>
      </c>
      <c r="O74" s="4">
        <f t="shared" si="34"/>
        <v>0.37243947858472998</v>
      </c>
      <c r="P74" s="4">
        <f t="shared" si="34"/>
        <v>3.2588454376163876</v>
      </c>
      <c r="Q74" s="4">
        <f t="shared" si="34"/>
        <v>37.988826815642454</v>
      </c>
      <c r="R74" s="4">
        <f t="shared" si="30"/>
        <v>100</v>
      </c>
    </row>
    <row r="75" spans="1:21" ht="15" customHeight="1" x14ac:dyDescent="0.15">
      <c r="B75" s="155"/>
      <c r="C75" s="160" t="s">
        <v>329</v>
      </c>
      <c r="D75" s="21">
        <f>R70</f>
        <v>1074</v>
      </c>
      <c r="E75" s="13">
        <f t="shared" ref="E75:Q75" si="35">E70/$D75*100</f>
        <v>53.258845437616387</v>
      </c>
      <c r="F75" s="13">
        <f t="shared" si="35"/>
        <v>0.27932960893854747</v>
      </c>
      <c r="G75" s="13">
        <f t="shared" si="35"/>
        <v>0.18621973929236499</v>
      </c>
      <c r="H75" s="13">
        <f t="shared" si="35"/>
        <v>0.46554934823091249</v>
      </c>
      <c r="I75" s="13">
        <f t="shared" si="35"/>
        <v>0.37243947858472998</v>
      </c>
      <c r="J75" s="13">
        <f t="shared" si="35"/>
        <v>0.37243947858472998</v>
      </c>
      <c r="K75" s="5">
        <f t="shared" si="35"/>
        <v>1.0242085661080074</v>
      </c>
      <c r="L75" s="5">
        <f t="shared" si="35"/>
        <v>0.93109869646182497</v>
      </c>
      <c r="M75" s="5">
        <f t="shared" si="35"/>
        <v>1.1173184357541899</v>
      </c>
      <c r="N75" s="5">
        <f t="shared" si="35"/>
        <v>0.27932960893854747</v>
      </c>
      <c r="O75" s="5">
        <f t="shared" si="35"/>
        <v>0.74487895716945995</v>
      </c>
      <c r="P75" s="5">
        <f t="shared" si="35"/>
        <v>0.37243947858472998</v>
      </c>
      <c r="Q75" s="5">
        <f t="shared" si="35"/>
        <v>40.595903165735571</v>
      </c>
      <c r="R75" s="5">
        <f t="shared" si="30"/>
        <v>100</v>
      </c>
    </row>
    <row r="76" spans="1:21" ht="15" customHeight="1" x14ac:dyDescent="0.15">
      <c r="B76" s="93"/>
      <c r="C76" s="161"/>
      <c r="D76" s="53"/>
      <c r="E76" s="14"/>
      <c r="F76" s="14"/>
      <c r="G76" s="14"/>
      <c r="H76" s="14"/>
      <c r="I76" s="14"/>
      <c r="J76" s="14"/>
      <c r="K76" s="80"/>
      <c r="L76" s="80"/>
      <c r="M76" s="80"/>
      <c r="N76" s="80"/>
      <c r="O76" s="80"/>
      <c r="P76" s="80"/>
      <c r="Q76" s="80"/>
      <c r="R76" s="80"/>
    </row>
    <row r="77" spans="1:21" ht="15" customHeight="1" x14ac:dyDescent="0.15">
      <c r="A77" s="73" t="s">
        <v>624</v>
      </c>
    </row>
    <row r="78" spans="1:21" ht="15" customHeight="1" x14ac:dyDescent="0.15">
      <c r="A78" s="1" t="s">
        <v>625</v>
      </c>
      <c r="B78" s="62"/>
      <c r="C78" s="62"/>
      <c r="D78" s="45"/>
      <c r="E78" s="14"/>
      <c r="F78" s="14"/>
      <c r="G78" s="14"/>
      <c r="H78" s="14"/>
      <c r="I78" s="14"/>
      <c r="J78" s="180"/>
      <c r="K78" s="1"/>
    </row>
    <row r="79" spans="1:21" ht="32.4" x14ac:dyDescent="0.15">
      <c r="B79" s="38"/>
      <c r="C79" s="150" t="s">
        <v>4</v>
      </c>
      <c r="D79" s="29"/>
      <c r="E79" s="153" t="s">
        <v>176</v>
      </c>
      <c r="F79" s="152" t="s">
        <v>83</v>
      </c>
      <c r="G79" s="152" t="s">
        <v>330</v>
      </c>
      <c r="H79" s="152" t="s">
        <v>85</v>
      </c>
      <c r="I79" s="152" t="s">
        <v>86</v>
      </c>
      <c r="J79" s="181" t="s">
        <v>145</v>
      </c>
      <c r="K79" s="157" t="s">
        <v>146</v>
      </c>
      <c r="L79" s="157" t="s">
        <v>147</v>
      </c>
      <c r="M79" s="157" t="s">
        <v>151</v>
      </c>
      <c r="N79" s="157" t="s">
        <v>152</v>
      </c>
      <c r="O79" s="157" t="s">
        <v>153</v>
      </c>
      <c r="P79" s="122" t="s">
        <v>162</v>
      </c>
      <c r="Q79" s="157" t="s">
        <v>150</v>
      </c>
      <c r="R79" s="122" t="s">
        <v>4</v>
      </c>
      <c r="S79" s="122" t="s">
        <v>331</v>
      </c>
    </row>
    <row r="80" spans="1:21" ht="15" customHeight="1" x14ac:dyDescent="0.15">
      <c r="B80" s="59" t="s">
        <v>2</v>
      </c>
      <c r="C80" s="158" t="s">
        <v>55</v>
      </c>
      <c r="D80" s="48"/>
      <c r="E80" s="8">
        <v>16</v>
      </c>
      <c r="F80" s="8">
        <v>8</v>
      </c>
      <c r="G80" s="8">
        <v>16</v>
      </c>
      <c r="H80" s="8">
        <v>11</v>
      </c>
      <c r="I80" s="8">
        <v>13</v>
      </c>
      <c r="J80" s="8">
        <v>14</v>
      </c>
      <c r="K80" s="17">
        <v>13</v>
      </c>
      <c r="L80" s="17">
        <v>17</v>
      </c>
      <c r="M80" s="17">
        <v>29</v>
      </c>
      <c r="N80" s="17">
        <v>42</v>
      </c>
      <c r="O80" s="17">
        <v>43</v>
      </c>
      <c r="P80" s="17">
        <v>163</v>
      </c>
      <c r="Q80" s="17">
        <v>127</v>
      </c>
      <c r="R80" s="17">
        <f>SUM(E80:Q80)</f>
        <v>512</v>
      </c>
      <c r="S80" s="3">
        <v>76.599493682375822</v>
      </c>
      <c r="U80" s="172"/>
    </row>
    <row r="81" spans="2:21" ht="15" customHeight="1" x14ac:dyDescent="0.15">
      <c r="B81" s="154"/>
      <c r="C81" s="159" t="s">
        <v>163</v>
      </c>
      <c r="D81" s="49"/>
      <c r="E81" s="9">
        <v>20</v>
      </c>
      <c r="F81" s="9">
        <v>15</v>
      </c>
      <c r="G81" s="9">
        <v>23</v>
      </c>
      <c r="H81" s="9">
        <v>14</v>
      </c>
      <c r="I81" s="9">
        <v>8</v>
      </c>
      <c r="J81" s="9">
        <v>8</v>
      </c>
      <c r="K81" s="18">
        <v>8</v>
      </c>
      <c r="L81" s="18">
        <v>7</v>
      </c>
      <c r="M81" s="18">
        <v>7</v>
      </c>
      <c r="N81" s="18">
        <v>8</v>
      </c>
      <c r="O81" s="18">
        <v>9</v>
      </c>
      <c r="P81" s="18">
        <v>25</v>
      </c>
      <c r="Q81" s="18">
        <v>53</v>
      </c>
      <c r="R81" s="18">
        <f t="shared" ref="R81:R89" si="36">SUM(E81:Q81)</f>
        <v>205</v>
      </c>
      <c r="S81" s="4">
        <v>44.673035016519741</v>
      </c>
      <c r="U81" s="172"/>
    </row>
    <row r="82" spans="2:21" ht="15" customHeight="1" x14ac:dyDescent="0.15">
      <c r="B82" s="154"/>
      <c r="C82" s="159" t="s">
        <v>56</v>
      </c>
      <c r="D82" s="49"/>
      <c r="E82" s="9">
        <v>15</v>
      </c>
      <c r="F82" s="9">
        <v>6</v>
      </c>
      <c r="G82" s="9">
        <v>9</v>
      </c>
      <c r="H82" s="9">
        <v>15</v>
      </c>
      <c r="I82" s="9">
        <v>19</v>
      </c>
      <c r="J82" s="9">
        <v>18</v>
      </c>
      <c r="K82" s="18">
        <v>34</v>
      </c>
      <c r="L82" s="18">
        <v>26</v>
      </c>
      <c r="M82" s="18">
        <v>30</v>
      </c>
      <c r="N82" s="18">
        <v>33</v>
      </c>
      <c r="O82" s="18">
        <v>28</v>
      </c>
      <c r="P82" s="18">
        <v>98</v>
      </c>
      <c r="Q82" s="18">
        <v>111</v>
      </c>
      <c r="R82" s="18">
        <f t="shared" si="36"/>
        <v>442</v>
      </c>
      <c r="S82" s="4">
        <v>69.51462759665597</v>
      </c>
      <c r="U82" s="172"/>
    </row>
    <row r="83" spans="2:21" ht="15" customHeight="1" x14ac:dyDescent="0.15">
      <c r="B83" s="154"/>
      <c r="C83" s="159" t="s">
        <v>328</v>
      </c>
      <c r="D83" s="49"/>
      <c r="E83" s="9">
        <v>20</v>
      </c>
      <c r="F83" s="9">
        <v>2</v>
      </c>
      <c r="G83" s="9">
        <v>5</v>
      </c>
      <c r="H83" s="9">
        <v>8</v>
      </c>
      <c r="I83" s="9">
        <v>4</v>
      </c>
      <c r="J83" s="9">
        <v>3</v>
      </c>
      <c r="K83" s="18">
        <v>3</v>
      </c>
      <c r="L83" s="18">
        <v>2</v>
      </c>
      <c r="M83" s="18">
        <v>0</v>
      </c>
      <c r="N83" s="18">
        <v>0</v>
      </c>
      <c r="O83" s="18">
        <v>0</v>
      </c>
      <c r="P83" s="18">
        <v>5</v>
      </c>
      <c r="Q83" s="18">
        <v>14</v>
      </c>
      <c r="R83" s="18">
        <f t="shared" si="36"/>
        <v>66</v>
      </c>
      <c r="S83" s="4">
        <v>25.767070187742757</v>
      </c>
      <c r="U83" s="172"/>
    </row>
    <row r="84" spans="2:21" ht="15" customHeight="1" x14ac:dyDescent="0.15">
      <c r="B84" s="155"/>
      <c r="C84" s="160" t="s">
        <v>329</v>
      </c>
      <c r="D84" s="156"/>
      <c r="E84" s="10">
        <v>6</v>
      </c>
      <c r="F84" s="10">
        <v>2</v>
      </c>
      <c r="G84" s="10">
        <v>2</v>
      </c>
      <c r="H84" s="10">
        <v>5</v>
      </c>
      <c r="I84" s="10">
        <v>2</v>
      </c>
      <c r="J84" s="10">
        <v>1</v>
      </c>
      <c r="K84" s="19">
        <v>3</v>
      </c>
      <c r="L84" s="19">
        <v>5</v>
      </c>
      <c r="M84" s="19">
        <v>3</v>
      </c>
      <c r="N84" s="19">
        <v>1</v>
      </c>
      <c r="O84" s="19">
        <v>4</v>
      </c>
      <c r="P84" s="19">
        <v>4</v>
      </c>
      <c r="Q84" s="19">
        <v>15</v>
      </c>
      <c r="R84" s="19">
        <f t="shared" si="36"/>
        <v>53</v>
      </c>
      <c r="S84" s="5">
        <v>48.839597136499115</v>
      </c>
      <c r="U84" s="172"/>
    </row>
    <row r="85" spans="2:21" ht="15" customHeight="1" x14ac:dyDescent="0.15">
      <c r="B85" s="59" t="s">
        <v>3</v>
      </c>
      <c r="C85" s="158" t="s">
        <v>55</v>
      </c>
      <c r="D85" s="20">
        <f>R80</f>
        <v>512</v>
      </c>
      <c r="E85" s="12">
        <f t="shared" ref="E85:Q85" si="37">E80/$D85*100</f>
        <v>3.125</v>
      </c>
      <c r="F85" s="12">
        <f t="shared" si="37"/>
        <v>1.5625</v>
      </c>
      <c r="G85" s="12">
        <f t="shared" si="37"/>
        <v>3.125</v>
      </c>
      <c r="H85" s="12">
        <f t="shared" si="37"/>
        <v>2.1484375</v>
      </c>
      <c r="I85" s="12">
        <f t="shared" si="37"/>
        <v>2.5390625</v>
      </c>
      <c r="J85" s="12">
        <f t="shared" si="37"/>
        <v>2.734375</v>
      </c>
      <c r="K85" s="4">
        <f t="shared" si="37"/>
        <v>2.5390625</v>
      </c>
      <c r="L85" s="4">
        <f t="shared" si="37"/>
        <v>3.3203125</v>
      </c>
      <c r="M85" s="4">
        <f t="shared" si="37"/>
        <v>5.6640625</v>
      </c>
      <c r="N85" s="4">
        <f t="shared" si="37"/>
        <v>8.203125</v>
      </c>
      <c r="O85" s="4">
        <f t="shared" si="37"/>
        <v>8.3984375</v>
      </c>
      <c r="P85" s="4">
        <f t="shared" si="37"/>
        <v>31.8359375</v>
      </c>
      <c r="Q85" s="4">
        <f t="shared" si="37"/>
        <v>24.8046875</v>
      </c>
      <c r="R85" s="4">
        <f t="shared" si="36"/>
        <v>100</v>
      </c>
    </row>
    <row r="86" spans="2:21" ht="15" customHeight="1" x14ac:dyDescent="0.15">
      <c r="B86" s="154"/>
      <c r="C86" s="159" t="s">
        <v>163</v>
      </c>
      <c r="D86" s="20">
        <f>R81</f>
        <v>205</v>
      </c>
      <c r="E86" s="12">
        <f t="shared" ref="E86:Q86" si="38">E81/$D86*100</f>
        <v>9.7560975609756095</v>
      </c>
      <c r="F86" s="12">
        <f t="shared" si="38"/>
        <v>7.3170731707317067</v>
      </c>
      <c r="G86" s="12">
        <f t="shared" si="38"/>
        <v>11.219512195121952</v>
      </c>
      <c r="H86" s="12">
        <f t="shared" si="38"/>
        <v>6.8292682926829276</v>
      </c>
      <c r="I86" s="12">
        <f t="shared" si="38"/>
        <v>3.9024390243902438</v>
      </c>
      <c r="J86" s="12">
        <f t="shared" si="38"/>
        <v>3.9024390243902438</v>
      </c>
      <c r="K86" s="4">
        <f t="shared" si="38"/>
        <v>3.9024390243902438</v>
      </c>
      <c r="L86" s="4">
        <f t="shared" si="38"/>
        <v>3.4146341463414638</v>
      </c>
      <c r="M86" s="4">
        <f t="shared" si="38"/>
        <v>3.4146341463414638</v>
      </c>
      <c r="N86" s="4">
        <f t="shared" si="38"/>
        <v>3.9024390243902438</v>
      </c>
      <c r="O86" s="4">
        <f t="shared" si="38"/>
        <v>4.3902439024390238</v>
      </c>
      <c r="P86" s="4">
        <f t="shared" si="38"/>
        <v>12.195121951219512</v>
      </c>
      <c r="Q86" s="4">
        <f t="shared" si="38"/>
        <v>25.853658536585368</v>
      </c>
      <c r="R86" s="4">
        <f t="shared" si="36"/>
        <v>100.00000000000001</v>
      </c>
    </row>
    <row r="87" spans="2:21" ht="15" customHeight="1" x14ac:dyDescent="0.15">
      <c r="B87" s="154"/>
      <c r="C87" s="159" t="s">
        <v>56</v>
      </c>
      <c r="D87" s="20">
        <f>R82</f>
        <v>442</v>
      </c>
      <c r="E87" s="12">
        <f t="shared" ref="E87:Q87" si="39">E82/$D87*100</f>
        <v>3.3936651583710407</v>
      </c>
      <c r="F87" s="12">
        <f t="shared" si="39"/>
        <v>1.3574660633484164</v>
      </c>
      <c r="G87" s="12">
        <f t="shared" si="39"/>
        <v>2.0361990950226243</v>
      </c>
      <c r="H87" s="12">
        <f t="shared" si="39"/>
        <v>3.3936651583710407</v>
      </c>
      <c r="I87" s="12">
        <f t="shared" si="39"/>
        <v>4.2986425339366514</v>
      </c>
      <c r="J87" s="12">
        <f t="shared" si="39"/>
        <v>4.0723981900452486</v>
      </c>
      <c r="K87" s="4">
        <f t="shared" si="39"/>
        <v>7.6923076923076925</v>
      </c>
      <c r="L87" s="4">
        <f t="shared" si="39"/>
        <v>5.8823529411764701</v>
      </c>
      <c r="M87" s="4">
        <f t="shared" si="39"/>
        <v>6.7873303167420813</v>
      </c>
      <c r="N87" s="4">
        <f t="shared" si="39"/>
        <v>7.4660633484162897</v>
      </c>
      <c r="O87" s="4">
        <f t="shared" si="39"/>
        <v>6.3348416289592757</v>
      </c>
      <c r="P87" s="4">
        <f t="shared" si="39"/>
        <v>22.171945701357465</v>
      </c>
      <c r="Q87" s="4">
        <f t="shared" si="39"/>
        <v>25.113122171945701</v>
      </c>
      <c r="R87" s="4">
        <f t="shared" si="36"/>
        <v>100</v>
      </c>
    </row>
    <row r="88" spans="2:21" ht="15" customHeight="1" x14ac:dyDescent="0.15">
      <c r="B88" s="154"/>
      <c r="C88" s="159" t="s">
        <v>328</v>
      </c>
      <c r="D88" s="20">
        <f>R83</f>
        <v>66</v>
      </c>
      <c r="E88" s="12">
        <f t="shared" ref="E88:Q88" si="40">E83/$D88*100</f>
        <v>30.303030303030305</v>
      </c>
      <c r="F88" s="12">
        <f t="shared" si="40"/>
        <v>3.0303030303030303</v>
      </c>
      <c r="G88" s="12">
        <f t="shared" si="40"/>
        <v>7.5757575757575761</v>
      </c>
      <c r="H88" s="12">
        <f t="shared" si="40"/>
        <v>12.121212121212121</v>
      </c>
      <c r="I88" s="12">
        <f t="shared" si="40"/>
        <v>6.0606060606060606</v>
      </c>
      <c r="J88" s="12">
        <f t="shared" si="40"/>
        <v>4.5454545454545459</v>
      </c>
      <c r="K88" s="4">
        <f t="shared" si="40"/>
        <v>4.5454545454545459</v>
      </c>
      <c r="L88" s="4">
        <f t="shared" si="40"/>
        <v>3.0303030303030303</v>
      </c>
      <c r="M88" s="4">
        <f t="shared" si="40"/>
        <v>0</v>
      </c>
      <c r="N88" s="4">
        <f t="shared" si="40"/>
        <v>0</v>
      </c>
      <c r="O88" s="4">
        <f t="shared" si="40"/>
        <v>0</v>
      </c>
      <c r="P88" s="4">
        <f t="shared" si="40"/>
        <v>7.5757575757575761</v>
      </c>
      <c r="Q88" s="4">
        <f t="shared" si="40"/>
        <v>21.212121212121211</v>
      </c>
      <c r="R88" s="4">
        <f t="shared" si="36"/>
        <v>100</v>
      </c>
    </row>
    <row r="89" spans="2:21" ht="15" customHeight="1" x14ac:dyDescent="0.15">
      <c r="B89" s="155"/>
      <c r="C89" s="160" t="s">
        <v>329</v>
      </c>
      <c r="D89" s="21">
        <f>R84</f>
        <v>53</v>
      </c>
      <c r="E89" s="13">
        <f t="shared" ref="E89:Q89" si="41">E84/$D89*100</f>
        <v>11.320754716981133</v>
      </c>
      <c r="F89" s="13">
        <f t="shared" si="41"/>
        <v>3.7735849056603774</v>
      </c>
      <c r="G89" s="13">
        <f t="shared" si="41"/>
        <v>3.7735849056603774</v>
      </c>
      <c r="H89" s="13">
        <f t="shared" si="41"/>
        <v>9.433962264150944</v>
      </c>
      <c r="I89" s="13">
        <f t="shared" si="41"/>
        <v>3.7735849056603774</v>
      </c>
      <c r="J89" s="13">
        <f t="shared" si="41"/>
        <v>1.8867924528301887</v>
      </c>
      <c r="K89" s="5">
        <f t="shared" si="41"/>
        <v>5.6603773584905666</v>
      </c>
      <c r="L89" s="5">
        <f t="shared" si="41"/>
        <v>9.433962264150944</v>
      </c>
      <c r="M89" s="5">
        <f t="shared" si="41"/>
        <v>5.6603773584905666</v>
      </c>
      <c r="N89" s="5">
        <f t="shared" si="41"/>
        <v>1.8867924528301887</v>
      </c>
      <c r="O89" s="5">
        <f t="shared" si="41"/>
        <v>7.5471698113207548</v>
      </c>
      <c r="P89" s="5">
        <f t="shared" si="41"/>
        <v>7.5471698113207548</v>
      </c>
      <c r="Q89" s="5">
        <f t="shared" si="41"/>
        <v>28.30188679245283</v>
      </c>
      <c r="R89" s="5">
        <f t="shared" si="36"/>
        <v>100</v>
      </c>
    </row>
    <row r="90" spans="2:21" ht="15" customHeight="1" x14ac:dyDescent="0.15">
      <c r="B90" s="93"/>
      <c r="C90" s="93"/>
      <c r="D90" s="55"/>
      <c r="E90" s="14"/>
      <c r="F90" s="14"/>
      <c r="G90" s="14"/>
      <c r="H90" s="14"/>
      <c r="I90" s="14"/>
      <c r="J90" s="180"/>
      <c r="K90" s="1"/>
    </row>
    <row r="91" spans="2:21" ht="32.4" x14ac:dyDescent="0.15">
      <c r="B91" s="38"/>
      <c r="C91" s="150" t="s">
        <v>195</v>
      </c>
      <c r="D91" s="29"/>
      <c r="E91" s="153" t="s">
        <v>176</v>
      </c>
      <c r="F91" s="152" t="s">
        <v>83</v>
      </c>
      <c r="G91" s="152" t="s">
        <v>330</v>
      </c>
      <c r="H91" s="152" t="s">
        <v>85</v>
      </c>
      <c r="I91" s="152" t="s">
        <v>86</v>
      </c>
      <c r="J91" s="181" t="s">
        <v>145</v>
      </c>
      <c r="K91" s="157" t="s">
        <v>146</v>
      </c>
      <c r="L91" s="157" t="s">
        <v>147</v>
      </c>
      <c r="M91" s="157" t="s">
        <v>151</v>
      </c>
      <c r="N91" s="157" t="s">
        <v>152</v>
      </c>
      <c r="O91" s="157" t="s">
        <v>153</v>
      </c>
      <c r="P91" s="122" t="s">
        <v>162</v>
      </c>
      <c r="Q91" s="157" t="s">
        <v>150</v>
      </c>
      <c r="R91" s="122" t="s">
        <v>4</v>
      </c>
      <c r="S91" s="122" t="s">
        <v>331</v>
      </c>
    </row>
    <row r="92" spans="2:21" ht="15" customHeight="1" x14ac:dyDescent="0.15">
      <c r="B92" s="59" t="s">
        <v>2</v>
      </c>
      <c r="C92" s="158" t="s">
        <v>55</v>
      </c>
      <c r="D92" s="48"/>
      <c r="E92" s="8">
        <v>7</v>
      </c>
      <c r="F92" s="8">
        <v>1</v>
      </c>
      <c r="G92" s="8">
        <v>10</v>
      </c>
      <c r="H92" s="8">
        <v>4</v>
      </c>
      <c r="I92" s="8">
        <v>3</v>
      </c>
      <c r="J92" s="8">
        <v>1</v>
      </c>
      <c r="K92" s="17">
        <v>0</v>
      </c>
      <c r="L92" s="17">
        <v>3</v>
      </c>
      <c r="M92" s="17">
        <v>6</v>
      </c>
      <c r="N92" s="17">
        <v>15</v>
      </c>
      <c r="O92" s="17">
        <v>18</v>
      </c>
      <c r="P92" s="17">
        <v>85</v>
      </c>
      <c r="Q92" s="17">
        <v>55</v>
      </c>
      <c r="R92" s="17">
        <f>SUM(E92:Q92)</f>
        <v>208</v>
      </c>
      <c r="S92" s="3">
        <v>81.688709330456732</v>
      </c>
      <c r="U92" s="172"/>
    </row>
    <row r="93" spans="2:21" ht="15" customHeight="1" x14ac:dyDescent="0.15">
      <c r="B93" s="154"/>
      <c r="C93" s="159" t="s">
        <v>163</v>
      </c>
      <c r="D93" s="49"/>
      <c r="E93" s="9">
        <v>8</v>
      </c>
      <c r="F93" s="9">
        <v>6</v>
      </c>
      <c r="G93" s="9">
        <v>6</v>
      </c>
      <c r="H93" s="9">
        <v>1</v>
      </c>
      <c r="I93" s="9">
        <v>3</v>
      </c>
      <c r="J93" s="9">
        <v>4</v>
      </c>
      <c r="K93" s="18">
        <v>4</v>
      </c>
      <c r="L93" s="18">
        <v>3</v>
      </c>
      <c r="M93" s="18">
        <v>1</v>
      </c>
      <c r="N93" s="18">
        <v>5</v>
      </c>
      <c r="O93" s="18">
        <v>7</v>
      </c>
      <c r="P93" s="18">
        <v>16</v>
      </c>
      <c r="Q93" s="18">
        <v>20</v>
      </c>
      <c r="R93" s="18">
        <f t="shared" ref="R93:R96" si="42">SUM(E93:Q93)</f>
        <v>84</v>
      </c>
      <c r="S93" s="4">
        <v>55.917852582684141</v>
      </c>
      <c r="U93" s="172"/>
    </row>
    <row r="94" spans="2:21" ht="15" customHeight="1" x14ac:dyDescent="0.15">
      <c r="B94" s="154"/>
      <c r="C94" s="159" t="s">
        <v>56</v>
      </c>
      <c r="D94" s="49"/>
      <c r="E94" s="9">
        <v>8</v>
      </c>
      <c r="F94" s="9">
        <v>3</v>
      </c>
      <c r="G94" s="9">
        <v>2</v>
      </c>
      <c r="H94" s="9">
        <v>6</v>
      </c>
      <c r="I94" s="9">
        <v>4</v>
      </c>
      <c r="J94" s="9">
        <v>3</v>
      </c>
      <c r="K94" s="18">
        <v>6</v>
      </c>
      <c r="L94" s="18">
        <v>12</v>
      </c>
      <c r="M94" s="18">
        <v>9</v>
      </c>
      <c r="N94" s="18">
        <v>15</v>
      </c>
      <c r="O94" s="18">
        <v>9</v>
      </c>
      <c r="P94" s="18">
        <v>57</v>
      </c>
      <c r="Q94" s="18">
        <v>46</v>
      </c>
      <c r="R94" s="18">
        <f t="shared" si="42"/>
        <v>180</v>
      </c>
      <c r="S94" s="4">
        <v>75.20173179394385</v>
      </c>
      <c r="U94" s="172"/>
    </row>
    <row r="95" spans="2:21" ht="15" customHeight="1" x14ac:dyDescent="0.15">
      <c r="B95" s="154"/>
      <c r="C95" s="159" t="s">
        <v>328</v>
      </c>
      <c r="D95" s="49"/>
      <c r="E95" s="9">
        <v>6</v>
      </c>
      <c r="F95" s="9">
        <v>1</v>
      </c>
      <c r="G95" s="9">
        <v>1</v>
      </c>
      <c r="H95" s="9">
        <v>1</v>
      </c>
      <c r="I95" s="9">
        <v>1</v>
      </c>
      <c r="J95" s="9">
        <v>0</v>
      </c>
      <c r="K95" s="18">
        <v>1</v>
      </c>
      <c r="L95" s="18">
        <v>2</v>
      </c>
      <c r="M95" s="18">
        <v>0</v>
      </c>
      <c r="N95" s="18">
        <v>0</v>
      </c>
      <c r="O95" s="18">
        <v>0</v>
      </c>
      <c r="P95" s="18">
        <v>1</v>
      </c>
      <c r="Q95" s="18">
        <v>7</v>
      </c>
      <c r="R95" s="18">
        <f t="shared" si="42"/>
        <v>21</v>
      </c>
      <c r="S95" s="4">
        <v>25.880607811512657</v>
      </c>
      <c r="U95" s="172"/>
    </row>
    <row r="96" spans="2:21" ht="15" customHeight="1" x14ac:dyDescent="0.15">
      <c r="B96" s="155"/>
      <c r="C96" s="160" t="s">
        <v>329</v>
      </c>
      <c r="D96" s="156"/>
      <c r="E96" s="10">
        <v>2</v>
      </c>
      <c r="F96" s="10">
        <v>0</v>
      </c>
      <c r="G96" s="10">
        <v>1</v>
      </c>
      <c r="H96" s="10">
        <v>1</v>
      </c>
      <c r="I96" s="10">
        <v>0</v>
      </c>
      <c r="J96" s="10">
        <v>0</v>
      </c>
      <c r="K96" s="19">
        <v>1</v>
      </c>
      <c r="L96" s="19">
        <v>2</v>
      </c>
      <c r="M96" s="19">
        <v>1</v>
      </c>
      <c r="N96" s="19">
        <v>1</v>
      </c>
      <c r="O96" s="19">
        <v>0</v>
      </c>
      <c r="P96" s="19">
        <v>2</v>
      </c>
      <c r="Q96" s="19">
        <v>2</v>
      </c>
      <c r="R96" s="19">
        <f t="shared" si="42"/>
        <v>13</v>
      </c>
      <c r="S96" s="5">
        <v>52.690783363625812</v>
      </c>
      <c r="U96" s="172"/>
    </row>
    <row r="97" spans="2:21" ht="15" customHeight="1" x14ac:dyDescent="0.15">
      <c r="B97" s="59" t="s">
        <v>3</v>
      </c>
      <c r="C97" s="158" t="s">
        <v>55</v>
      </c>
      <c r="D97" s="20">
        <f>R92</f>
        <v>208</v>
      </c>
      <c r="E97" s="12">
        <f t="shared" ref="E97:Q97" si="43">E92/$D97*100</f>
        <v>3.3653846153846154</v>
      </c>
      <c r="F97" s="12">
        <f t="shared" si="43"/>
        <v>0.48076923076923078</v>
      </c>
      <c r="G97" s="12">
        <f t="shared" si="43"/>
        <v>4.8076923076923084</v>
      </c>
      <c r="H97" s="12">
        <f t="shared" si="43"/>
        <v>1.9230769230769231</v>
      </c>
      <c r="I97" s="12">
        <f t="shared" si="43"/>
        <v>1.4423076923076923</v>
      </c>
      <c r="J97" s="12">
        <f t="shared" si="43"/>
        <v>0.48076923076923078</v>
      </c>
      <c r="K97" s="4">
        <f t="shared" si="43"/>
        <v>0</v>
      </c>
      <c r="L97" s="4">
        <f t="shared" si="43"/>
        <v>1.4423076923076923</v>
      </c>
      <c r="M97" s="4">
        <f t="shared" si="43"/>
        <v>2.8846153846153846</v>
      </c>
      <c r="N97" s="4">
        <f t="shared" si="43"/>
        <v>7.2115384615384608</v>
      </c>
      <c r="O97" s="4">
        <f t="shared" si="43"/>
        <v>8.6538461538461533</v>
      </c>
      <c r="P97" s="4">
        <f t="shared" si="43"/>
        <v>40.865384615384613</v>
      </c>
      <c r="Q97" s="4">
        <f t="shared" si="43"/>
        <v>26.442307692307693</v>
      </c>
      <c r="R97" s="4">
        <f t="shared" ref="R97:R101" si="44">SUM(E97:Q97)</f>
        <v>100</v>
      </c>
    </row>
    <row r="98" spans="2:21" ht="15" customHeight="1" x14ac:dyDescent="0.15">
      <c r="B98" s="154"/>
      <c r="C98" s="159" t="s">
        <v>163</v>
      </c>
      <c r="D98" s="20">
        <f>R93</f>
        <v>84</v>
      </c>
      <c r="E98" s="12">
        <f t="shared" ref="E98:Q98" si="45">E93/$D98*100</f>
        <v>9.5238095238095237</v>
      </c>
      <c r="F98" s="12">
        <f t="shared" si="45"/>
        <v>7.1428571428571423</v>
      </c>
      <c r="G98" s="12">
        <f t="shared" si="45"/>
        <v>7.1428571428571423</v>
      </c>
      <c r="H98" s="12">
        <f t="shared" si="45"/>
        <v>1.1904761904761905</v>
      </c>
      <c r="I98" s="12">
        <f t="shared" si="45"/>
        <v>3.5714285714285712</v>
      </c>
      <c r="J98" s="12">
        <f t="shared" si="45"/>
        <v>4.7619047619047619</v>
      </c>
      <c r="K98" s="4">
        <f t="shared" si="45"/>
        <v>4.7619047619047619</v>
      </c>
      <c r="L98" s="4">
        <f t="shared" si="45"/>
        <v>3.5714285714285712</v>
      </c>
      <c r="M98" s="4">
        <f t="shared" si="45"/>
        <v>1.1904761904761905</v>
      </c>
      <c r="N98" s="4">
        <f t="shared" si="45"/>
        <v>5.9523809523809517</v>
      </c>
      <c r="O98" s="4">
        <f t="shared" si="45"/>
        <v>8.3333333333333321</v>
      </c>
      <c r="P98" s="4">
        <f t="shared" si="45"/>
        <v>19.047619047619047</v>
      </c>
      <c r="Q98" s="4">
        <f t="shared" si="45"/>
        <v>23.809523809523807</v>
      </c>
      <c r="R98" s="4">
        <f t="shared" si="44"/>
        <v>99.999999999999986</v>
      </c>
    </row>
    <row r="99" spans="2:21" ht="15" customHeight="1" x14ac:dyDescent="0.15">
      <c r="B99" s="154"/>
      <c r="C99" s="159" t="s">
        <v>56</v>
      </c>
      <c r="D99" s="20">
        <f>R94</f>
        <v>180</v>
      </c>
      <c r="E99" s="12">
        <f t="shared" ref="E99:Q99" si="46">E94/$D99*100</f>
        <v>4.4444444444444446</v>
      </c>
      <c r="F99" s="12">
        <f t="shared" si="46"/>
        <v>1.6666666666666667</v>
      </c>
      <c r="G99" s="12">
        <f t="shared" si="46"/>
        <v>1.1111111111111112</v>
      </c>
      <c r="H99" s="12">
        <f t="shared" si="46"/>
        <v>3.3333333333333335</v>
      </c>
      <c r="I99" s="12">
        <f t="shared" si="46"/>
        <v>2.2222222222222223</v>
      </c>
      <c r="J99" s="12">
        <f t="shared" si="46"/>
        <v>1.6666666666666667</v>
      </c>
      <c r="K99" s="4">
        <f t="shared" si="46"/>
        <v>3.3333333333333335</v>
      </c>
      <c r="L99" s="4">
        <f t="shared" si="46"/>
        <v>6.666666666666667</v>
      </c>
      <c r="M99" s="4">
        <f t="shared" si="46"/>
        <v>5</v>
      </c>
      <c r="N99" s="4">
        <f t="shared" si="46"/>
        <v>8.3333333333333321</v>
      </c>
      <c r="O99" s="4">
        <f t="shared" si="46"/>
        <v>5</v>
      </c>
      <c r="P99" s="4">
        <f t="shared" si="46"/>
        <v>31.666666666666664</v>
      </c>
      <c r="Q99" s="4">
        <f t="shared" si="46"/>
        <v>25.555555555555554</v>
      </c>
      <c r="R99" s="4">
        <f t="shared" si="44"/>
        <v>100</v>
      </c>
    </row>
    <row r="100" spans="2:21" ht="15" customHeight="1" x14ac:dyDescent="0.15">
      <c r="B100" s="154"/>
      <c r="C100" s="159" t="s">
        <v>328</v>
      </c>
      <c r="D100" s="20">
        <f>R95</f>
        <v>21</v>
      </c>
      <c r="E100" s="12">
        <f t="shared" ref="E100:Q100" si="47">E95/$D100*100</f>
        <v>28.571428571428569</v>
      </c>
      <c r="F100" s="12">
        <f t="shared" si="47"/>
        <v>4.7619047619047619</v>
      </c>
      <c r="G100" s="12">
        <f t="shared" si="47"/>
        <v>4.7619047619047619</v>
      </c>
      <c r="H100" s="12">
        <f t="shared" si="47"/>
        <v>4.7619047619047619</v>
      </c>
      <c r="I100" s="12">
        <f t="shared" si="47"/>
        <v>4.7619047619047619</v>
      </c>
      <c r="J100" s="12">
        <f t="shared" si="47"/>
        <v>0</v>
      </c>
      <c r="K100" s="4">
        <f t="shared" si="47"/>
        <v>4.7619047619047619</v>
      </c>
      <c r="L100" s="4">
        <f t="shared" si="47"/>
        <v>9.5238095238095237</v>
      </c>
      <c r="M100" s="4">
        <f t="shared" si="47"/>
        <v>0</v>
      </c>
      <c r="N100" s="4">
        <f t="shared" si="47"/>
        <v>0</v>
      </c>
      <c r="O100" s="4">
        <f t="shared" si="47"/>
        <v>0</v>
      </c>
      <c r="P100" s="4">
        <f t="shared" si="47"/>
        <v>4.7619047619047619</v>
      </c>
      <c r="Q100" s="4">
        <f t="shared" si="47"/>
        <v>33.333333333333329</v>
      </c>
      <c r="R100" s="4">
        <f t="shared" si="44"/>
        <v>99.999999999999986</v>
      </c>
    </row>
    <row r="101" spans="2:21" ht="15" customHeight="1" x14ac:dyDescent="0.15">
      <c r="B101" s="155"/>
      <c r="C101" s="160" t="s">
        <v>329</v>
      </c>
      <c r="D101" s="21">
        <f>R96</f>
        <v>13</v>
      </c>
      <c r="E101" s="13">
        <f t="shared" ref="E101:Q101" si="48">E96/$D101*100</f>
        <v>15.384615384615385</v>
      </c>
      <c r="F101" s="13">
        <f t="shared" si="48"/>
        <v>0</v>
      </c>
      <c r="G101" s="13">
        <f t="shared" si="48"/>
        <v>7.6923076923076925</v>
      </c>
      <c r="H101" s="13">
        <f t="shared" si="48"/>
        <v>7.6923076923076925</v>
      </c>
      <c r="I101" s="13">
        <f t="shared" si="48"/>
        <v>0</v>
      </c>
      <c r="J101" s="13">
        <f t="shared" si="48"/>
        <v>0</v>
      </c>
      <c r="K101" s="5">
        <f t="shared" si="48"/>
        <v>7.6923076923076925</v>
      </c>
      <c r="L101" s="5">
        <f t="shared" si="48"/>
        <v>15.384615384615385</v>
      </c>
      <c r="M101" s="5">
        <f t="shared" si="48"/>
        <v>7.6923076923076925</v>
      </c>
      <c r="N101" s="5">
        <f t="shared" si="48"/>
        <v>7.6923076923076925</v>
      </c>
      <c r="O101" s="5">
        <f t="shared" si="48"/>
        <v>0</v>
      </c>
      <c r="P101" s="5">
        <f t="shared" si="48"/>
        <v>15.384615384615385</v>
      </c>
      <c r="Q101" s="5">
        <f t="shared" si="48"/>
        <v>15.384615384615385</v>
      </c>
      <c r="R101" s="5">
        <f t="shared" si="44"/>
        <v>100</v>
      </c>
    </row>
    <row r="102" spans="2:21" ht="15" customHeight="1" x14ac:dyDescent="0.15">
      <c r="B102" s="62"/>
      <c r="C102" s="62"/>
      <c r="D102" s="45"/>
      <c r="E102" s="14"/>
      <c r="F102" s="14"/>
      <c r="G102" s="14"/>
      <c r="H102" s="14"/>
      <c r="I102" s="14"/>
      <c r="J102" s="180"/>
      <c r="K102" s="1"/>
    </row>
    <row r="103" spans="2:21" ht="32.4" x14ac:dyDescent="0.15">
      <c r="B103" s="38"/>
      <c r="C103" s="150" t="s">
        <v>197</v>
      </c>
      <c r="D103" s="29"/>
      <c r="E103" s="153" t="s">
        <v>176</v>
      </c>
      <c r="F103" s="152" t="s">
        <v>83</v>
      </c>
      <c r="G103" s="152" t="s">
        <v>330</v>
      </c>
      <c r="H103" s="152" t="s">
        <v>85</v>
      </c>
      <c r="I103" s="152" t="s">
        <v>86</v>
      </c>
      <c r="J103" s="181" t="s">
        <v>145</v>
      </c>
      <c r="K103" s="157" t="s">
        <v>146</v>
      </c>
      <c r="L103" s="157" t="s">
        <v>147</v>
      </c>
      <c r="M103" s="157" t="s">
        <v>151</v>
      </c>
      <c r="N103" s="157" t="s">
        <v>152</v>
      </c>
      <c r="O103" s="157" t="s">
        <v>153</v>
      </c>
      <c r="P103" s="122" t="s">
        <v>162</v>
      </c>
      <c r="Q103" s="157" t="s">
        <v>150</v>
      </c>
      <c r="R103" s="122" t="s">
        <v>4</v>
      </c>
      <c r="S103" s="122" t="s">
        <v>331</v>
      </c>
    </row>
    <row r="104" spans="2:21" ht="15" customHeight="1" x14ac:dyDescent="0.15">
      <c r="B104" s="59" t="s">
        <v>2</v>
      </c>
      <c r="C104" s="158" t="s">
        <v>55</v>
      </c>
      <c r="D104" s="48"/>
      <c r="E104" s="8">
        <v>9</v>
      </c>
      <c r="F104" s="8">
        <v>7</v>
      </c>
      <c r="G104" s="8">
        <v>6</v>
      </c>
      <c r="H104" s="8">
        <v>7</v>
      </c>
      <c r="I104" s="8">
        <v>10</v>
      </c>
      <c r="J104" s="8">
        <v>13</v>
      </c>
      <c r="K104" s="17">
        <v>13</v>
      </c>
      <c r="L104" s="17">
        <v>14</v>
      </c>
      <c r="M104" s="17">
        <v>23</v>
      </c>
      <c r="N104" s="17">
        <v>27</v>
      </c>
      <c r="O104" s="17">
        <v>25</v>
      </c>
      <c r="P104" s="17">
        <v>78</v>
      </c>
      <c r="Q104" s="17">
        <v>72</v>
      </c>
      <c r="R104" s="17">
        <f>SUM(E104:Q104)</f>
        <v>304</v>
      </c>
      <c r="S104" s="3">
        <v>73.243243707563877</v>
      </c>
      <c r="U104" s="172"/>
    </row>
    <row r="105" spans="2:21" ht="15" customHeight="1" x14ac:dyDescent="0.15">
      <c r="B105" s="154"/>
      <c r="C105" s="159" t="s">
        <v>163</v>
      </c>
      <c r="D105" s="49"/>
      <c r="E105" s="9">
        <v>12</v>
      </c>
      <c r="F105" s="9">
        <v>9</v>
      </c>
      <c r="G105" s="9">
        <v>17</v>
      </c>
      <c r="H105" s="9">
        <v>13</v>
      </c>
      <c r="I105" s="9">
        <v>5</v>
      </c>
      <c r="J105" s="9">
        <v>4</v>
      </c>
      <c r="K105" s="18">
        <v>4</v>
      </c>
      <c r="L105" s="18">
        <v>4</v>
      </c>
      <c r="M105" s="18">
        <v>6</v>
      </c>
      <c r="N105" s="18">
        <v>3</v>
      </c>
      <c r="O105" s="18">
        <v>2</v>
      </c>
      <c r="P105" s="18">
        <v>9</v>
      </c>
      <c r="Q105" s="18">
        <v>33</v>
      </c>
      <c r="R105" s="18">
        <f t="shared" ref="R105:R113" si="49">SUM(E105:Q105)</f>
        <v>121</v>
      </c>
      <c r="S105" s="4">
        <v>36.494985877491089</v>
      </c>
      <c r="U105" s="172"/>
    </row>
    <row r="106" spans="2:21" ht="15" customHeight="1" x14ac:dyDescent="0.15">
      <c r="B106" s="154"/>
      <c r="C106" s="159" t="s">
        <v>56</v>
      </c>
      <c r="D106" s="49"/>
      <c r="E106" s="9">
        <v>7</v>
      </c>
      <c r="F106" s="9">
        <v>3</v>
      </c>
      <c r="G106" s="9">
        <v>7</v>
      </c>
      <c r="H106" s="9">
        <v>9</v>
      </c>
      <c r="I106" s="9">
        <v>15</v>
      </c>
      <c r="J106" s="9">
        <v>15</v>
      </c>
      <c r="K106" s="18">
        <v>28</v>
      </c>
      <c r="L106" s="18">
        <v>14</v>
      </c>
      <c r="M106" s="18">
        <v>21</v>
      </c>
      <c r="N106" s="18">
        <v>18</v>
      </c>
      <c r="O106" s="18">
        <v>19</v>
      </c>
      <c r="P106" s="18">
        <v>41</v>
      </c>
      <c r="Q106" s="18">
        <v>65</v>
      </c>
      <c r="R106" s="18">
        <f t="shared" si="49"/>
        <v>262</v>
      </c>
      <c r="S106" s="4">
        <v>65.646242000531132</v>
      </c>
      <c r="U106" s="172"/>
    </row>
    <row r="107" spans="2:21" ht="15" customHeight="1" x14ac:dyDescent="0.15">
      <c r="B107" s="154"/>
      <c r="C107" s="159" t="s">
        <v>328</v>
      </c>
      <c r="D107" s="49"/>
      <c r="E107" s="9">
        <v>14</v>
      </c>
      <c r="F107" s="9">
        <v>1</v>
      </c>
      <c r="G107" s="9">
        <v>4</v>
      </c>
      <c r="H107" s="9">
        <v>7</v>
      </c>
      <c r="I107" s="9">
        <v>3</v>
      </c>
      <c r="J107" s="9">
        <v>3</v>
      </c>
      <c r="K107" s="18">
        <v>2</v>
      </c>
      <c r="L107" s="18">
        <v>0</v>
      </c>
      <c r="M107" s="18">
        <v>0</v>
      </c>
      <c r="N107" s="18">
        <v>0</v>
      </c>
      <c r="O107" s="18">
        <v>0</v>
      </c>
      <c r="P107" s="18">
        <v>4</v>
      </c>
      <c r="Q107" s="18">
        <v>7</v>
      </c>
      <c r="R107" s="18">
        <f t="shared" si="49"/>
        <v>45</v>
      </c>
      <c r="S107" s="4">
        <v>25.725240536880161</v>
      </c>
      <c r="U107" s="172"/>
    </row>
    <row r="108" spans="2:21" ht="15" customHeight="1" x14ac:dyDescent="0.15">
      <c r="B108" s="155"/>
      <c r="C108" s="160" t="s">
        <v>329</v>
      </c>
      <c r="D108" s="156"/>
      <c r="E108" s="10">
        <v>4</v>
      </c>
      <c r="F108" s="10">
        <v>2</v>
      </c>
      <c r="G108" s="10">
        <v>1</v>
      </c>
      <c r="H108" s="10">
        <v>4</v>
      </c>
      <c r="I108" s="10">
        <v>2</v>
      </c>
      <c r="J108" s="10">
        <v>1</v>
      </c>
      <c r="K108" s="19">
        <v>2</v>
      </c>
      <c r="L108" s="19">
        <v>3</v>
      </c>
      <c r="M108" s="19">
        <v>2</v>
      </c>
      <c r="N108" s="19">
        <v>0</v>
      </c>
      <c r="O108" s="19">
        <v>4</v>
      </c>
      <c r="P108" s="19">
        <v>2</v>
      </c>
      <c r="Q108" s="19">
        <v>13</v>
      </c>
      <c r="R108" s="19">
        <f t="shared" si="49"/>
        <v>40</v>
      </c>
      <c r="S108" s="5">
        <v>47.270595340262325</v>
      </c>
      <c r="U108" s="172"/>
    </row>
    <row r="109" spans="2:21" ht="15" customHeight="1" x14ac:dyDescent="0.15">
      <c r="B109" s="59" t="s">
        <v>3</v>
      </c>
      <c r="C109" s="158" t="s">
        <v>55</v>
      </c>
      <c r="D109" s="20">
        <f>R104</f>
        <v>304</v>
      </c>
      <c r="E109" s="12">
        <f t="shared" ref="E109:Q109" si="50">E104/$D109*100</f>
        <v>2.9605263157894735</v>
      </c>
      <c r="F109" s="12">
        <f t="shared" si="50"/>
        <v>2.3026315789473681</v>
      </c>
      <c r="G109" s="12">
        <f t="shared" si="50"/>
        <v>1.9736842105263157</v>
      </c>
      <c r="H109" s="12">
        <f t="shared" si="50"/>
        <v>2.3026315789473681</v>
      </c>
      <c r="I109" s="12">
        <f t="shared" si="50"/>
        <v>3.2894736842105261</v>
      </c>
      <c r="J109" s="12">
        <f t="shared" si="50"/>
        <v>4.2763157894736841</v>
      </c>
      <c r="K109" s="4">
        <f t="shared" si="50"/>
        <v>4.2763157894736841</v>
      </c>
      <c r="L109" s="4">
        <f t="shared" si="50"/>
        <v>4.6052631578947363</v>
      </c>
      <c r="M109" s="4">
        <f t="shared" si="50"/>
        <v>7.5657894736842106</v>
      </c>
      <c r="N109" s="4">
        <f t="shared" si="50"/>
        <v>8.8815789473684212</v>
      </c>
      <c r="O109" s="4">
        <f t="shared" si="50"/>
        <v>8.2236842105263168</v>
      </c>
      <c r="P109" s="4">
        <f t="shared" si="50"/>
        <v>25.657894736842106</v>
      </c>
      <c r="Q109" s="4">
        <f t="shared" si="50"/>
        <v>23.684210526315788</v>
      </c>
      <c r="R109" s="4">
        <f t="shared" si="49"/>
        <v>100</v>
      </c>
    </row>
    <row r="110" spans="2:21" ht="15" customHeight="1" x14ac:dyDescent="0.15">
      <c r="B110" s="154"/>
      <c r="C110" s="159" t="s">
        <v>163</v>
      </c>
      <c r="D110" s="20">
        <f>R105</f>
        <v>121</v>
      </c>
      <c r="E110" s="12">
        <f t="shared" ref="E110:Q110" si="51">E105/$D110*100</f>
        <v>9.9173553719008272</v>
      </c>
      <c r="F110" s="12">
        <f t="shared" si="51"/>
        <v>7.4380165289256199</v>
      </c>
      <c r="G110" s="12">
        <f t="shared" si="51"/>
        <v>14.049586776859504</v>
      </c>
      <c r="H110" s="12">
        <f t="shared" si="51"/>
        <v>10.743801652892563</v>
      </c>
      <c r="I110" s="12">
        <f t="shared" si="51"/>
        <v>4.1322314049586781</v>
      </c>
      <c r="J110" s="12">
        <f t="shared" si="51"/>
        <v>3.3057851239669422</v>
      </c>
      <c r="K110" s="4">
        <f t="shared" si="51"/>
        <v>3.3057851239669422</v>
      </c>
      <c r="L110" s="4">
        <f t="shared" si="51"/>
        <v>3.3057851239669422</v>
      </c>
      <c r="M110" s="4">
        <f t="shared" si="51"/>
        <v>4.9586776859504136</v>
      </c>
      <c r="N110" s="4">
        <f t="shared" si="51"/>
        <v>2.4793388429752068</v>
      </c>
      <c r="O110" s="4">
        <f t="shared" si="51"/>
        <v>1.6528925619834711</v>
      </c>
      <c r="P110" s="4">
        <f t="shared" si="51"/>
        <v>7.4380165289256199</v>
      </c>
      <c r="Q110" s="4">
        <f t="shared" si="51"/>
        <v>27.27272727272727</v>
      </c>
      <c r="R110" s="4">
        <f t="shared" si="49"/>
        <v>100</v>
      </c>
    </row>
    <row r="111" spans="2:21" ht="15" customHeight="1" x14ac:dyDescent="0.15">
      <c r="B111" s="154"/>
      <c r="C111" s="159" t="s">
        <v>56</v>
      </c>
      <c r="D111" s="20">
        <f>R106</f>
        <v>262</v>
      </c>
      <c r="E111" s="12">
        <f t="shared" ref="E111:Q111" si="52">E106/$D111*100</f>
        <v>2.6717557251908395</v>
      </c>
      <c r="F111" s="12">
        <f t="shared" si="52"/>
        <v>1.1450381679389312</v>
      </c>
      <c r="G111" s="12">
        <f t="shared" si="52"/>
        <v>2.6717557251908395</v>
      </c>
      <c r="H111" s="12">
        <f t="shared" si="52"/>
        <v>3.4351145038167941</v>
      </c>
      <c r="I111" s="12">
        <f t="shared" si="52"/>
        <v>5.7251908396946565</v>
      </c>
      <c r="J111" s="12">
        <f t="shared" si="52"/>
        <v>5.7251908396946565</v>
      </c>
      <c r="K111" s="4">
        <f t="shared" si="52"/>
        <v>10.687022900763358</v>
      </c>
      <c r="L111" s="4">
        <f t="shared" si="52"/>
        <v>5.343511450381679</v>
      </c>
      <c r="M111" s="4">
        <f t="shared" si="52"/>
        <v>8.015267175572518</v>
      </c>
      <c r="N111" s="4">
        <f t="shared" si="52"/>
        <v>6.8702290076335881</v>
      </c>
      <c r="O111" s="4">
        <f t="shared" si="52"/>
        <v>7.2519083969465647</v>
      </c>
      <c r="P111" s="4">
        <f t="shared" si="52"/>
        <v>15.648854961832063</v>
      </c>
      <c r="Q111" s="4">
        <f t="shared" si="52"/>
        <v>24.809160305343511</v>
      </c>
      <c r="R111" s="4">
        <f t="shared" si="49"/>
        <v>99.999999999999986</v>
      </c>
    </row>
    <row r="112" spans="2:21" ht="15" customHeight="1" x14ac:dyDescent="0.15">
      <c r="B112" s="154"/>
      <c r="C112" s="159" t="s">
        <v>328</v>
      </c>
      <c r="D112" s="20">
        <f>R107</f>
        <v>45</v>
      </c>
      <c r="E112" s="12">
        <f t="shared" ref="E112:Q112" si="53">E107/$D112*100</f>
        <v>31.111111111111111</v>
      </c>
      <c r="F112" s="12">
        <f t="shared" si="53"/>
        <v>2.2222222222222223</v>
      </c>
      <c r="G112" s="12">
        <f t="shared" si="53"/>
        <v>8.8888888888888893</v>
      </c>
      <c r="H112" s="12">
        <f t="shared" si="53"/>
        <v>15.555555555555555</v>
      </c>
      <c r="I112" s="12">
        <f t="shared" si="53"/>
        <v>6.666666666666667</v>
      </c>
      <c r="J112" s="12">
        <f t="shared" si="53"/>
        <v>6.666666666666667</v>
      </c>
      <c r="K112" s="4">
        <f t="shared" si="53"/>
        <v>4.4444444444444446</v>
      </c>
      <c r="L112" s="4">
        <f t="shared" si="53"/>
        <v>0</v>
      </c>
      <c r="M112" s="4">
        <f t="shared" si="53"/>
        <v>0</v>
      </c>
      <c r="N112" s="4">
        <f t="shared" si="53"/>
        <v>0</v>
      </c>
      <c r="O112" s="4">
        <f t="shared" si="53"/>
        <v>0</v>
      </c>
      <c r="P112" s="4">
        <f t="shared" si="53"/>
        <v>8.8888888888888893</v>
      </c>
      <c r="Q112" s="4">
        <f t="shared" si="53"/>
        <v>15.555555555555555</v>
      </c>
      <c r="R112" s="4">
        <f t="shared" si="49"/>
        <v>100.00000000000001</v>
      </c>
    </row>
    <row r="113" spans="1:19" ht="15" customHeight="1" x14ac:dyDescent="0.15">
      <c r="B113" s="155"/>
      <c r="C113" s="160" t="s">
        <v>329</v>
      </c>
      <c r="D113" s="21">
        <f>R108</f>
        <v>40</v>
      </c>
      <c r="E113" s="13">
        <f t="shared" ref="E113:Q113" si="54">E108/$D113*100</f>
        <v>10</v>
      </c>
      <c r="F113" s="13">
        <f t="shared" si="54"/>
        <v>5</v>
      </c>
      <c r="G113" s="13">
        <f t="shared" si="54"/>
        <v>2.5</v>
      </c>
      <c r="H113" s="13">
        <f t="shared" si="54"/>
        <v>10</v>
      </c>
      <c r="I113" s="13">
        <f t="shared" si="54"/>
        <v>5</v>
      </c>
      <c r="J113" s="13">
        <f t="shared" si="54"/>
        <v>2.5</v>
      </c>
      <c r="K113" s="5">
        <f t="shared" si="54"/>
        <v>5</v>
      </c>
      <c r="L113" s="5">
        <f t="shared" si="54"/>
        <v>7.5</v>
      </c>
      <c r="M113" s="5">
        <f t="shared" si="54"/>
        <v>5</v>
      </c>
      <c r="N113" s="5">
        <f t="shared" si="54"/>
        <v>0</v>
      </c>
      <c r="O113" s="5">
        <f t="shared" si="54"/>
        <v>10</v>
      </c>
      <c r="P113" s="5">
        <f t="shared" si="54"/>
        <v>5</v>
      </c>
      <c r="Q113" s="5">
        <f t="shared" si="54"/>
        <v>32.5</v>
      </c>
      <c r="R113" s="5">
        <f t="shared" si="49"/>
        <v>100</v>
      </c>
    </row>
    <row r="114" spans="1:19" ht="15" customHeight="1" x14ac:dyDescent="0.15">
      <c r="B114" s="93"/>
      <c r="C114" s="161"/>
      <c r="D114" s="53"/>
      <c r="E114" s="14"/>
      <c r="F114" s="14"/>
      <c r="G114" s="14"/>
      <c r="H114" s="14"/>
      <c r="I114" s="14"/>
      <c r="J114" s="14"/>
      <c r="K114" s="80"/>
      <c r="L114" s="80"/>
      <c r="M114" s="80"/>
      <c r="N114" s="80"/>
      <c r="O114" s="80"/>
      <c r="P114" s="80"/>
      <c r="Q114" s="80"/>
      <c r="R114" s="80"/>
    </row>
    <row r="115" spans="1:19" ht="15" customHeight="1" x14ac:dyDescent="0.15">
      <c r="A115" s="73" t="s">
        <v>621</v>
      </c>
    </row>
    <row r="116" spans="1:19" ht="15" customHeight="1" x14ac:dyDescent="0.15">
      <c r="A116" s="1" t="s">
        <v>626</v>
      </c>
      <c r="B116" s="62"/>
      <c r="C116" s="62"/>
      <c r="D116" s="45"/>
      <c r="E116" s="14"/>
      <c r="F116" s="14"/>
      <c r="G116" s="14"/>
      <c r="H116" s="14"/>
      <c r="I116" s="14"/>
      <c r="J116" s="180"/>
      <c r="K116" s="1"/>
    </row>
    <row r="117" spans="1:19" ht="32.4" x14ac:dyDescent="0.15">
      <c r="B117" s="38"/>
      <c r="C117" s="150" t="s">
        <v>4</v>
      </c>
      <c r="D117" s="29"/>
      <c r="E117" s="153" t="s">
        <v>176</v>
      </c>
      <c r="F117" s="152" t="s">
        <v>83</v>
      </c>
      <c r="G117" s="152" t="s">
        <v>330</v>
      </c>
      <c r="H117" s="152" t="s">
        <v>85</v>
      </c>
      <c r="I117" s="152" t="s">
        <v>86</v>
      </c>
      <c r="J117" s="181" t="s">
        <v>145</v>
      </c>
      <c r="K117" s="157" t="s">
        <v>146</v>
      </c>
      <c r="L117" s="157" t="s">
        <v>147</v>
      </c>
      <c r="M117" s="157" t="s">
        <v>151</v>
      </c>
      <c r="N117" s="157" t="s">
        <v>152</v>
      </c>
      <c r="O117" s="157" t="s">
        <v>153</v>
      </c>
      <c r="P117" s="122" t="s">
        <v>162</v>
      </c>
      <c r="Q117" s="157" t="s">
        <v>150</v>
      </c>
      <c r="R117" s="122" t="s">
        <v>4</v>
      </c>
      <c r="S117" s="122" t="s">
        <v>331</v>
      </c>
    </row>
    <row r="118" spans="1:19" ht="15" customHeight="1" x14ac:dyDescent="0.15">
      <c r="B118" s="59" t="s">
        <v>2</v>
      </c>
      <c r="C118" s="158" t="s">
        <v>55</v>
      </c>
      <c r="D118" s="48"/>
      <c r="E118" s="8">
        <v>783</v>
      </c>
      <c r="F118" s="8">
        <v>64</v>
      </c>
      <c r="G118" s="8">
        <v>48</v>
      </c>
      <c r="H118" s="8">
        <v>21</v>
      </c>
      <c r="I118" s="8">
        <v>25</v>
      </c>
      <c r="J118" s="8">
        <v>5</v>
      </c>
      <c r="K118" s="17">
        <v>21</v>
      </c>
      <c r="L118" s="17">
        <v>19</v>
      </c>
      <c r="M118" s="17">
        <v>20</v>
      </c>
      <c r="N118" s="17">
        <v>22</v>
      </c>
      <c r="O118" s="17">
        <v>20</v>
      </c>
      <c r="P118" s="17">
        <v>150</v>
      </c>
      <c r="Q118" s="17">
        <v>915</v>
      </c>
      <c r="R118" s="17">
        <f>SUM(E118:Q118)</f>
        <v>2113</v>
      </c>
      <c r="S118" s="3">
        <v>20.988280279628974</v>
      </c>
    </row>
    <row r="119" spans="1:19" ht="15" customHeight="1" x14ac:dyDescent="0.15">
      <c r="B119" s="154"/>
      <c r="C119" s="159" t="s">
        <v>163</v>
      </c>
      <c r="D119" s="49"/>
      <c r="E119" s="9">
        <v>756</v>
      </c>
      <c r="F119" s="9">
        <v>127</v>
      </c>
      <c r="G119" s="9">
        <v>106</v>
      </c>
      <c r="H119" s="9">
        <v>48</v>
      </c>
      <c r="I119" s="9">
        <v>24</v>
      </c>
      <c r="J119" s="9">
        <v>14</v>
      </c>
      <c r="K119" s="18">
        <v>16</v>
      </c>
      <c r="L119" s="18">
        <v>7</v>
      </c>
      <c r="M119" s="18">
        <v>9</v>
      </c>
      <c r="N119" s="18">
        <v>6</v>
      </c>
      <c r="O119" s="18">
        <v>6</v>
      </c>
      <c r="P119" s="18">
        <v>23</v>
      </c>
      <c r="Q119" s="18">
        <v>971</v>
      </c>
      <c r="R119" s="18">
        <f t="shared" ref="R119:R127" si="55">SUM(E119:Q119)</f>
        <v>2113</v>
      </c>
      <c r="S119" s="4">
        <v>8.8921567311990888</v>
      </c>
    </row>
    <row r="120" spans="1:19" ht="15" customHeight="1" x14ac:dyDescent="0.15">
      <c r="B120" s="154"/>
      <c r="C120" s="159" t="s">
        <v>56</v>
      </c>
      <c r="D120" s="49"/>
      <c r="E120" s="9">
        <v>699</v>
      </c>
      <c r="F120" s="9">
        <v>119</v>
      </c>
      <c r="G120" s="9">
        <v>102</v>
      </c>
      <c r="H120" s="9">
        <v>85</v>
      </c>
      <c r="I120" s="9">
        <v>51</v>
      </c>
      <c r="J120" s="9">
        <v>43</v>
      </c>
      <c r="K120" s="18">
        <v>31</v>
      </c>
      <c r="L120" s="18">
        <v>21</v>
      </c>
      <c r="M120" s="18">
        <v>17</v>
      </c>
      <c r="N120" s="18">
        <v>15</v>
      </c>
      <c r="O120" s="18">
        <v>7</v>
      </c>
      <c r="P120" s="18">
        <v>35</v>
      </c>
      <c r="Q120" s="18">
        <v>888</v>
      </c>
      <c r="R120" s="18">
        <f t="shared" si="55"/>
        <v>2113</v>
      </c>
      <c r="S120" s="4">
        <v>14.378817386939135</v>
      </c>
    </row>
    <row r="121" spans="1:19" ht="15" customHeight="1" x14ac:dyDescent="0.15">
      <c r="B121" s="154"/>
      <c r="C121" s="159" t="s">
        <v>328</v>
      </c>
      <c r="D121" s="49"/>
      <c r="E121" s="9">
        <v>1086</v>
      </c>
      <c r="F121" s="9">
        <v>14</v>
      </c>
      <c r="G121" s="9">
        <v>5</v>
      </c>
      <c r="H121" s="9">
        <v>2</v>
      </c>
      <c r="I121" s="9">
        <v>3</v>
      </c>
      <c r="J121" s="9">
        <v>0</v>
      </c>
      <c r="K121" s="18">
        <v>1</v>
      </c>
      <c r="L121" s="18">
        <v>1</v>
      </c>
      <c r="M121" s="18">
        <v>1</v>
      </c>
      <c r="N121" s="18">
        <v>3</v>
      </c>
      <c r="O121" s="18">
        <v>0</v>
      </c>
      <c r="P121" s="18">
        <v>5</v>
      </c>
      <c r="Q121" s="18">
        <v>992</v>
      </c>
      <c r="R121" s="18">
        <f t="shared" si="55"/>
        <v>2113</v>
      </c>
      <c r="S121" s="4">
        <v>1.0884555600454242</v>
      </c>
    </row>
    <row r="122" spans="1:19" ht="15" customHeight="1" x14ac:dyDescent="0.15">
      <c r="B122" s="155"/>
      <c r="C122" s="160" t="s">
        <v>329</v>
      </c>
      <c r="D122" s="156"/>
      <c r="E122" s="10">
        <v>1081</v>
      </c>
      <c r="F122" s="10">
        <v>11</v>
      </c>
      <c r="G122" s="10">
        <v>3</v>
      </c>
      <c r="H122" s="10">
        <v>2</v>
      </c>
      <c r="I122" s="10">
        <v>1</v>
      </c>
      <c r="J122" s="10">
        <v>2</v>
      </c>
      <c r="K122" s="19">
        <v>1</v>
      </c>
      <c r="L122" s="19">
        <v>1</v>
      </c>
      <c r="M122" s="19">
        <v>1</v>
      </c>
      <c r="N122" s="19">
        <v>0</v>
      </c>
      <c r="O122" s="19">
        <v>2</v>
      </c>
      <c r="P122" s="19">
        <v>5</v>
      </c>
      <c r="Q122" s="19">
        <v>1003</v>
      </c>
      <c r="R122" s="19">
        <f t="shared" si="55"/>
        <v>2113</v>
      </c>
      <c r="S122" s="5">
        <v>1.0387231778635109</v>
      </c>
    </row>
    <row r="123" spans="1:19" ht="15" customHeight="1" x14ac:dyDescent="0.15">
      <c r="B123" s="59" t="s">
        <v>3</v>
      </c>
      <c r="C123" s="158" t="s">
        <v>55</v>
      </c>
      <c r="D123" s="20">
        <f>D47</f>
        <v>2113</v>
      </c>
      <c r="E123" s="12">
        <f t="shared" ref="E123:Q123" si="56">E118/$D123*100</f>
        <v>37.056318031235207</v>
      </c>
      <c r="F123" s="12">
        <f t="shared" si="56"/>
        <v>3.0288689067676291</v>
      </c>
      <c r="G123" s="12">
        <f t="shared" si="56"/>
        <v>2.2716516800757218</v>
      </c>
      <c r="H123" s="12">
        <f t="shared" si="56"/>
        <v>0.99384761003312827</v>
      </c>
      <c r="I123" s="12">
        <f t="shared" si="56"/>
        <v>1.1831519167061051</v>
      </c>
      <c r="J123" s="12">
        <f t="shared" si="56"/>
        <v>0.236630383341221</v>
      </c>
      <c r="K123" s="4">
        <f t="shared" si="56"/>
        <v>0.99384761003312827</v>
      </c>
      <c r="L123" s="4">
        <f t="shared" si="56"/>
        <v>0.89919545669663992</v>
      </c>
      <c r="M123" s="4">
        <f t="shared" si="56"/>
        <v>0.94652153336488398</v>
      </c>
      <c r="N123" s="4">
        <f t="shared" si="56"/>
        <v>1.0411736867013723</v>
      </c>
      <c r="O123" s="4">
        <f t="shared" si="56"/>
        <v>0.94652153336488398</v>
      </c>
      <c r="P123" s="4">
        <f t="shared" si="56"/>
        <v>7.098911500236631</v>
      </c>
      <c r="Q123" s="4">
        <f t="shared" si="56"/>
        <v>43.303360151443442</v>
      </c>
      <c r="R123" s="4">
        <f t="shared" si="55"/>
        <v>100</v>
      </c>
    </row>
    <row r="124" spans="1:19" ht="15" customHeight="1" x14ac:dyDescent="0.15">
      <c r="B124" s="154"/>
      <c r="C124" s="159" t="s">
        <v>163</v>
      </c>
      <c r="D124" s="20">
        <f>D48</f>
        <v>2113</v>
      </c>
      <c r="E124" s="12">
        <f t="shared" ref="E124:Q124" si="57">E119/$D124*100</f>
        <v>35.778513961192616</v>
      </c>
      <c r="F124" s="12">
        <f t="shared" si="57"/>
        <v>6.0104117368670131</v>
      </c>
      <c r="G124" s="12">
        <f t="shared" si="57"/>
        <v>5.0165641268338854</v>
      </c>
      <c r="H124" s="12">
        <f t="shared" si="57"/>
        <v>2.2716516800757218</v>
      </c>
      <c r="I124" s="12">
        <f t="shared" si="57"/>
        <v>1.1358258400378609</v>
      </c>
      <c r="J124" s="12">
        <f t="shared" si="57"/>
        <v>0.66256507335541881</v>
      </c>
      <c r="K124" s="4">
        <f t="shared" si="57"/>
        <v>0.75721722669190727</v>
      </c>
      <c r="L124" s="4">
        <f t="shared" si="57"/>
        <v>0.3312825366777094</v>
      </c>
      <c r="M124" s="4">
        <f t="shared" si="57"/>
        <v>0.42593469001419781</v>
      </c>
      <c r="N124" s="4">
        <f t="shared" si="57"/>
        <v>0.28395646000946523</v>
      </c>
      <c r="O124" s="4">
        <f t="shared" si="57"/>
        <v>0.28395646000946523</v>
      </c>
      <c r="P124" s="4">
        <f t="shared" si="57"/>
        <v>1.0884997633696167</v>
      </c>
      <c r="Q124" s="4">
        <f t="shared" si="57"/>
        <v>45.953620444865123</v>
      </c>
      <c r="R124" s="4">
        <f t="shared" si="55"/>
        <v>100</v>
      </c>
    </row>
    <row r="125" spans="1:19" ht="15" customHeight="1" x14ac:dyDescent="0.15">
      <c r="B125" s="154"/>
      <c r="C125" s="159" t="s">
        <v>56</v>
      </c>
      <c r="D125" s="20">
        <f>D49</f>
        <v>2113</v>
      </c>
      <c r="E125" s="12">
        <f t="shared" ref="E125:Q125" si="58">E120/$D125*100</f>
        <v>33.0809275911027</v>
      </c>
      <c r="F125" s="12">
        <f t="shared" si="58"/>
        <v>5.6318031235210597</v>
      </c>
      <c r="G125" s="12">
        <f t="shared" si="58"/>
        <v>4.8272598201609087</v>
      </c>
      <c r="H125" s="12">
        <f t="shared" si="58"/>
        <v>4.0227165168007577</v>
      </c>
      <c r="I125" s="12">
        <f t="shared" si="58"/>
        <v>2.4136299100804544</v>
      </c>
      <c r="J125" s="12">
        <f t="shared" si="58"/>
        <v>2.0350212967345005</v>
      </c>
      <c r="K125" s="4">
        <f t="shared" si="58"/>
        <v>1.4671083767155704</v>
      </c>
      <c r="L125" s="4">
        <f t="shared" si="58"/>
        <v>0.99384761003312827</v>
      </c>
      <c r="M125" s="4">
        <f t="shared" si="58"/>
        <v>0.80454330336015145</v>
      </c>
      <c r="N125" s="4">
        <f t="shared" si="58"/>
        <v>0.70989115002366299</v>
      </c>
      <c r="O125" s="4">
        <f t="shared" si="58"/>
        <v>0.3312825366777094</v>
      </c>
      <c r="P125" s="4">
        <f t="shared" si="58"/>
        <v>1.6564126833885469</v>
      </c>
      <c r="Q125" s="4">
        <f t="shared" si="58"/>
        <v>42.02555608140085</v>
      </c>
      <c r="R125" s="4">
        <f t="shared" si="55"/>
        <v>100</v>
      </c>
    </row>
    <row r="126" spans="1:19" ht="15" customHeight="1" x14ac:dyDescent="0.15">
      <c r="B126" s="154"/>
      <c r="C126" s="159" t="s">
        <v>328</v>
      </c>
      <c r="D126" s="20">
        <f>D50</f>
        <v>2113</v>
      </c>
      <c r="E126" s="12">
        <f t="shared" ref="E126:Q126" si="59">E121/$D126*100</f>
        <v>51.396119261713203</v>
      </c>
      <c r="F126" s="12">
        <f t="shared" si="59"/>
        <v>0.66256507335541881</v>
      </c>
      <c r="G126" s="12">
        <f t="shared" si="59"/>
        <v>0.236630383341221</v>
      </c>
      <c r="H126" s="12">
        <f t="shared" si="59"/>
        <v>9.4652153336488409E-2</v>
      </c>
      <c r="I126" s="12">
        <f t="shared" si="59"/>
        <v>0.14197823000473261</v>
      </c>
      <c r="J126" s="12">
        <f t="shared" si="59"/>
        <v>0</v>
      </c>
      <c r="K126" s="4">
        <f t="shared" si="59"/>
        <v>4.7326076668244205E-2</v>
      </c>
      <c r="L126" s="4">
        <f t="shared" si="59"/>
        <v>4.7326076668244205E-2</v>
      </c>
      <c r="M126" s="4">
        <f t="shared" si="59"/>
        <v>4.7326076668244205E-2</v>
      </c>
      <c r="N126" s="4">
        <f t="shared" si="59"/>
        <v>0.14197823000473261</v>
      </c>
      <c r="O126" s="4">
        <f t="shared" si="59"/>
        <v>0</v>
      </c>
      <c r="P126" s="4">
        <f t="shared" si="59"/>
        <v>0.236630383341221</v>
      </c>
      <c r="Q126" s="4">
        <f t="shared" si="59"/>
        <v>46.947468054898252</v>
      </c>
      <c r="R126" s="4">
        <f t="shared" si="55"/>
        <v>100</v>
      </c>
    </row>
    <row r="127" spans="1:19" ht="15" customHeight="1" x14ac:dyDescent="0.15">
      <c r="B127" s="155"/>
      <c r="C127" s="160" t="s">
        <v>329</v>
      </c>
      <c r="D127" s="21">
        <f>D51</f>
        <v>2113</v>
      </c>
      <c r="E127" s="13">
        <f t="shared" ref="E127:Q127" si="60">E122/$D127*100</f>
        <v>51.159488878371981</v>
      </c>
      <c r="F127" s="13">
        <f t="shared" si="60"/>
        <v>0.52058684335068617</v>
      </c>
      <c r="G127" s="13">
        <f t="shared" si="60"/>
        <v>0.14197823000473261</v>
      </c>
      <c r="H127" s="13">
        <f t="shared" si="60"/>
        <v>9.4652153336488409E-2</v>
      </c>
      <c r="I127" s="13">
        <f t="shared" si="60"/>
        <v>4.7326076668244205E-2</v>
      </c>
      <c r="J127" s="13">
        <f t="shared" si="60"/>
        <v>9.4652153336488409E-2</v>
      </c>
      <c r="K127" s="5">
        <f t="shared" si="60"/>
        <v>4.7326076668244205E-2</v>
      </c>
      <c r="L127" s="5">
        <f t="shared" si="60"/>
        <v>4.7326076668244205E-2</v>
      </c>
      <c r="M127" s="5">
        <f t="shared" si="60"/>
        <v>4.7326076668244205E-2</v>
      </c>
      <c r="N127" s="5">
        <f t="shared" si="60"/>
        <v>0</v>
      </c>
      <c r="O127" s="5">
        <f t="shared" si="60"/>
        <v>9.4652153336488409E-2</v>
      </c>
      <c r="P127" s="5">
        <f t="shared" si="60"/>
        <v>0.236630383341221</v>
      </c>
      <c r="Q127" s="5">
        <f t="shared" si="60"/>
        <v>47.468054898248937</v>
      </c>
      <c r="R127" s="5">
        <f t="shared" si="55"/>
        <v>100</v>
      </c>
    </row>
    <row r="128" spans="1:19" ht="15" customHeight="1" x14ac:dyDescent="0.15">
      <c r="B128" s="93"/>
      <c r="C128" s="93"/>
      <c r="D128" s="55"/>
      <c r="E128" s="14"/>
      <c r="F128" s="14"/>
      <c r="G128" s="14"/>
      <c r="H128" s="14"/>
      <c r="I128" s="14"/>
      <c r="J128" s="180"/>
      <c r="K128" s="1"/>
    </row>
    <row r="129" spans="2:19" ht="32.4" x14ac:dyDescent="0.15">
      <c r="B129" s="38"/>
      <c r="C129" s="150" t="s">
        <v>195</v>
      </c>
      <c r="D129" s="29"/>
      <c r="E129" s="153" t="s">
        <v>176</v>
      </c>
      <c r="F129" s="152" t="s">
        <v>83</v>
      </c>
      <c r="G129" s="152" t="s">
        <v>330</v>
      </c>
      <c r="H129" s="152" t="s">
        <v>85</v>
      </c>
      <c r="I129" s="152" t="s">
        <v>86</v>
      </c>
      <c r="J129" s="181" t="s">
        <v>145</v>
      </c>
      <c r="K129" s="157" t="s">
        <v>146</v>
      </c>
      <c r="L129" s="157" t="s">
        <v>147</v>
      </c>
      <c r="M129" s="157" t="s">
        <v>151</v>
      </c>
      <c r="N129" s="157" t="s">
        <v>152</v>
      </c>
      <c r="O129" s="157" t="s">
        <v>153</v>
      </c>
      <c r="P129" s="122" t="s">
        <v>162</v>
      </c>
      <c r="Q129" s="157" t="s">
        <v>150</v>
      </c>
      <c r="R129" s="122" t="s">
        <v>4</v>
      </c>
      <c r="S129" s="122" t="s">
        <v>331</v>
      </c>
    </row>
    <row r="130" spans="2:19" ht="15" customHeight="1" x14ac:dyDescent="0.15">
      <c r="B130" s="59" t="s">
        <v>2</v>
      </c>
      <c r="C130" s="158" t="s">
        <v>55</v>
      </c>
      <c r="D130" s="48"/>
      <c r="E130" s="8">
        <v>327</v>
      </c>
      <c r="F130" s="8">
        <v>15</v>
      </c>
      <c r="G130" s="8">
        <v>9</v>
      </c>
      <c r="H130" s="8">
        <v>6</v>
      </c>
      <c r="I130" s="8">
        <v>10</v>
      </c>
      <c r="J130" s="8">
        <v>3</v>
      </c>
      <c r="K130" s="17">
        <v>13</v>
      </c>
      <c r="L130" s="17">
        <v>6</v>
      </c>
      <c r="M130" s="17">
        <v>6</v>
      </c>
      <c r="N130" s="17">
        <v>14</v>
      </c>
      <c r="O130" s="17">
        <v>9</v>
      </c>
      <c r="P130" s="17">
        <v>103</v>
      </c>
      <c r="Q130" s="17">
        <v>518</v>
      </c>
      <c r="R130" s="17">
        <f>SUM(E130:Q130)</f>
        <v>1039</v>
      </c>
      <c r="S130" s="3">
        <v>28.154550110295052</v>
      </c>
    </row>
    <row r="131" spans="2:19" ht="15" customHeight="1" x14ac:dyDescent="0.15">
      <c r="B131" s="154"/>
      <c r="C131" s="159" t="s">
        <v>163</v>
      </c>
      <c r="D131" s="49"/>
      <c r="E131" s="9">
        <v>333</v>
      </c>
      <c r="F131" s="9">
        <v>48</v>
      </c>
      <c r="G131" s="9">
        <v>37</v>
      </c>
      <c r="H131" s="9">
        <v>21</v>
      </c>
      <c r="I131" s="9">
        <v>6</v>
      </c>
      <c r="J131" s="9">
        <v>9</v>
      </c>
      <c r="K131" s="18">
        <v>7</v>
      </c>
      <c r="L131" s="18">
        <v>3</v>
      </c>
      <c r="M131" s="18">
        <v>4</v>
      </c>
      <c r="N131" s="18">
        <v>3</v>
      </c>
      <c r="O131" s="18">
        <v>4</v>
      </c>
      <c r="P131" s="18">
        <v>12</v>
      </c>
      <c r="Q131" s="18">
        <v>552</v>
      </c>
      <c r="R131" s="18">
        <f t="shared" ref="R131:R139" si="61">SUM(E131:Q131)</f>
        <v>1039</v>
      </c>
      <c r="S131" s="4">
        <v>9.4296504341518546</v>
      </c>
    </row>
    <row r="132" spans="2:19" ht="15" customHeight="1" x14ac:dyDescent="0.15">
      <c r="B132" s="154"/>
      <c r="C132" s="159" t="s">
        <v>56</v>
      </c>
      <c r="D132" s="49"/>
      <c r="E132" s="9">
        <v>322</v>
      </c>
      <c r="F132" s="9">
        <v>42</v>
      </c>
      <c r="G132" s="9">
        <v>38</v>
      </c>
      <c r="H132" s="9">
        <v>36</v>
      </c>
      <c r="I132" s="9">
        <v>20</v>
      </c>
      <c r="J132" s="9">
        <v>13</v>
      </c>
      <c r="K132" s="18">
        <v>13</v>
      </c>
      <c r="L132" s="18">
        <v>13</v>
      </c>
      <c r="M132" s="18">
        <v>10</v>
      </c>
      <c r="N132" s="18">
        <v>4</v>
      </c>
      <c r="O132" s="18">
        <v>3</v>
      </c>
      <c r="P132" s="18">
        <v>26</v>
      </c>
      <c r="Q132" s="18">
        <v>499</v>
      </c>
      <c r="R132" s="18">
        <f t="shared" si="61"/>
        <v>1039</v>
      </c>
      <c r="S132" s="4">
        <v>15.64812247968451</v>
      </c>
    </row>
    <row r="133" spans="2:19" ht="15" customHeight="1" x14ac:dyDescent="0.15">
      <c r="B133" s="154"/>
      <c r="C133" s="159" t="s">
        <v>328</v>
      </c>
      <c r="D133" s="49"/>
      <c r="E133" s="9">
        <v>469</v>
      </c>
      <c r="F133" s="9">
        <v>3</v>
      </c>
      <c r="G133" s="9">
        <v>4</v>
      </c>
      <c r="H133" s="9">
        <v>1</v>
      </c>
      <c r="I133" s="9">
        <v>2</v>
      </c>
      <c r="J133" s="9">
        <v>0</v>
      </c>
      <c r="K133" s="18">
        <v>1</v>
      </c>
      <c r="L133" s="18">
        <v>1</v>
      </c>
      <c r="M133" s="18">
        <v>0</v>
      </c>
      <c r="N133" s="18">
        <v>1</v>
      </c>
      <c r="O133" s="18">
        <v>0</v>
      </c>
      <c r="P133" s="18">
        <v>2</v>
      </c>
      <c r="Q133" s="18">
        <v>555</v>
      </c>
      <c r="R133" s="18">
        <f t="shared" si="61"/>
        <v>1039</v>
      </c>
      <c r="S133" s="4">
        <v>1.1490170960880732</v>
      </c>
    </row>
    <row r="134" spans="2:19" ht="15" customHeight="1" x14ac:dyDescent="0.15">
      <c r="B134" s="155"/>
      <c r="C134" s="160" t="s">
        <v>329</v>
      </c>
      <c r="D134" s="156"/>
      <c r="E134" s="10">
        <v>462</v>
      </c>
      <c r="F134" s="10">
        <v>2</v>
      </c>
      <c r="G134" s="10">
        <v>0</v>
      </c>
      <c r="H134" s="10">
        <v>1</v>
      </c>
      <c r="I134" s="10">
        <v>0</v>
      </c>
      <c r="J134" s="10">
        <v>1</v>
      </c>
      <c r="K134" s="19">
        <v>1</v>
      </c>
      <c r="L134" s="19">
        <v>1</v>
      </c>
      <c r="M134" s="19">
        <v>0</v>
      </c>
      <c r="N134" s="19">
        <v>0</v>
      </c>
      <c r="O134" s="19">
        <v>0</v>
      </c>
      <c r="P134" s="19">
        <v>5</v>
      </c>
      <c r="Q134" s="19">
        <v>566</v>
      </c>
      <c r="R134" s="19">
        <f t="shared" si="61"/>
        <v>1039</v>
      </c>
      <c r="S134" s="5">
        <v>1.479480842451973</v>
      </c>
    </row>
    <row r="135" spans="2:19" ht="15" customHeight="1" x14ac:dyDescent="0.15">
      <c r="B135" s="59" t="s">
        <v>3</v>
      </c>
      <c r="C135" s="158" t="s">
        <v>55</v>
      </c>
      <c r="D135" s="20">
        <f>D59</f>
        <v>1039</v>
      </c>
      <c r="E135" s="12">
        <f t="shared" ref="E135:Q135" si="62">E130/$D135*100</f>
        <v>31.472569778633304</v>
      </c>
      <c r="F135" s="12">
        <f t="shared" si="62"/>
        <v>1.4436958614051971</v>
      </c>
      <c r="G135" s="12">
        <f t="shared" si="62"/>
        <v>0.86621751684311832</v>
      </c>
      <c r="H135" s="12">
        <f t="shared" si="62"/>
        <v>0.57747834456207892</v>
      </c>
      <c r="I135" s="12">
        <f t="shared" si="62"/>
        <v>0.96246390760346479</v>
      </c>
      <c r="J135" s="12">
        <f t="shared" si="62"/>
        <v>0.28873917228103946</v>
      </c>
      <c r="K135" s="4">
        <f t="shared" si="62"/>
        <v>1.2512030798845042</v>
      </c>
      <c r="L135" s="4">
        <f t="shared" si="62"/>
        <v>0.57747834456207892</v>
      </c>
      <c r="M135" s="4">
        <f t="shared" si="62"/>
        <v>0.57747834456207892</v>
      </c>
      <c r="N135" s="4">
        <f t="shared" si="62"/>
        <v>1.3474494706448508</v>
      </c>
      <c r="O135" s="4">
        <f t="shared" si="62"/>
        <v>0.86621751684311832</v>
      </c>
      <c r="P135" s="4">
        <f t="shared" si="62"/>
        <v>9.9133782483156878</v>
      </c>
      <c r="Q135" s="4">
        <f t="shared" si="62"/>
        <v>49.85563041385948</v>
      </c>
      <c r="R135" s="4">
        <f t="shared" si="61"/>
        <v>100.00000000000001</v>
      </c>
    </row>
    <row r="136" spans="2:19" ht="15" customHeight="1" x14ac:dyDescent="0.15">
      <c r="B136" s="154"/>
      <c r="C136" s="159" t="s">
        <v>163</v>
      </c>
      <c r="D136" s="20">
        <f>D60</f>
        <v>1039</v>
      </c>
      <c r="E136" s="12">
        <f t="shared" ref="E136:Q136" si="63">E131/$D136*100</f>
        <v>32.050048123195381</v>
      </c>
      <c r="F136" s="12">
        <f t="shared" si="63"/>
        <v>4.6198267564966313</v>
      </c>
      <c r="G136" s="12">
        <f t="shared" si="63"/>
        <v>3.5611164581328203</v>
      </c>
      <c r="H136" s="12">
        <f t="shared" si="63"/>
        <v>2.0211742059672759</v>
      </c>
      <c r="I136" s="12">
        <f t="shared" si="63"/>
        <v>0.57747834456207892</v>
      </c>
      <c r="J136" s="12">
        <f t="shared" si="63"/>
        <v>0.86621751684311832</v>
      </c>
      <c r="K136" s="4">
        <f t="shared" si="63"/>
        <v>0.67372473532242538</v>
      </c>
      <c r="L136" s="4">
        <f t="shared" si="63"/>
        <v>0.28873917228103946</v>
      </c>
      <c r="M136" s="4">
        <f t="shared" si="63"/>
        <v>0.38498556304138598</v>
      </c>
      <c r="N136" s="4">
        <f t="shared" si="63"/>
        <v>0.28873917228103946</v>
      </c>
      <c r="O136" s="4">
        <f t="shared" si="63"/>
        <v>0.38498556304138598</v>
      </c>
      <c r="P136" s="4">
        <f t="shared" si="63"/>
        <v>1.1549566891241578</v>
      </c>
      <c r="Q136" s="4">
        <f t="shared" si="63"/>
        <v>53.128007699711269</v>
      </c>
      <c r="R136" s="4">
        <f t="shared" si="61"/>
        <v>100</v>
      </c>
    </row>
    <row r="137" spans="2:19" ht="15" customHeight="1" x14ac:dyDescent="0.15">
      <c r="B137" s="154"/>
      <c r="C137" s="159" t="s">
        <v>56</v>
      </c>
      <c r="D137" s="20">
        <f>D61</f>
        <v>1039</v>
      </c>
      <c r="E137" s="12">
        <f t="shared" ref="E137:Q137" si="64">E132/$D137*100</f>
        <v>30.991337824831568</v>
      </c>
      <c r="F137" s="12">
        <f t="shared" si="64"/>
        <v>4.0423484119345519</v>
      </c>
      <c r="G137" s="12">
        <f t="shared" si="64"/>
        <v>3.6573628488931664</v>
      </c>
      <c r="H137" s="12">
        <f t="shared" si="64"/>
        <v>3.4648700673724733</v>
      </c>
      <c r="I137" s="12">
        <f t="shared" si="64"/>
        <v>1.9249278152069296</v>
      </c>
      <c r="J137" s="12">
        <f t="shared" si="64"/>
        <v>1.2512030798845042</v>
      </c>
      <c r="K137" s="4">
        <f t="shared" si="64"/>
        <v>1.2512030798845042</v>
      </c>
      <c r="L137" s="4">
        <f t="shared" si="64"/>
        <v>1.2512030798845042</v>
      </c>
      <c r="M137" s="4">
        <f t="shared" si="64"/>
        <v>0.96246390760346479</v>
      </c>
      <c r="N137" s="4">
        <f t="shared" si="64"/>
        <v>0.38498556304138598</v>
      </c>
      <c r="O137" s="4">
        <f t="shared" si="64"/>
        <v>0.28873917228103946</v>
      </c>
      <c r="P137" s="4">
        <f t="shared" si="64"/>
        <v>2.5024061597690084</v>
      </c>
      <c r="Q137" s="4">
        <f t="shared" si="64"/>
        <v>48.026948989412901</v>
      </c>
      <c r="R137" s="4">
        <f t="shared" si="61"/>
        <v>100</v>
      </c>
    </row>
    <row r="138" spans="2:19" ht="15" customHeight="1" x14ac:dyDescent="0.15">
      <c r="B138" s="154"/>
      <c r="C138" s="159" t="s">
        <v>328</v>
      </c>
      <c r="D138" s="20">
        <f>D62</f>
        <v>1039</v>
      </c>
      <c r="E138" s="12">
        <f t="shared" ref="E138:Q138" si="65">E133/$D138*100</f>
        <v>45.139557266602502</v>
      </c>
      <c r="F138" s="12">
        <f t="shared" si="65"/>
        <v>0.28873917228103946</v>
      </c>
      <c r="G138" s="12">
        <f t="shared" si="65"/>
        <v>0.38498556304138598</v>
      </c>
      <c r="H138" s="12">
        <f t="shared" si="65"/>
        <v>9.6246390760346495E-2</v>
      </c>
      <c r="I138" s="12">
        <f t="shared" si="65"/>
        <v>0.19249278152069299</v>
      </c>
      <c r="J138" s="12">
        <f t="shared" si="65"/>
        <v>0</v>
      </c>
      <c r="K138" s="4">
        <f t="shared" si="65"/>
        <v>9.6246390760346495E-2</v>
      </c>
      <c r="L138" s="4">
        <f t="shared" si="65"/>
        <v>9.6246390760346495E-2</v>
      </c>
      <c r="M138" s="4">
        <f t="shared" si="65"/>
        <v>0</v>
      </c>
      <c r="N138" s="4">
        <f t="shared" si="65"/>
        <v>9.6246390760346495E-2</v>
      </c>
      <c r="O138" s="4">
        <f t="shared" si="65"/>
        <v>0</v>
      </c>
      <c r="P138" s="4">
        <f t="shared" si="65"/>
        <v>0.19249278152069299</v>
      </c>
      <c r="Q138" s="4">
        <f t="shared" si="65"/>
        <v>53.416746871992302</v>
      </c>
      <c r="R138" s="4">
        <f t="shared" si="61"/>
        <v>100</v>
      </c>
    </row>
    <row r="139" spans="2:19" ht="15" customHeight="1" x14ac:dyDescent="0.15">
      <c r="B139" s="155"/>
      <c r="C139" s="160" t="s">
        <v>329</v>
      </c>
      <c r="D139" s="21">
        <f>D63</f>
        <v>1039</v>
      </c>
      <c r="E139" s="13">
        <f t="shared" ref="E139:Q139" si="66">E134/$D139*100</f>
        <v>44.465832531280078</v>
      </c>
      <c r="F139" s="13">
        <f t="shared" si="66"/>
        <v>0.19249278152069299</v>
      </c>
      <c r="G139" s="13">
        <f t="shared" si="66"/>
        <v>0</v>
      </c>
      <c r="H139" s="13">
        <f t="shared" si="66"/>
        <v>9.6246390760346495E-2</v>
      </c>
      <c r="I139" s="13">
        <f t="shared" si="66"/>
        <v>0</v>
      </c>
      <c r="J139" s="13">
        <f t="shared" si="66"/>
        <v>9.6246390760346495E-2</v>
      </c>
      <c r="K139" s="5">
        <f t="shared" si="66"/>
        <v>9.6246390760346495E-2</v>
      </c>
      <c r="L139" s="5">
        <f t="shared" si="66"/>
        <v>9.6246390760346495E-2</v>
      </c>
      <c r="M139" s="5">
        <f t="shared" si="66"/>
        <v>0</v>
      </c>
      <c r="N139" s="5">
        <f t="shared" si="66"/>
        <v>0</v>
      </c>
      <c r="O139" s="5">
        <f t="shared" si="66"/>
        <v>0</v>
      </c>
      <c r="P139" s="5">
        <f t="shared" si="66"/>
        <v>0.48123195380173239</v>
      </c>
      <c r="Q139" s="5">
        <f t="shared" si="66"/>
        <v>54.475457170356108</v>
      </c>
      <c r="R139" s="5">
        <f t="shared" si="61"/>
        <v>100</v>
      </c>
    </row>
    <row r="140" spans="2:19" ht="15" customHeight="1" x14ac:dyDescent="0.15">
      <c r="B140" s="62"/>
      <c r="C140" s="62"/>
      <c r="D140" s="45"/>
      <c r="E140" s="14"/>
      <c r="F140" s="14"/>
      <c r="G140" s="14"/>
      <c r="H140" s="14"/>
      <c r="I140" s="14"/>
      <c r="J140" s="180"/>
      <c r="K140" s="1"/>
    </row>
    <row r="141" spans="2:19" ht="32.4" x14ac:dyDescent="0.15">
      <c r="B141" s="38"/>
      <c r="C141" s="150" t="s">
        <v>197</v>
      </c>
      <c r="D141" s="29"/>
      <c r="E141" s="153" t="s">
        <v>176</v>
      </c>
      <c r="F141" s="152" t="s">
        <v>83</v>
      </c>
      <c r="G141" s="152" t="s">
        <v>330</v>
      </c>
      <c r="H141" s="152" t="s">
        <v>85</v>
      </c>
      <c r="I141" s="152" t="s">
        <v>86</v>
      </c>
      <c r="J141" s="181" t="s">
        <v>145</v>
      </c>
      <c r="K141" s="157" t="s">
        <v>146</v>
      </c>
      <c r="L141" s="157" t="s">
        <v>147</v>
      </c>
      <c r="M141" s="157" t="s">
        <v>151</v>
      </c>
      <c r="N141" s="157" t="s">
        <v>152</v>
      </c>
      <c r="O141" s="157" t="s">
        <v>153</v>
      </c>
      <c r="P141" s="122" t="s">
        <v>162</v>
      </c>
      <c r="Q141" s="157" t="s">
        <v>150</v>
      </c>
      <c r="R141" s="122" t="s">
        <v>4</v>
      </c>
      <c r="S141" s="122" t="s">
        <v>331</v>
      </c>
    </row>
    <row r="142" spans="2:19" ht="15" customHeight="1" x14ac:dyDescent="0.15">
      <c r="B142" s="59" t="s">
        <v>2</v>
      </c>
      <c r="C142" s="158" t="s">
        <v>55</v>
      </c>
      <c r="D142" s="48"/>
      <c r="E142" s="8">
        <v>456</v>
      </c>
      <c r="F142" s="8">
        <v>49</v>
      </c>
      <c r="G142" s="8">
        <v>39</v>
      </c>
      <c r="H142" s="8">
        <v>15</v>
      </c>
      <c r="I142" s="8">
        <v>15</v>
      </c>
      <c r="J142" s="8">
        <v>2</v>
      </c>
      <c r="K142" s="17">
        <v>8</v>
      </c>
      <c r="L142" s="17">
        <v>13</v>
      </c>
      <c r="M142" s="17">
        <v>14</v>
      </c>
      <c r="N142" s="17">
        <v>8</v>
      </c>
      <c r="O142" s="17">
        <v>11</v>
      </c>
      <c r="P142" s="17">
        <v>47</v>
      </c>
      <c r="Q142" s="17">
        <v>397</v>
      </c>
      <c r="R142" s="17">
        <f>SUM(E142:Q142)</f>
        <v>1074</v>
      </c>
      <c r="S142" s="3">
        <v>15.473322256324632</v>
      </c>
    </row>
    <row r="143" spans="2:19" ht="15" customHeight="1" x14ac:dyDescent="0.15">
      <c r="B143" s="154"/>
      <c r="C143" s="159" t="s">
        <v>163</v>
      </c>
      <c r="D143" s="49"/>
      <c r="E143" s="9">
        <v>423</v>
      </c>
      <c r="F143" s="9">
        <v>79</v>
      </c>
      <c r="G143" s="9">
        <v>69</v>
      </c>
      <c r="H143" s="9">
        <v>27</v>
      </c>
      <c r="I143" s="9">
        <v>18</v>
      </c>
      <c r="J143" s="9">
        <v>5</v>
      </c>
      <c r="K143" s="18">
        <v>9</v>
      </c>
      <c r="L143" s="18">
        <v>4</v>
      </c>
      <c r="M143" s="18">
        <v>5</v>
      </c>
      <c r="N143" s="18">
        <v>3</v>
      </c>
      <c r="O143" s="18">
        <v>2</v>
      </c>
      <c r="P143" s="18">
        <v>11</v>
      </c>
      <c r="Q143" s="18">
        <v>419</v>
      </c>
      <c r="R143" s="18">
        <f t="shared" ref="R143:R151" si="67">SUM(E143:Q143)</f>
        <v>1074</v>
      </c>
      <c r="S143" s="4">
        <v>8.4925240085456544</v>
      </c>
    </row>
    <row r="144" spans="2:19" ht="15" customHeight="1" x14ac:dyDescent="0.15">
      <c r="B144" s="154"/>
      <c r="C144" s="159" t="s">
        <v>56</v>
      </c>
      <c r="D144" s="49"/>
      <c r="E144" s="9">
        <v>377</v>
      </c>
      <c r="F144" s="9">
        <v>77</v>
      </c>
      <c r="G144" s="9">
        <v>64</v>
      </c>
      <c r="H144" s="9">
        <v>49</v>
      </c>
      <c r="I144" s="9">
        <v>31</v>
      </c>
      <c r="J144" s="9">
        <v>30</v>
      </c>
      <c r="K144" s="18">
        <v>18</v>
      </c>
      <c r="L144" s="18">
        <v>8</v>
      </c>
      <c r="M144" s="18">
        <v>7</v>
      </c>
      <c r="N144" s="18">
        <v>11</v>
      </c>
      <c r="O144" s="18">
        <v>4</v>
      </c>
      <c r="P144" s="18">
        <v>9</v>
      </c>
      <c r="Q144" s="18">
        <v>389</v>
      </c>
      <c r="R144" s="18">
        <f t="shared" si="67"/>
        <v>1074</v>
      </c>
      <c r="S144" s="4">
        <v>13.378197313825988</v>
      </c>
    </row>
    <row r="145" spans="2:19" ht="15" customHeight="1" x14ac:dyDescent="0.15">
      <c r="B145" s="154"/>
      <c r="C145" s="159" t="s">
        <v>328</v>
      </c>
      <c r="D145" s="49"/>
      <c r="E145" s="9">
        <v>617</v>
      </c>
      <c r="F145" s="9">
        <v>11</v>
      </c>
      <c r="G145" s="9">
        <v>1</v>
      </c>
      <c r="H145" s="9">
        <v>1</v>
      </c>
      <c r="I145" s="9">
        <v>1</v>
      </c>
      <c r="J145" s="9">
        <v>0</v>
      </c>
      <c r="K145" s="18">
        <v>0</v>
      </c>
      <c r="L145" s="18">
        <v>0</v>
      </c>
      <c r="M145" s="18">
        <v>1</v>
      </c>
      <c r="N145" s="18">
        <v>2</v>
      </c>
      <c r="O145" s="18">
        <v>0</v>
      </c>
      <c r="P145" s="18">
        <v>3</v>
      </c>
      <c r="Q145" s="18">
        <v>437</v>
      </c>
      <c r="R145" s="18">
        <f t="shared" si="67"/>
        <v>1074</v>
      </c>
      <c r="S145" s="4">
        <v>1.0424402014196126</v>
      </c>
    </row>
    <row r="146" spans="2:19" ht="15" customHeight="1" x14ac:dyDescent="0.15">
      <c r="B146" s="155"/>
      <c r="C146" s="160" t="s">
        <v>329</v>
      </c>
      <c r="D146" s="156"/>
      <c r="E146" s="10">
        <v>619</v>
      </c>
      <c r="F146" s="10">
        <v>9</v>
      </c>
      <c r="G146" s="10">
        <v>3</v>
      </c>
      <c r="H146" s="10">
        <v>1</v>
      </c>
      <c r="I146" s="10">
        <v>1</v>
      </c>
      <c r="J146" s="10">
        <v>1</v>
      </c>
      <c r="K146" s="19">
        <v>0</v>
      </c>
      <c r="L146" s="19">
        <v>0</v>
      </c>
      <c r="M146" s="19">
        <v>1</v>
      </c>
      <c r="N146" s="19">
        <v>0</v>
      </c>
      <c r="O146" s="19">
        <v>2</v>
      </c>
      <c r="P146" s="19">
        <v>0</v>
      </c>
      <c r="Q146" s="19">
        <v>437</v>
      </c>
      <c r="R146" s="19">
        <f t="shared" si="67"/>
        <v>1074</v>
      </c>
      <c r="S146" s="5">
        <v>0.71144158390692902</v>
      </c>
    </row>
    <row r="147" spans="2:19" ht="15" customHeight="1" x14ac:dyDescent="0.15">
      <c r="B147" s="59" t="s">
        <v>3</v>
      </c>
      <c r="C147" s="158" t="s">
        <v>55</v>
      </c>
      <c r="D147" s="20">
        <f>D71</f>
        <v>1074</v>
      </c>
      <c r="E147" s="12">
        <f t="shared" ref="E147:Q147" si="68">E142/$D147*100</f>
        <v>42.458100558659218</v>
      </c>
      <c r="F147" s="12">
        <f t="shared" si="68"/>
        <v>4.5623836126629422</v>
      </c>
      <c r="G147" s="12">
        <f t="shared" si="68"/>
        <v>3.6312849162011176</v>
      </c>
      <c r="H147" s="12">
        <f t="shared" si="68"/>
        <v>1.3966480446927374</v>
      </c>
      <c r="I147" s="12">
        <f t="shared" si="68"/>
        <v>1.3966480446927374</v>
      </c>
      <c r="J147" s="12">
        <f t="shared" si="68"/>
        <v>0.18621973929236499</v>
      </c>
      <c r="K147" s="4">
        <f t="shared" si="68"/>
        <v>0.74487895716945995</v>
      </c>
      <c r="L147" s="4">
        <f t="shared" si="68"/>
        <v>1.2104283054003724</v>
      </c>
      <c r="M147" s="4">
        <f t="shared" si="68"/>
        <v>1.3035381750465549</v>
      </c>
      <c r="N147" s="4">
        <f t="shared" si="68"/>
        <v>0.74487895716945995</v>
      </c>
      <c r="O147" s="4">
        <f t="shared" si="68"/>
        <v>1.0242085661080074</v>
      </c>
      <c r="P147" s="4">
        <f t="shared" si="68"/>
        <v>4.3761638733705777</v>
      </c>
      <c r="Q147" s="4">
        <f t="shared" si="68"/>
        <v>36.964618249534453</v>
      </c>
      <c r="R147" s="4">
        <f t="shared" si="67"/>
        <v>100</v>
      </c>
    </row>
    <row r="148" spans="2:19" ht="15" customHeight="1" x14ac:dyDescent="0.15">
      <c r="B148" s="154"/>
      <c r="C148" s="159" t="s">
        <v>163</v>
      </c>
      <c r="D148" s="20">
        <f>D72</f>
        <v>1074</v>
      </c>
      <c r="E148" s="12">
        <f t="shared" ref="E148:Q148" si="69">E143/$D148*100</f>
        <v>39.385474860335194</v>
      </c>
      <c r="F148" s="12">
        <f t="shared" si="69"/>
        <v>7.3556797020484179</v>
      </c>
      <c r="G148" s="12">
        <f t="shared" si="69"/>
        <v>6.4245810055865924</v>
      </c>
      <c r="H148" s="12">
        <f t="shared" si="69"/>
        <v>2.5139664804469275</v>
      </c>
      <c r="I148" s="12">
        <f t="shared" si="69"/>
        <v>1.6759776536312849</v>
      </c>
      <c r="J148" s="12">
        <f t="shared" si="69"/>
        <v>0.46554934823091249</v>
      </c>
      <c r="K148" s="4">
        <f t="shared" si="69"/>
        <v>0.83798882681564246</v>
      </c>
      <c r="L148" s="4">
        <f t="shared" si="69"/>
        <v>0.37243947858472998</v>
      </c>
      <c r="M148" s="4">
        <f t="shared" si="69"/>
        <v>0.46554934823091249</v>
      </c>
      <c r="N148" s="4">
        <f t="shared" si="69"/>
        <v>0.27932960893854747</v>
      </c>
      <c r="O148" s="4">
        <f t="shared" si="69"/>
        <v>0.18621973929236499</v>
      </c>
      <c r="P148" s="4">
        <f t="shared" si="69"/>
        <v>1.0242085661080074</v>
      </c>
      <c r="Q148" s="4">
        <f t="shared" si="69"/>
        <v>39.013035381750463</v>
      </c>
      <c r="R148" s="4">
        <f t="shared" si="67"/>
        <v>100</v>
      </c>
    </row>
    <row r="149" spans="2:19" ht="15" customHeight="1" x14ac:dyDescent="0.15">
      <c r="B149" s="154"/>
      <c r="C149" s="159" t="s">
        <v>56</v>
      </c>
      <c r="D149" s="20">
        <f>D73</f>
        <v>1074</v>
      </c>
      <c r="E149" s="12">
        <f t="shared" ref="E149:Q149" si="70">E144/$D149*100</f>
        <v>35.102420856610799</v>
      </c>
      <c r="F149" s="12">
        <f t="shared" si="70"/>
        <v>7.1694599627560516</v>
      </c>
      <c r="G149" s="12">
        <f t="shared" si="70"/>
        <v>5.9590316573556796</v>
      </c>
      <c r="H149" s="12">
        <f t="shared" si="70"/>
        <v>4.5623836126629422</v>
      </c>
      <c r="I149" s="12">
        <f t="shared" si="70"/>
        <v>2.8864059590316575</v>
      </c>
      <c r="J149" s="12">
        <f t="shared" si="70"/>
        <v>2.7932960893854748</v>
      </c>
      <c r="K149" s="4">
        <f t="shared" si="70"/>
        <v>1.6759776536312849</v>
      </c>
      <c r="L149" s="4">
        <f t="shared" si="70"/>
        <v>0.74487895716945995</v>
      </c>
      <c r="M149" s="4">
        <f t="shared" si="70"/>
        <v>0.65176908752327745</v>
      </c>
      <c r="N149" s="4">
        <f t="shared" si="70"/>
        <v>1.0242085661080074</v>
      </c>
      <c r="O149" s="4">
        <f t="shared" si="70"/>
        <v>0.37243947858472998</v>
      </c>
      <c r="P149" s="4">
        <f t="shared" si="70"/>
        <v>0.83798882681564246</v>
      </c>
      <c r="Q149" s="4">
        <f t="shared" si="70"/>
        <v>36.219739292364991</v>
      </c>
      <c r="R149" s="4">
        <f t="shared" si="67"/>
        <v>100</v>
      </c>
    </row>
    <row r="150" spans="2:19" ht="15" customHeight="1" x14ac:dyDescent="0.15">
      <c r="B150" s="154"/>
      <c r="C150" s="159" t="s">
        <v>328</v>
      </c>
      <c r="D150" s="20">
        <f>D74</f>
        <v>1074</v>
      </c>
      <c r="E150" s="12">
        <f t="shared" ref="E150:Q150" si="71">E145/$D150*100</f>
        <v>57.448789571694604</v>
      </c>
      <c r="F150" s="12">
        <f t="shared" si="71"/>
        <v>1.0242085661080074</v>
      </c>
      <c r="G150" s="12">
        <f t="shared" si="71"/>
        <v>9.3109869646182494E-2</v>
      </c>
      <c r="H150" s="12">
        <f t="shared" si="71"/>
        <v>9.3109869646182494E-2</v>
      </c>
      <c r="I150" s="12">
        <f t="shared" si="71"/>
        <v>9.3109869646182494E-2</v>
      </c>
      <c r="J150" s="12">
        <f t="shared" si="71"/>
        <v>0</v>
      </c>
      <c r="K150" s="4">
        <f t="shared" si="71"/>
        <v>0</v>
      </c>
      <c r="L150" s="4">
        <f t="shared" si="71"/>
        <v>0</v>
      </c>
      <c r="M150" s="4">
        <f t="shared" si="71"/>
        <v>9.3109869646182494E-2</v>
      </c>
      <c r="N150" s="4">
        <f t="shared" si="71"/>
        <v>0.18621973929236499</v>
      </c>
      <c r="O150" s="4">
        <f t="shared" si="71"/>
        <v>0</v>
      </c>
      <c r="P150" s="4">
        <f t="shared" si="71"/>
        <v>0.27932960893854747</v>
      </c>
      <c r="Q150" s="4">
        <f t="shared" si="71"/>
        <v>40.689013035381748</v>
      </c>
      <c r="R150" s="4">
        <f t="shared" si="67"/>
        <v>100</v>
      </c>
    </row>
    <row r="151" spans="2:19" ht="15" customHeight="1" x14ac:dyDescent="0.15">
      <c r="B151" s="155"/>
      <c r="C151" s="160" t="s">
        <v>329</v>
      </c>
      <c r="D151" s="21">
        <f>D75</f>
        <v>1074</v>
      </c>
      <c r="E151" s="13">
        <f t="shared" ref="E151:Q151" si="72">E146/$D151*100</f>
        <v>57.635009310986959</v>
      </c>
      <c r="F151" s="13">
        <f t="shared" si="72"/>
        <v>0.83798882681564246</v>
      </c>
      <c r="G151" s="13">
        <f t="shared" si="72"/>
        <v>0.27932960893854747</v>
      </c>
      <c r="H151" s="13">
        <f t="shared" si="72"/>
        <v>9.3109869646182494E-2</v>
      </c>
      <c r="I151" s="13">
        <f t="shared" si="72"/>
        <v>9.3109869646182494E-2</v>
      </c>
      <c r="J151" s="13">
        <f t="shared" si="72"/>
        <v>9.3109869646182494E-2</v>
      </c>
      <c r="K151" s="5">
        <f t="shared" si="72"/>
        <v>0</v>
      </c>
      <c r="L151" s="5">
        <f t="shared" si="72"/>
        <v>0</v>
      </c>
      <c r="M151" s="5">
        <f t="shared" si="72"/>
        <v>9.3109869646182494E-2</v>
      </c>
      <c r="N151" s="5">
        <f t="shared" si="72"/>
        <v>0</v>
      </c>
      <c r="O151" s="5">
        <f t="shared" si="72"/>
        <v>0.18621973929236499</v>
      </c>
      <c r="P151" s="5">
        <f t="shared" si="72"/>
        <v>0</v>
      </c>
      <c r="Q151" s="5">
        <f t="shared" si="72"/>
        <v>40.689013035381748</v>
      </c>
      <c r="R151" s="5">
        <f t="shared" si="67"/>
        <v>100</v>
      </c>
    </row>
    <row r="152" spans="2:19" ht="15" customHeight="1" x14ac:dyDescent="0.15">
      <c r="B152" s="93"/>
      <c r="C152" s="161"/>
      <c r="D152" s="53"/>
      <c r="E152" s="14"/>
      <c r="F152" s="14"/>
      <c r="G152" s="14"/>
      <c r="H152" s="14"/>
      <c r="I152" s="14"/>
      <c r="J152" s="14"/>
      <c r="K152" s="80"/>
      <c r="L152" s="80"/>
      <c r="M152" s="80"/>
      <c r="N152" s="80"/>
      <c r="O152" s="80"/>
      <c r="P152" s="80"/>
      <c r="Q152" s="80"/>
      <c r="R152" s="80"/>
    </row>
  </sheetData>
  <phoneticPr fontId="1"/>
  <printOptions horizontalCentered="1"/>
  <pageMargins left="0.27559055118110237" right="0.27559055118110237" top="0.47244094488188981" bottom="0.31496062992125984" header="0.23622047244094491" footer="0.23622047244094491"/>
  <pageSetup paperSize="9" scale="65"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1" manualBreakCount="1">
    <brk id="7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615"/>
  <sheetViews>
    <sheetView showGridLines="0" zoomScaleNormal="100" zoomScaleSheetLayoutView="100" zoomScalePageLayoutView="55" workbookViewId="0">
      <selection activeCell="G6" sqref="G6"/>
    </sheetView>
  </sheetViews>
  <sheetFormatPr defaultColWidth="9.109375" defaultRowHeight="15" customHeight="1" x14ac:dyDescent="0.15"/>
  <cols>
    <col min="1" max="1" width="0.88671875" style="1" customWidth="1"/>
    <col min="2" max="2" width="5.109375" style="1" customWidth="1"/>
    <col min="3" max="5" width="8.5546875" style="1" customWidth="1"/>
    <col min="6" max="11" width="8.5546875" style="7" customWidth="1"/>
    <col min="12" max="22" width="8.5546875" style="1" customWidth="1"/>
    <col min="23" max="23" width="4.44140625" style="1" customWidth="1"/>
    <col min="24" max="24" width="6.5546875" style="1" customWidth="1"/>
    <col min="25" max="27" width="8.5546875" style="1" customWidth="1"/>
    <col min="28" max="33" width="8.5546875" style="7" customWidth="1"/>
    <col min="34" max="41" width="8.5546875" style="1" customWidth="1"/>
    <col min="42" max="42" width="9.44140625" style="1" customWidth="1"/>
    <col min="43" max="16384" width="9.109375" style="1"/>
  </cols>
  <sheetData>
    <row r="1" spans="1:33" ht="15" customHeight="1" x14ac:dyDescent="0.15">
      <c r="A1" s="43" t="s">
        <v>673</v>
      </c>
    </row>
    <row r="2" spans="1:33" ht="15" customHeight="1" x14ac:dyDescent="0.15">
      <c r="A2" s="1" t="s">
        <v>627</v>
      </c>
      <c r="B2" s="22"/>
      <c r="G2" s="1"/>
      <c r="H2" s="1"/>
      <c r="I2" s="1"/>
      <c r="J2" s="1"/>
      <c r="K2" s="1"/>
      <c r="X2" s="22"/>
      <c r="AC2" s="1"/>
      <c r="AD2" s="1"/>
      <c r="AE2" s="1"/>
      <c r="AF2" s="1"/>
      <c r="AG2" s="1"/>
    </row>
    <row r="3" spans="1:33" ht="13.65" customHeight="1" x14ac:dyDescent="0.15">
      <c r="B3" s="64"/>
      <c r="C3" s="33"/>
      <c r="D3" s="33"/>
      <c r="E3" s="33"/>
      <c r="F3" s="79"/>
      <c r="G3" s="83" t="s">
        <v>2</v>
      </c>
      <c r="H3" s="86"/>
      <c r="I3" s="104"/>
      <c r="J3" s="83" t="s">
        <v>3</v>
      </c>
      <c r="K3" s="84"/>
      <c r="X3" s="22"/>
      <c r="AC3" s="1"/>
      <c r="AD3" s="1"/>
      <c r="AE3" s="1"/>
      <c r="AF3" s="1"/>
      <c r="AG3" s="1"/>
    </row>
    <row r="4" spans="1:33" ht="19.2" x14ac:dyDescent="0.15">
      <c r="B4" s="77"/>
      <c r="C4" s="7"/>
      <c r="D4" s="7"/>
      <c r="E4" s="7"/>
      <c r="F4" s="94" t="s">
        <v>4</v>
      </c>
      <c r="G4" s="94" t="s">
        <v>194</v>
      </c>
      <c r="H4" s="94" t="s">
        <v>196</v>
      </c>
      <c r="I4" s="103" t="s">
        <v>4</v>
      </c>
      <c r="J4" s="94" t="s">
        <v>194</v>
      </c>
      <c r="K4" s="94" t="s">
        <v>196</v>
      </c>
      <c r="X4" s="22"/>
      <c r="AC4" s="1"/>
      <c r="AD4" s="1"/>
      <c r="AE4" s="1"/>
      <c r="AF4" s="1"/>
      <c r="AG4" s="1"/>
    </row>
    <row r="5" spans="1:33" ht="12" customHeight="1" x14ac:dyDescent="0.15">
      <c r="B5" s="35"/>
      <c r="C5" s="88"/>
      <c r="D5" s="88"/>
      <c r="E5" s="36"/>
      <c r="F5" s="37"/>
      <c r="G5" s="37"/>
      <c r="H5" s="37"/>
      <c r="I5" s="105">
        <f>F$9</f>
        <v>1212</v>
      </c>
      <c r="J5" s="2">
        <f>G$9</f>
        <v>1105</v>
      </c>
      <c r="K5" s="2">
        <f>H$9</f>
        <v>107</v>
      </c>
      <c r="L5" s="89"/>
      <c r="M5" s="89"/>
      <c r="N5" s="89"/>
      <c r="O5" s="89"/>
      <c r="P5" s="89"/>
      <c r="X5" s="22"/>
      <c r="AC5" s="1"/>
      <c r="AD5" s="1"/>
      <c r="AE5" s="1"/>
      <c r="AF5" s="1"/>
      <c r="AG5" s="1"/>
    </row>
    <row r="6" spans="1:33" ht="15" customHeight="1" x14ac:dyDescent="0.15">
      <c r="B6" s="34" t="s">
        <v>113</v>
      </c>
      <c r="C6" s="209"/>
      <c r="D6" s="209"/>
      <c r="E6" s="7"/>
      <c r="F6" s="18">
        <v>276</v>
      </c>
      <c r="G6" s="18">
        <v>241</v>
      </c>
      <c r="H6" s="18">
        <v>35</v>
      </c>
      <c r="I6" s="107">
        <f t="shared" ref="I6:K8" si="0">F6/I$5*100</f>
        <v>22.772277227722775</v>
      </c>
      <c r="J6" s="4">
        <f t="shared" si="0"/>
        <v>21.809954751131222</v>
      </c>
      <c r="K6" s="4">
        <f t="shared" si="0"/>
        <v>32.710280373831772</v>
      </c>
      <c r="L6" s="80"/>
      <c r="M6" s="80"/>
      <c r="N6" s="80"/>
      <c r="O6" s="80"/>
      <c r="P6" s="80"/>
      <c r="X6" s="22"/>
      <c r="AC6" s="1"/>
      <c r="AD6" s="1"/>
      <c r="AE6" s="1"/>
      <c r="AF6" s="1"/>
      <c r="AG6" s="1"/>
    </row>
    <row r="7" spans="1:33" ht="15" customHeight="1" x14ac:dyDescent="0.15">
      <c r="B7" s="34" t="s">
        <v>114</v>
      </c>
      <c r="C7" s="209"/>
      <c r="D7" s="209"/>
      <c r="E7" s="7"/>
      <c r="F7" s="18">
        <v>883</v>
      </c>
      <c r="G7" s="18">
        <v>819</v>
      </c>
      <c r="H7" s="18">
        <v>64</v>
      </c>
      <c r="I7" s="107">
        <f t="shared" si="0"/>
        <v>72.854785478547853</v>
      </c>
      <c r="J7" s="4">
        <f t="shared" si="0"/>
        <v>74.117647058823536</v>
      </c>
      <c r="K7" s="4">
        <f t="shared" si="0"/>
        <v>59.813084112149525</v>
      </c>
      <c r="L7" s="80"/>
      <c r="M7" s="80"/>
      <c r="N7" s="80"/>
      <c r="O7" s="80"/>
      <c r="P7" s="80"/>
      <c r="X7" s="22"/>
      <c r="AC7" s="1"/>
      <c r="AD7" s="1"/>
      <c r="AE7" s="1"/>
      <c r="AF7" s="1"/>
      <c r="AG7" s="1"/>
    </row>
    <row r="8" spans="1:33" ht="15" customHeight="1" x14ac:dyDescent="0.15">
      <c r="B8" s="35" t="s">
        <v>0</v>
      </c>
      <c r="C8" s="88"/>
      <c r="D8" s="88"/>
      <c r="E8" s="36"/>
      <c r="F8" s="19">
        <v>53</v>
      </c>
      <c r="G8" s="19">
        <v>45</v>
      </c>
      <c r="H8" s="19">
        <v>8</v>
      </c>
      <c r="I8" s="111">
        <f t="shared" si="0"/>
        <v>4.3729372937293736</v>
      </c>
      <c r="J8" s="5">
        <f t="shared" si="0"/>
        <v>4.0723981900452486</v>
      </c>
      <c r="K8" s="5">
        <f t="shared" si="0"/>
        <v>7.4766355140186906</v>
      </c>
      <c r="L8" s="23"/>
      <c r="M8" s="23"/>
      <c r="N8" s="23"/>
      <c r="O8" s="23"/>
      <c r="P8" s="23"/>
      <c r="X8" s="22"/>
      <c r="AC8" s="1"/>
      <c r="AD8" s="1"/>
      <c r="AE8" s="1"/>
      <c r="AF8" s="1"/>
      <c r="AG8" s="1"/>
    </row>
    <row r="9" spans="1:33" ht="15" customHeight="1" x14ac:dyDescent="0.15">
      <c r="B9" s="38" t="s">
        <v>1</v>
      </c>
      <c r="C9" s="78"/>
      <c r="D9" s="78"/>
      <c r="E9" s="28"/>
      <c r="F9" s="39">
        <f>SUM(F6:F8)</f>
        <v>1212</v>
      </c>
      <c r="G9" s="39">
        <f>SUM(G6:G8)</f>
        <v>1105</v>
      </c>
      <c r="H9" s="39">
        <f>SUM(H6:H8)</f>
        <v>107</v>
      </c>
      <c r="I9" s="108">
        <f>IF(SUM(I6:I8)&gt;100,"－",SUM(I6:I8))</f>
        <v>100.00000000000001</v>
      </c>
      <c r="J9" s="6">
        <f>IF(SUM(J6:J8)&gt;100,"－",SUM(J6:J8))</f>
        <v>100</v>
      </c>
      <c r="K9" s="6">
        <f>IF(SUM(K6:K8)&gt;100,"－",SUM(K6:K8))</f>
        <v>99.999999999999986</v>
      </c>
      <c r="L9" s="23"/>
      <c r="M9" s="23"/>
      <c r="N9" s="23"/>
      <c r="O9" s="23"/>
      <c r="P9" s="23"/>
      <c r="X9" s="22"/>
      <c r="AC9" s="1"/>
      <c r="AD9" s="1"/>
      <c r="AE9" s="1"/>
      <c r="AF9" s="1"/>
      <c r="AG9" s="1"/>
    </row>
    <row r="10" spans="1:33" ht="15" customHeight="1" x14ac:dyDescent="0.15">
      <c r="B10" s="62"/>
      <c r="C10" s="62"/>
      <c r="D10" s="45"/>
      <c r="E10" s="45"/>
      <c r="F10" s="45"/>
      <c r="G10" s="45"/>
      <c r="H10" s="91"/>
      <c r="I10" s="46"/>
      <c r="J10" s="1"/>
      <c r="K10" s="1"/>
      <c r="X10" s="22"/>
      <c r="AC10" s="1"/>
      <c r="AD10" s="1"/>
      <c r="AE10" s="1"/>
      <c r="AF10" s="1"/>
      <c r="AG10" s="1"/>
    </row>
    <row r="11" spans="1:33" ht="15" customHeight="1" x14ac:dyDescent="0.15">
      <c r="A11" s="1" t="s">
        <v>674</v>
      </c>
      <c r="B11" s="22"/>
      <c r="C11" s="22"/>
      <c r="F11" s="1"/>
      <c r="H11" s="1"/>
      <c r="I11" s="1"/>
      <c r="J11" s="1"/>
      <c r="K11" s="1"/>
      <c r="X11" s="22"/>
      <c r="AC11" s="1"/>
      <c r="AD11" s="1"/>
      <c r="AE11" s="1"/>
      <c r="AF11" s="1"/>
      <c r="AG11" s="1"/>
    </row>
    <row r="12" spans="1:33" ht="13.65" customHeight="1" x14ac:dyDescent="0.15">
      <c r="B12" s="64"/>
      <c r="C12" s="33"/>
      <c r="D12" s="33"/>
      <c r="E12" s="33"/>
      <c r="F12" s="79"/>
      <c r="G12" s="83" t="s">
        <v>2</v>
      </c>
      <c r="H12" s="86"/>
      <c r="I12" s="104"/>
      <c r="J12" s="83" t="s">
        <v>3</v>
      </c>
      <c r="K12" s="84"/>
      <c r="X12" s="22"/>
      <c r="AC12" s="1"/>
      <c r="AD12" s="1"/>
      <c r="AE12" s="1"/>
      <c r="AF12" s="1"/>
      <c r="AG12" s="1"/>
    </row>
    <row r="13" spans="1:33" ht="19.2" x14ac:dyDescent="0.15">
      <c r="B13" s="77"/>
      <c r="C13" s="7"/>
      <c r="D13" s="7"/>
      <c r="E13" s="7"/>
      <c r="F13" s="94" t="s">
        <v>4</v>
      </c>
      <c r="G13" s="94" t="s">
        <v>194</v>
      </c>
      <c r="H13" s="94" t="s">
        <v>196</v>
      </c>
      <c r="I13" s="103" t="s">
        <v>4</v>
      </c>
      <c r="J13" s="94" t="s">
        <v>194</v>
      </c>
      <c r="K13" s="94" t="s">
        <v>196</v>
      </c>
      <c r="X13" s="22"/>
      <c r="AC13" s="1"/>
      <c r="AD13" s="1"/>
      <c r="AE13" s="1"/>
      <c r="AF13" s="1"/>
      <c r="AG13" s="1"/>
    </row>
    <row r="14" spans="1:33" ht="12" customHeight="1" x14ac:dyDescent="0.15">
      <c r="B14" s="35"/>
      <c r="C14" s="88"/>
      <c r="D14" s="88"/>
      <c r="E14" s="36"/>
      <c r="F14" s="37"/>
      <c r="G14" s="37"/>
      <c r="H14" s="37"/>
      <c r="I14" s="105">
        <f>F$9</f>
        <v>1212</v>
      </c>
      <c r="J14" s="2">
        <f>G$9</f>
        <v>1105</v>
      </c>
      <c r="K14" s="2">
        <f>H$9</f>
        <v>107</v>
      </c>
      <c r="L14" s="89"/>
      <c r="M14" s="89"/>
      <c r="N14" s="89"/>
      <c r="O14" s="89"/>
      <c r="P14" s="89"/>
      <c r="X14" s="22"/>
      <c r="AC14" s="1"/>
      <c r="AD14" s="1"/>
      <c r="AE14" s="1"/>
      <c r="AF14" s="1"/>
      <c r="AG14" s="1"/>
    </row>
    <row r="15" spans="1:33" ht="15" customHeight="1" x14ac:dyDescent="0.15">
      <c r="B15" s="34" t="s">
        <v>113</v>
      </c>
      <c r="C15" s="209"/>
      <c r="D15" s="209"/>
      <c r="E15" s="7"/>
      <c r="F15" s="18">
        <v>974</v>
      </c>
      <c r="G15" s="18">
        <v>888</v>
      </c>
      <c r="H15" s="18">
        <v>86</v>
      </c>
      <c r="I15" s="107">
        <f t="shared" ref="I15:K17" si="1">F15/I$5*100</f>
        <v>80.363036303630366</v>
      </c>
      <c r="J15" s="4">
        <f t="shared" si="1"/>
        <v>80.361990950226243</v>
      </c>
      <c r="K15" s="4">
        <f t="shared" si="1"/>
        <v>80.373831775700936</v>
      </c>
      <c r="L15" s="80"/>
      <c r="M15" s="80"/>
      <c r="N15" s="80"/>
      <c r="O15" s="80"/>
      <c r="P15" s="80"/>
      <c r="X15" s="22"/>
      <c r="AC15" s="1"/>
      <c r="AD15" s="1"/>
      <c r="AE15" s="1"/>
      <c r="AF15" s="1"/>
      <c r="AG15" s="1"/>
    </row>
    <row r="16" spans="1:33" ht="15" customHeight="1" x14ac:dyDescent="0.15">
      <c r="B16" s="34" t="s">
        <v>114</v>
      </c>
      <c r="C16" s="209"/>
      <c r="D16" s="209"/>
      <c r="E16" s="7"/>
      <c r="F16" s="18">
        <v>168</v>
      </c>
      <c r="G16" s="18">
        <v>155</v>
      </c>
      <c r="H16" s="18">
        <v>13</v>
      </c>
      <c r="I16" s="107">
        <f t="shared" si="1"/>
        <v>13.861386138613863</v>
      </c>
      <c r="J16" s="4">
        <f t="shared" si="1"/>
        <v>14.027149321266968</v>
      </c>
      <c r="K16" s="4">
        <f t="shared" si="1"/>
        <v>12.149532710280374</v>
      </c>
      <c r="L16" s="80"/>
      <c r="M16" s="80"/>
      <c r="N16" s="80"/>
      <c r="O16" s="80"/>
      <c r="P16" s="80"/>
      <c r="X16" s="22"/>
      <c r="AC16" s="1"/>
      <c r="AD16" s="1"/>
      <c r="AE16" s="1"/>
      <c r="AF16" s="1"/>
      <c r="AG16" s="1"/>
    </row>
    <row r="17" spans="1:33" ht="15" customHeight="1" x14ac:dyDescent="0.15">
      <c r="B17" s="35" t="s">
        <v>0</v>
      </c>
      <c r="C17" s="88"/>
      <c r="D17" s="88"/>
      <c r="E17" s="36"/>
      <c r="F17" s="19">
        <v>70</v>
      </c>
      <c r="G17" s="19">
        <v>62</v>
      </c>
      <c r="H17" s="19">
        <v>8</v>
      </c>
      <c r="I17" s="111">
        <f t="shared" si="1"/>
        <v>5.7755775577557751</v>
      </c>
      <c r="J17" s="5">
        <f t="shared" si="1"/>
        <v>5.6108597285067878</v>
      </c>
      <c r="K17" s="5">
        <f t="shared" si="1"/>
        <v>7.4766355140186906</v>
      </c>
      <c r="L17" s="23"/>
      <c r="M17" s="23"/>
      <c r="N17" s="23"/>
      <c r="O17" s="23"/>
      <c r="P17" s="23"/>
      <c r="X17" s="22"/>
      <c r="AC17" s="1"/>
      <c r="AD17" s="1"/>
      <c r="AE17" s="1"/>
      <c r="AF17" s="1"/>
      <c r="AG17" s="1"/>
    </row>
    <row r="18" spans="1:33" ht="15" customHeight="1" x14ac:dyDescent="0.15">
      <c r="B18" s="38" t="s">
        <v>1</v>
      </c>
      <c r="C18" s="78"/>
      <c r="D18" s="78"/>
      <c r="E18" s="28"/>
      <c r="F18" s="39">
        <f>SUM(F15:F17)</f>
        <v>1212</v>
      </c>
      <c r="G18" s="39">
        <f>SUM(G15:G17)</f>
        <v>1105</v>
      </c>
      <c r="H18" s="39">
        <f>SUM(H15:H17)</f>
        <v>107</v>
      </c>
      <c r="I18" s="108">
        <f>IF(SUM(I15:I17)&gt;100,"－",SUM(I15:I17))</f>
        <v>100.00000000000001</v>
      </c>
      <c r="J18" s="6">
        <f>IF(SUM(J15:J17)&gt;100,"－",SUM(J15:J17))</f>
        <v>99.999999999999986</v>
      </c>
      <c r="K18" s="6">
        <f>IF(SUM(K15:K17)&gt;100,"－",SUM(K15:K17))</f>
        <v>100</v>
      </c>
      <c r="L18" s="23"/>
      <c r="M18" s="23"/>
      <c r="N18" s="23"/>
      <c r="O18" s="23"/>
      <c r="P18" s="23"/>
      <c r="X18" s="22"/>
      <c r="AC18" s="1"/>
      <c r="AD18" s="1"/>
      <c r="AE18" s="1"/>
      <c r="AF18" s="1"/>
      <c r="AG18" s="1"/>
    </row>
    <row r="19" spans="1:33" ht="15" customHeight="1" x14ac:dyDescent="0.15">
      <c r="B19" s="62"/>
      <c r="C19" s="62"/>
      <c r="D19" s="45"/>
      <c r="E19" s="45"/>
      <c r="F19" s="45"/>
      <c r="G19" s="45"/>
      <c r="H19" s="91"/>
      <c r="I19" s="46"/>
      <c r="J19" s="1"/>
      <c r="K19" s="1"/>
      <c r="X19" s="22"/>
      <c r="AC19" s="1"/>
      <c r="AD19" s="1"/>
      <c r="AE19" s="1"/>
      <c r="AF19" s="1"/>
      <c r="AG19" s="1"/>
    </row>
    <row r="20" spans="1:33" ht="15" customHeight="1" x14ac:dyDescent="0.15">
      <c r="A20" s="1" t="s">
        <v>628</v>
      </c>
      <c r="B20" s="22"/>
      <c r="C20" s="22"/>
      <c r="F20" s="1"/>
      <c r="H20" s="1"/>
      <c r="I20" s="1"/>
      <c r="J20" s="1"/>
      <c r="K20" s="1"/>
      <c r="X20" s="22"/>
      <c r="AC20" s="1"/>
      <c r="AD20" s="1"/>
      <c r="AE20" s="1"/>
      <c r="AF20" s="1"/>
      <c r="AG20" s="1"/>
    </row>
    <row r="21" spans="1:33" ht="13.65" customHeight="1" x14ac:dyDescent="0.15">
      <c r="B21" s="64"/>
      <c r="C21" s="33"/>
      <c r="D21" s="33"/>
      <c r="E21" s="33"/>
      <c r="F21" s="79"/>
      <c r="G21" s="83" t="s">
        <v>2</v>
      </c>
      <c r="H21" s="86"/>
      <c r="I21" s="104"/>
      <c r="J21" s="83" t="s">
        <v>3</v>
      </c>
      <c r="K21" s="84"/>
      <c r="X21" s="22"/>
      <c r="AC21" s="1"/>
      <c r="AD21" s="1"/>
      <c r="AE21" s="1"/>
      <c r="AF21" s="1"/>
      <c r="AG21" s="1"/>
    </row>
    <row r="22" spans="1:33" ht="19.2" x14ac:dyDescent="0.15">
      <c r="B22" s="77"/>
      <c r="C22" s="7"/>
      <c r="D22" s="7"/>
      <c r="E22" s="7"/>
      <c r="F22" s="94" t="s">
        <v>4</v>
      </c>
      <c r="G22" s="94" t="s">
        <v>194</v>
      </c>
      <c r="H22" s="94" t="s">
        <v>196</v>
      </c>
      <c r="I22" s="103" t="s">
        <v>4</v>
      </c>
      <c r="J22" s="94" t="s">
        <v>194</v>
      </c>
      <c r="K22" s="94" t="s">
        <v>196</v>
      </c>
      <c r="X22" s="22"/>
      <c r="AC22" s="1"/>
      <c r="AD22" s="1"/>
      <c r="AE22" s="1"/>
      <c r="AF22" s="1"/>
      <c r="AG22" s="1"/>
    </row>
    <row r="23" spans="1:33" ht="12" customHeight="1" x14ac:dyDescent="0.15">
      <c r="B23" s="35"/>
      <c r="C23" s="88"/>
      <c r="D23" s="88"/>
      <c r="E23" s="36"/>
      <c r="F23" s="37"/>
      <c r="G23" s="37"/>
      <c r="H23" s="37"/>
      <c r="I23" s="105">
        <f>F$9</f>
        <v>1212</v>
      </c>
      <c r="J23" s="2">
        <f>G$9</f>
        <v>1105</v>
      </c>
      <c r="K23" s="2">
        <f>H$9</f>
        <v>107</v>
      </c>
      <c r="L23" s="89"/>
      <c r="M23" s="89"/>
      <c r="N23" s="89"/>
      <c r="O23" s="89"/>
      <c r="P23" s="89"/>
      <c r="X23" s="22"/>
      <c r="AC23" s="1"/>
      <c r="AD23" s="1"/>
      <c r="AE23" s="1"/>
      <c r="AF23" s="1"/>
      <c r="AG23" s="1"/>
    </row>
    <row r="24" spans="1:33" ht="15" customHeight="1" x14ac:dyDescent="0.15">
      <c r="B24" s="34" t="s">
        <v>113</v>
      </c>
      <c r="C24" s="209"/>
      <c r="D24" s="209"/>
      <c r="E24" s="7"/>
      <c r="F24" s="18">
        <v>511</v>
      </c>
      <c r="G24" s="18">
        <v>448</v>
      </c>
      <c r="H24" s="18">
        <v>63</v>
      </c>
      <c r="I24" s="107">
        <f t="shared" ref="I24:K26" si="2">F24/I$5*100</f>
        <v>42.161716171617165</v>
      </c>
      <c r="J24" s="4">
        <f t="shared" si="2"/>
        <v>40.542986425339365</v>
      </c>
      <c r="K24" s="4">
        <f t="shared" si="2"/>
        <v>58.878504672897193</v>
      </c>
      <c r="L24" s="80"/>
      <c r="M24" s="80"/>
      <c r="N24" s="80"/>
      <c r="O24" s="80"/>
      <c r="P24" s="80"/>
      <c r="X24" s="22"/>
      <c r="AC24" s="1"/>
      <c r="AD24" s="1"/>
      <c r="AE24" s="1"/>
      <c r="AF24" s="1"/>
      <c r="AG24" s="1"/>
    </row>
    <row r="25" spans="1:33" ht="15" customHeight="1" x14ac:dyDescent="0.15">
      <c r="B25" s="34" t="s">
        <v>114</v>
      </c>
      <c r="C25" s="209"/>
      <c r="D25" s="209"/>
      <c r="E25" s="7"/>
      <c r="F25" s="18">
        <v>633</v>
      </c>
      <c r="G25" s="18">
        <v>598</v>
      </c>
      <c r="H25" s="18">
        <v>35</v>
      </c>
      <c r="I25" s="107">
        <f t="shared" si="2"/>
        <v>52.227722772277232</v>
      </c>
      <c r="J25" s="4">
        <f t="shared" si="2"/>
        <v>54.117647058823529</v>
      </c>
      <c r="K25" s="4">
        <f t="shared" si="2"/>
        <v>32.710280373831772</v>
      </c>
      <c r="L25" s="80"/>
      <c r="M25" s="80"/>
      <c r="N25" s="80"/>
      <c r="O25" s="80"/>
      <c r="P25" s="80"/>
      <c r="X25" s="22"/>
      <c r="AC25" s="1"/>
      <c r="AD25" s="1"/>
      <c r="AE25" s="1"/>
      <c r="AF25" s="1"/>
      <c r="AG25" s="1"/>
    </row>
    <row r="26" spans="1:33" ht="15" customHeight="1" x14ac:dyDescent="0.15">
      <c r="B26" s="35" t="s">
        <v>0</v>
      </c>
      <c r="C26" s="88"/>
      <c r="D26" s="88"/>
      <c r="E26" s="36"/>
      <c r="F26" s="19">
        <v>68</v>
      </c>
      <c r="G26" s="19">
        <v>59</v>
      </c>
      <c r="H26" s="19">
        <v>9</v>
      </c>
      <c r="I26" s="111">
        <f t="shared" si="2"/>
        <v>5.6105610561056105</v>
      </c>
      <c r="J26" s="5">
        <f t="shared" si="2"/>
        <v>5.3393665158371038</v>
      </c>
      <c r="K26" s="5">
        <f t="shared" si="2"/>
        <v>8.4112149532710276</v>
      </c>
      <c r="L26" s="23"/>
      <c r="M26" s="23"/>
      <c r="N26" s="23"/>
      <c r="O26" s="23"/>
      <c r="P26" s="23"/>
      <c r="X26" s="22"/>
      <c r="AC26" s="1"/>
      <c r="AD26" s="1"/>
      <c r="AE26" s="1"/>
      <c r="AF26" s="1"/>
      <c r="AG26" s="1"/>
    </row>
    <row r="27" spans="1:33" ht="15" customHeight="1" x14ac:dyDescent="0.15">
      <c r="B27" s="38" t="s">
        <v>1</v>
      </c>
      <c r="C27" s="78"/>
      <c r="D27" s="78"/>
      <c r="E27" s="28"/>
      <c r="F27" s="39">
        <f>SUM(F24:F26)</f>
        <v>1212</v>
      </c>
      <c r="G27" s="39">
        <f>SUM(G24:G26)</f>
        <v>1105</v>
      </c>
      <c r="H27" s="39">
        <f>SUM(H24:H26)</f>
        <v>107</v>
      </c>
      <c r="I27" s="108">
        <f>IF(SUM(I24:I26)&gt;100,"－",SUM(I24:I26))</f>
        <v>100</v>
      </c>
      <c r="J27" s="6">
        <f>IF(SUM(J24:J26)&gt;100,"－",SUM(J24:J26))</f>
        <v>100</v>
      </c>
      <c r="K27" s="6">
        <f>IF(SUM(K24:K26)&gt;100,"－",SUM(K24:K26))</f>
        <v>99.999999999999986</v>
      </c>
      <c r="L27" s="23"/>
      <c r="M27" s="23"/>
      <c r="N27" s="23"/>
      <c r="O27" s="23"/>
      <c r="P27" s="23"/>
      <c r="X27" s="22"/>
      <c r="AC27" s="1"/>
      <c r="AD27" s="1"/>
      <c r="AE27" s="1"/>
      <c r="AF27" s="1"/>
      <c r="AG27" s="1"/>
    </row>
    <row r="28" spans="1:33" ht="15" customHeight="1" x14ac:dyDescent="0.15">
      <c r="B28" s="62"/>
      <c r="C28" s="62"/>
      <c r="D28" s="45"/>
      <c r="E28" s="45"/>
      <c r="F28" s="45"/>
      <c r="G28" s="45"/>
      <c r="H28" s="91"/>
      <c r="I28" s="46"/>
      <c r="J28" s="1"/>
      <c r="K28" s="1"/>
      <c r="X28" s="22"/>
      <c r="AC28" s="1"/>
      <c r="AD28" s="1"/>
      <c r="AE28" s="1"/>
      <c r="AF28" s="1"/>
      <c r="AG28" s="1"/>
    </row>
    <row r="29" spans="1:33" ht="15" customHeight="1" x14ac:dyDescent="0.15">
      <c r="A29" s="1" t="s">
        <v>968</v>
      </c>
      <c r="B29" s="22"/>
      <c r="C29" s="22"/>
      <c r="F29" s="1"/>
      <c r="H29" s="1"/>
      <c r="I29" s="1"/>
      <c r="J29" s="1"/>
      <c r="K29" s="1"/>
      <c r="X29" s="22"/>
      <c r="AC29" s="1"/>
      <c r="AD29" s="1"/>
      <c r="AE29" s="1"/>
      <c r="AF29" s="1"/>
      <c r="AG29" s="1"/>
    </row>
    <row r="30" spans="1:33" ht="13.65" customHeight="1" x14ac:dyDescent="0.15">
      <c r="B30" s="64"/>
      <c r="C30" s="33"/>
      <c r="D30" s="33"/>
      <c r="E30" s="33"/>
      <c r="F30" s="79"/>
      <c r="G30" s="83" t="s">
        <v>2</v>
      </c>
      <c r="H30" s="86"/>
      <c r="I30" s="104"/>
      <c r="J30" s="83" t="s">
        <v>3</v>
      </c>
      <c r="K30" s="84"/>
      <c r="X30" s="22"/>
      <c r="AC30" s="1"/>
      <c r="AD30" s="1"/>
      <c r="AE30" s="1"/>
      <c r="AF30" s="1"/>
      <c r="AG30" s="1"/>
    </row>
    <row r="31" spans="1:33" ht="19.2" x14ac:dyDescent="0.15">
      <c r="B31" s="77"/>
      <c r="C31" s="7"/>
      <c r="D31" s="7"/>
      <c r="E31" s="7"/>
      <c r="F31" s="94" t="s">
        <v>4</v>
      </c>
      <c r="G31" s="94" t="s">
        <v>194</v>
      </c>
      <c r="H31" s="94" t="s">
        <v>196</v>
      </c>
      <c r="I31" s="103" t="s">
        <v>4</v>
      </c>
      <c r="J31" s="94" t="s">
        <v>194</v>
      </c>
      <c r="K31" s="94" t="s">
        <v>196</v>
      </c>
      <c r="X31" s="22"/>
      <c r="AC31" s="1"/>
      <c r="AD31" s="1"/>
      <c r="AE31" s="1"/>
      <c r="AF31" s="1"/>
      <c r="AG31" s="1"/>
    </row>
    <row r="32" spans="1:33" ht="12" customHeight="1" x14ac:dyDescent="0.15">
      <c r="B32" s="35"/>
      <c r="C32" s="88"/>
      <c r="D32" s="88"/>
      <c r="E32" s="36"/>
      <c r="F32" s="37"/>
      <c r="G32" s="37"/>
      <c r="H32" s="37"/>
      <c r="I32" s="105">
        <f>F$9</f>
        <v>1212</v>
      </c>
      <c r="J32" s="2">
        <f>G$9</f>
        <v>1105</v>
      </c>
      <c r="K32" s="2">
        <f>H$9</f>
        <v>107</v>
      </c>
      <c r="L32" s="89"/>
      <c r="M32" s="89"/>
      <c r="N32" s="89"/>
      <c r="O32" s="89"/>
      <c r="P32" s="89"/>
      <c r="X32" s="22"/>
      <c r="AC32" s="1"/>
      <c r="AD32" s="1"/>
      <c r="AE32" s="1"/>
      <c r="AF32" s="1"/>
      <c r="AG32" s="1"/>
    </row>
    <row r="33" spans="1:33" ht="15" customHeight="1" x14ac:dyDescent="0.15">
      <c r="B33" s="34" t="s">
        <v>113</v>
      </c>
      <c r="C33" s="209"/>
      <c r="D33" s="209"/>
      <c r="E33" s="7"/>
      <c r="F33" s="18">
        <v>1036</v>
      </c>
      <c r="G33" s="18">
        <v>952</v>
      </c>
      <c r="H33" s="18">
        <v>84</v>
      </c>
      <c r="I33" s="107">
        <f t="shared" ref="I33:K33" si="3">F33/I$5*100</f>
        <v>85.478547854785475</v>
      </c>
      <c r="J33" s="4">
        <f t="shared" si="3"/>
        <v>86.15384615384616</v>
      </c>
      <c r="K33" s="4">
        <f t="shared" si="3"/>
        <v>78.504672897196258</v>
      </c>
      <c r="L33" s="80"/>
      <c r="M33" s="80"/>
      <c r="N33" s="80"/>
      <c r="O33" s="80"/>
      <c r="P33" s="80"/>
      <c r="X33" s="22"/>
      <c r="AC33" s="1"/>
      <c r="AD33" s="1"/>
      <c r="AE33" s="1"/>
      <c r="AF33" s="1"/>
      <c r="AG33" s="1"/>
    </row>
    <row r="34" spans="1:33" ht="15" customHeight="1" x14ac:dyDescent="0.15">
      <c r="B34" s="34" t="s">
        <v>675</v>
      </c>
      <c r="C34" s="209"/>
      <c r="D34" s="209"/>
      <c r="E34" s="7"/>
      <c r="F34" s="18">
        <v>30</v>
      </c>
      <c r="G34" s="18">
        <v>25</v>
      </c>
      <c r="H34" s="18">
        <v>5</v>
      </c>
      <c r="I34" s="107">
        <f t="shared" ref="I34:I36" si="4">F34/I$5*100</f>
        <v>2.4752475247524752</v>
      </c>
      <c r="J34" s="4">
        <f t="shared" ref="J34:J36" si="5">G34/J$5*100</f>
        <v>2.2624434389140271</v>
      </c>
      <c r="K34" s="4">
        <f t="shared" ref="K34:K36" si="6">H34/K$5*100</f>
        <v>4.6728971962616823</v>
      </c>
      <c r="L34" s="80"/>
      <c r="M34" s="80"/>
      <c r="N34" s="80"/>
      <c r="O34" s="80"/>
      <c r="P34" s="80"/>
      <c r="X34" s="22"/>
      <c r="AC34" s="1"/>
      <c r="AD34" s="1"/>
      <c r="AE34" s="1"/>
      <c r="AF34" s="1"/>
      <c r="AG34" s="1"/>
    </row>
    <row r="35" spans="1:33" ht="15" customHeight="1" x14ac:dyDescent="0.15">
      <c r="B35" s="34" t="s">
        <v>185</v>
      </c>
      <c r="C35" s="209"/>
      <c r="D35" s="209"/>
      <c r="E35" s="7"/>
      <c r="F35" s="18">
        <v>67</v>
      </c>
      <c r="G35" s="18">
        <v>58</v>
      </c>
      <c r="H35" s="18">
        <v>9</v>
      </c>
      <c r="I35" s="107">
        <f t="shared" si="4"/>
        <v>5.5280528052805282</v>
      </c>
      <c r="J35" s="4">
        <f t="shared" si="5"/>
        <v>5.248868778280543</v>
      </c>
      <c r="K35" s="4">
        <f t="shared" si="6"/>
        <v>8.4112149532710276</v>
      </c>
      <c r="L35" s="80"/>
      <c r="M35" s="80"/>
      <c r="N35" s="80"/>
      <c r="O35" s="80"/>
      <c r="P35" s="80"/>
      <c r="X35" s="22"/>
      <c r="AC35" s="1"/>
      <c r="AD35" s="1"/>
      <c r="AE35" s="1"/>
      <c r="AF35" s="1"/>
      <c r="AG35" s="1"/>
    </row>
    <row r="36" spans="1:33" ht="15" customHeight="1" x14ac:dyDescent="0.15">
      <c r="B36" s="35" t="s">
        <v>0</v>
      </c>
      <c r="C36" s="88"/>
      <c r="D36" s="88"/>
      <c r="E36" s="36"/>
      <c r="F36" s="19">
        <v>83</v>
      </c>
      <c r="G36" s="19">
        <v>73</v>
      </c>
      <c r="H36" s="19">
        <v>10</v>
      </c>
      <c r="I36" s="111">
        <f t="shared" si="4"/>
        <v>6.8481848184818475</v>
      </c>
      <c r="J36" s="5">
        <f t="shared" si="5"/>
        <v>6.6063348416289598</v>
      </c>
      <c r="K36" s="5">
        <f t="shared" si="6"/>
        <v>9.3457943925233646</v>
      </c>
      <c r="L36" s="23"/>
      <c r="M36" s="23"/>
      <c r="N36" s="23"/>
      <c r="O36" s="23"/>
      <c r="P36" s="23"/>
      <c r="X36" s="22"/>
      <c r="AC36" s="1"/>
      <c r="AD36" s="1"/>
      <c r="AE36" s="1"/>
      <c r="AF36" s="1"/>
      <c r="AG36" s="1"/>
    </row>
    <row r="37" spans="1:33" ht="15" customHeight="1" x14ac:dyDescent="0.15">
      <c r="B37" s="38" t="s">
        <v>1</v>
      </c>
      <c r="C37" s="78"/>
      <c r="D37" s="78"/>
      <c r="E37" s="28"/>
      <c r="F37" s="39">
        <f>SUM(F33:F36)</f>
        <v>1216</v>
      </c>
      <c r="G37" s="39">
        <f>SUM(G33:G36)</f>
        <v>1108</v>
      </c>
      <c r="H37" s="39">
        <f>SUM(H33:H36)</f>
        <v>108</v>
      </c>
      <c r="I37" s="108" t="str">
        <f>IF(SUM(I33:I36)&gt;100,"－",SUM(I33:I36))</f>
        <v>－</v>
      </c>
      <c r="J37" s="6" t="str">
        <f>IF(SUM(J33:J36)&gt;100,"－",SUM(J33:J36))</f>
        <v>－</v>
      </c>
      <c r="K37" s="6" t="str">
        <f>IF(SUM(K33:K36)&gt;100,"－",SUM(K33:K36))</f>
        <v>－</v>
      </c>
      <c r="L37" s="23"/>
      <c r="M37" s="23"/>
      <c r="N37" s="23"/>
      <c r="O37" s="23"/>
      <c r="P37" s="23"/>
      <c r="X37" s="22"/>
      <c r="AC37" s="1"/>
      <c r="AD37" s="1"/>
      <c r="AE37" s="1"/>
      <c r="AF37" s="1"/>
      <c r="AG37" s="1"/>
    </row>
    <row r="38" spans="1:33" ht="15" customHeight="1" x14ac:dyDescent="0.15">
      <c r="B38" s="62"/>
      <c r="C38" s="62"/>
      <c r="D38" s="45"/>
      <c r="E38" s="45"/>
      <c r="F38" s="45"/>
      <c r="G38" s="45"/>
      <c r="H38" s="91"/>
      <c r="I38" s="46"/>
      <c r="J38" s="1"/>
      <c r="K38" s="1"/>
      <c r="X38" s="22"/>
      <c r="AC38" s="1"/>
      <c r="AD38" s="1"/>
      <c r="AE38" s="1"/>
      <c r="AF38" s="1"/>
      <c r="AG38" s="1"/>
    </row>
    <row r="39" spans="1:33" ht="15" customHeight="1" x14ac:dyDescent="0.15">
      <c r="A39" s="43" t="s">
        <v>969</v>
      </c>
      <c r="F39" s="1"/>
      <c r="G39" s="1"/>
      <c r="K39" s="1"/>
      <c r="X39" s="22"/>
      <c r="AC39" s="1"/>
      <c r="AD39" s="1"/>
      <c r="AE39" s="1"/>
      <c r="AF39" s="1"/>
      <c r="AG39" s="1"/>
    </row>
    <row r="40" spans="1:33" ht="15" customHeight="1" x14ac:dyDescent="0.15">
      <c r="A40" s="1" t="s">
        <v>676</v>
      </c>
      <c r="B40" s="22"/>
      <c r="C40" s="22"/>
      <c r="D40" s="7"/>
      <c r="E40" s="7"/>
      <c r="J40" s="1"/>
      <c r="K40" s="1"/>
      <c r="X40" s="22"/>
      <c r="AC40" s="1"/>
      <c r="AD40" s="1"/>
      <c r="AE40" s="1"/>
      <c r="AF40" s="1"/>
      <c r="AG40" s="1"/>
    </row>
    <row r="41" spans="1:33" ht="13.65" customHeight="1" x14ac:dyDescent="0.15">
      <c r="B41" s="64"/>
      <c r="C41" s="33"/>
      <c r="D41" s="33"/>
      <c r="E41" s="33"/>
      <c r="F41" s="79"/>
      <c r="G41" s="83" t="s">
        <v>2</v>
      </c>
      <c r="H41" s="86"/>
      <c r="I41" s="104"/>
      <c r="J41" s="83" t="s">
        <v>3</v>
      </c>
      <c r="K41" s="84"/>
      <c r="X41" s="22"/>
      <c r="AC41" s="1"/>
      <c r="AD41" s="1"/>
      <c r="AE41" s="1"/>
      <c r="AF41" s="1"/>
      <c r="AG41" s="1"/>
    </row>
    <row r="42" spans="1:33" ht="19.2" x14ac:dyDescent="0.15">
      <c r="B42" s="77"/>
      <c r="C42" s="7"/>
      <c r="D42" s="7"/>
      <c r="E42" s="7"/>
      <c r="F42" s="94" t="s">
        <v>4</v>
      </c>
      <c r="G42" s="94" t="s">
        <v>194</v>
      </c>
      <c r="H42" s="94" t="s">
        <v>196</v>
      </c>
      <c r="I42" s="103" t="s">
        <v>4</v>
      </c>
      <c r="J42" s="94" t="s">
        <v>194</v>
      </c>
      <c r="K42" s="94" t="s">
        <v>196</v>
      </c>
      <c r="X42" s="22"/>
      <c r="AC42" s="1"/>
      <c r="AD42" s="1"/>
      <c r="AE42" s="1"/>
      <c r="AF42" s="1"/>
      <c r="AG42" s="1"/>
    </row>
    <row r="43" spans="1:33" ht="12" customHeight="1" x14ac:dyDescent="0.15">
      <c r="B43" s="35"/>
      <c r="C43" s="88"/>
      <c r="D43" s="88"/>
      <c r="E43" s="36"/>
      <c r="F43" s="37"/>
      <c r="G43" s="37"/>
      <c r="H43" s="37"/>
      <c r="I43" s="105">
        <f>F$34</f>
        <v>30</v>
      </c>
      <c r="J43" s="2">
        <f t="shared" ref="J43" si="7">G$34</f>
        <v>25</v>
      </c>
      <c r="K43" s="2">
        <f>H$34</f>
        <v>5</v>
      </c>
      <c r="L43" s="89"/>
      <c r="M43" s="89"/>
      <c r="N43" s="89"/>
      <c r="O43" s="89"/>
      <c r="P43" s="89"/>
      <c r="X43" s="22"/>
      <c r="AC43" s="1"/>
      <c r="AD43" s="1"/>
      <c r="AE43" s="1"/>
      <c r="AF43" s="1"/>
      <c r="AG43" s="1"/>
    </row>
    <row r="44" spans="1:33" ht="15" customHeight="1" x14ac:dyDescent="0.15">
      <c r="B44" s="34" t="s">
        <v>1044</v>
      </c>
      <c r="C44" s="209"/>
      <c r="D44" s="209"/>
      <c r="E44" s="7"/>
      <c r="F44" s="18">
        <v>4</v>
      </c>
      <c r="G44" s="18">
        <v>3</v>
      </c>
      <c r="H44" s="18">
        <v>1</v>
      </c>
      <c r="I44" s="107">
        <f t="shared" ref="I44:K51" si="8">F44/I$43*100</f>
        <v>13.333333333333334</v>
      </c>
      <c r="J44" s="4">
        <f t="shared" si="8"/>
        <v>12</v>
      </c>
      <c r="K44" s="4">
        <f t="shared" si="8"/>
        <v>20</v>
      </c>
      <c r="L44" s="80"/>
      <c r="M44" s="80"/>
      <c r="N44" s="80"/>
      <c r="O44" s="80"/>
      <c r="P44" s="80"/>
      <c r="X44" s="22"/>
      <c r="AC44" s="1"/>
      <c r="AD44" s="1"/>
      <c r="AE44" s="1"/>
      <c r="AF44" s="1"/>
      <c r="AG44" s="1"/>
    </row>
    <row r="45" spans="1:33" ht="15" customHeight="1" x14ac:dyDescent="0.15">
      <c r="B45" s="34" t="s">
        <v>1046</v>
      </c>
      <c r="C45" s="209"/>
      <c r="D45" s="209"/>
      <c r="E45" s="7"/>
      <c r="F45" s="18">
        <v>4</v>
      </c>
      <c r="G45" s="18">
        <v>4</v>
      </c>
      <c r="H45" s="18">
        <v>0</v>
      </c>
      <c r="I45" s="107">
        <f t="shared" si="8"/>
        <v>13.333333333333334</v>
      </c>
      <c r="J45" s="4">
        <f t="shared" si="8"/>
        <v>16</v>
      </c>
      <c r="K45" s="4">
        <f t="shared" si="8"/>
        <v>0</v>
      </c>
      <c r="L45" s="80"/>
      <c r="M45" s="80"/>
      <c r="N45" s="80"/>
      <c r="O45" s="80"/>
      <c r="P45" s="80"/>
      <c r="X45" s="22"/>
      <c r="AC45" s="1"/>
      <c r="AD45" s="1"/>
      <c r="AE45" s="1"/>
      <c r="AF45" s="1"/>
      <c r="AG45" s="1"/>
    </row>
    <row r="46" spans="1:33" ht="15" customHeight="1" x14ac:dyDescent="0.15">
      <c r="B46" s="34" t="s">
        <v>1048</v>
      </c>
      <c r="C46" s="209"/>
      <c r="D46" s="209"/>
      <c r="E46" s="7"/>
      <c r="F46" s="18">
        <v>5</v>
      </c>
      <c r="G46" s="18">
        <v>5</v>
      </c>
      <c r="H46" s="18">
        <v>0</v>
      </c>
      <c r="I46" s="107">
        <f t="shared" si="8"/>
        <v>16.666666666666664</v>
      </c>
      <c r="J46" s="4">
        <f t="shared" si="8"/>
        <v>20</v>
      </c>
      <c r="K46" s="4">
        <f t="shared" si="8"/>
        <v>0</v>
      </c>
      <c r="L46" s="80"/>
      <c r="M46" s="80"/>
      <c r="N46" s="80"/>
      <c r="O46" s="80"/>
      <c r="P46" s="80"/>
      <c r="X46" s="22"/>
      <c r="AC46" s="1"/>
      <c r="AD46" s="1"/>
      <c r="AE46" s="1"/>
      <c r="AF46" s="1"/>
      <c r="AG46" s="1"/>
    </row>
    <row r="47" spans="1:33" ht="15" customHeight="1" x14ac:dyDescent="0.15">
      <c r="B47" s="34" t="s">
        <v>1050</v>
      </c>
      <c r="C47" s="209"/>
      <c r="D47" s="209"/>
      <c r="E47" s="7"/>
      <c r="F47" s="18">
        <v>4</v>
      </c>
      <c r="G47" s="18">
        <v>3</v>
      </c>
      <c r="H47" s="18">
        <v>1</v>
      </c>
      <c r="I47" s="107">
        <f t="shared" si="8"/>
        <v>13.333333333333334</v>
      </c>
      <c r="J47" s="4">
        <f t="shared" si="8"/>
        <v>12</v>
      </c>
      <c r="K47" s="4">
        <f t="shared" si="8"/>
        <v>20</v>
      </c>
      <c r="L47" s="80"/>
      <c r="M47" s="80"/>
      <c r="N47" s="80"/>
      <c r="O47" s="80"/>
      <c r="P47" s="80"/>
      <c r="X47" s="22"/>
      <c r="AC47" s="1"/>
      <c r="AD47" s="1"/>
      <c r="AE47" s="1"/>
      <c r="AF47" s="1"/>
      <c r="AG47" s="1"/>
    </row>
    <row r="48" spans="1:33" ht="15" customHeight="1" x14ac:dyDescent="0.15">
      <c r="B48" s="34" t="s">
        <v>1052</v>
      </c>
      <c r="C48" s="209"/>
      <c r="D48" s="209"/>
      <c r="E48" s="7"/>
      <c r="F48" s="18">
        <v>2</v>
      </c>
      <c r="G48" s="18">
        <v>1</v>
      </c>
      <c r="H48" s="18">
        <v>1</v>
      </c>
      <c r="I48" s="107">
        <f t="shared" si="8"/>
        <v>6.666666666666667</v>
      </c>
      <c r="J48" s="4">
        <f t="shared" si="8"/>
        <v>4</v>
      </c>
      <c r="K48" s="4">
        <f t="shared" si="8"/>
        <v>20</v>
      </c>
      <c r="L48" s="80"/>
      <c r="M48" s="80"/>
      <c r="N48" s="80"/>
      <c r="O48" s="80"/>
      <c r="P48" s="80"/>
      <c r="X48" s="22"/>
      <c r="AC48" s="1"/>
      <c r="AD48" s="1"/>
      <c r="AE48" s="1"/>
      <c r="AF48" s="1"/>
      <c r="AG48" s="1"/>
    </row>
    <row r="49" spans="2:33" ht="15" customHeight="1" x14ac:dyDescent="0.15">
      <c r="B49" s="34" t="s">
        <v>1054</v>
      </c>
      <c r="C49" s="209"/>
      <c r="D49" s="209"/>
      <c r="E49" s="7"/>
      <c r="F49" s="18">
        <v>1</v>
      </c>
      <c r="G49" s="18">
        <v>1</v>
      </c>
      <c r="H49" s="18">
        <v>0</v>
      </c>
      <c r="I49" s="107">
        <f t="shared" si="8"/>
        <v>3.3333333333333335</v>
      </c>
      <c r="J49" s="4">
        <f t="shared" si="8"/>
        <v>4</v>
      </c>
      <c r="K49" s="4">
        <f t="shared" si="8"/>
        <v>0</v>
      </c>
      <c r="L49" s="80"/>
      <c r="M49" s="80"/>
      <c r="N49" s="80"/>
      <c r="O49" s="80"/>
      <c r="P49" s="80"/>
      <c r="X49" s="22"/>
      <c r="AC49" s="1"/>
      <c r="AD49" s="1"/>
      <c r="AE49" s="1"/>
      <c r="AF49" s="1"/>
      <c r="AG49" s="1"/>
    </row>
    <row r="50" spans="2:33" ht="15" customHeight="1" x14ac:dyDescent="0.15">
      <c r="B50" s="34" t="s">
        <v>438</v>
      </c>
      <c r="C50" s="209"/>
      <c r="D50" s="209"/>
      <c r="E50" s="7"/>
      <c r="F50" s="18">
        <v>3</v>
      </c>
      <c r="G50" s="18">
        <v>3</v>
      </c>
      <c r="H50" s="18">
        <v>0</v>
      </c>
      <c r="I50" s="107">
        <f t="shared" si="8"/>
        <v>10</v>
      </c>
      <c r="J50" s="4">
        <f t="shared" si="8"/>
        <v>12</v>
      </c>
      <c r="K50" s="4">
        <f t="shared" si="8"/>
        <v>0</v>
      </c>
      <c r="L50" s="80"/>
      <c r="M50" s="80"/>
      <c r="N50" s="80"/>
      <c r="O50" s="80"/>
      <c r="P50" s="80"/>
      <c r="X50" s="22"/>
      <c r="AC50" s="1"/>
      <c r="AD50" s="1"/>
      <c r="AE50" s="1"/>
      <c r="AF50" s="1"/>
      <c r="AG50" s="1"/>
    </row>
    <row r="51" spans="2:33" ht="15" customHeight="1" x14ac:dyDescent="0.15">
      <c r="B51" s="35" t="s">
        <v>0</v>
      </c>
      <c r="C51" s="88"/>
      <c r="D51" s="88"/>
      <c r="E51" s="36"/>
      <c r="F51" s="19">
        <v>7</v>
      </c>
      <c r="G51" s="19">
        <v>5</v>
      </c>
      <c r="H51" s="19">
        <v>2</v>
      </c>
      <c r="I51" s="111">
        <f t="shared" si="8"/>
        <v>23.333333333333332</v>
      </c>
      <c r="J51" s="5">
        <f t="shared" si="8"/>
        <v>20</v>
      </c>
      <c r="K51" s="5">
        <f t="shared" si="8"/>
        <v>40</v>
      </c>
      <c r="L51" s="23"/>
      <c r="M51" s="23"/>
      <c r="N51" s="23"/>
      <c r="O51" s="23"/>
      <c r="P51" s="23"/>
      <c r="X51" s="22"/>
      <c r="AC51" s="1"/>
      <c r="AD51" s="1"/>
      <c r="AE51" s="1"/>
      <c r="AF51" s="1"/>
      <c r="AG51" s="1"/>
    </row>
    <row r="52" spans="2:33" ht="15" customHeight="1" x14ac:dyDescent="0.15">
      <c r="B52" s="38" t="s">
        <v>1</v>
      </c>
      <c r="C52" s="78"/>
      <c r="D52" s="78"/>
      <c r="E52" s="28"/>
      <c r="F52" s="39">
        <f>SUM(F44:F51)</f>
        <v>30</v>
      </c>
      <c r="G52" s="39">
        <f>SUM(G44:G51)</f>
        <v>25</v>
      </c>
      <c r="H52" s="39">
        <f>SUM(H44:H51)</f>
        <v>5</v>
      </c>
      <c r="I52" s="108">
        <f>IF(SUM(I44:I51)&gt;100,"－",SUM(I44:I51))</f>
        <v>99.999999999999986</v>
      </c>
      <c r="J52" s="6">
        <f>IF(SUM(J44:J51)&gt;100,"－",SUM(J44:J51))</f>
        <v>100</v>
      </c>
      <c r="K52" s="6">
        <f>IF(SUM(K44:K51)&gt;100,"－",SUM(K44:K51))</f>
        <v>100</v>
      </c>
      <c r="L52" s="23"/>
      <c r="M52" s="23"/>
      <c r="N52" s="23"/>
      <c r="O52" s="23"/>
      <c r="P52" s="23"/>
      <c r="X52" s="22"/>
      <c r="AC52" s="1"/>
      <c r="AD52" s="1"/>
      <c r="AE52" s="1"/>
      <c r="AF52" s="1"/>
      <c r="AG52" s="1"/>
    </row>
    <row r="53" spans="2:33" ht="15" customHeight="1" x14ac:dyDescent="0.15">
      <c r="B53" s="38" t="s">
        <v>103</v>
      </c>
      <c r="C53" s="78"/>
      <c r="D53" s="78"/>
      <c r="E53" s="29"/>
      <c r="F53" s="41">
        <v>30.043478260869566</v>
      </c>
      <c r="G53" s="71">
        <v>31.05</v>
      </c>
      <c r="H53" s="71">
        <v>23.333333333333332</v>
      </c>
      <c r="I53" s="23"/>
      <c r="J53" s="23"/>
      <c r="K53" s="23"/>
      <c r="L53" s="23"/>
      <c r="M53" s="23"/>
      <c r="N53" s="23"/>
      <c r="O53" s="23"/>
      <c r="P53" s="23"/>
      <c r="X53" s="22"/>
      <c r="AC53" s="1"/>
      <c r="AD53" s="1"/>
      <c r="AE53" s="1"/>
      <c r="AF53" s="1"/>
      <c r="AG53" s="1"/>
    </row>
    <row r="54" spans="2:33" ht="15" customHeight="1" x14ac:dyDescent="0.15">
      <c r="B54" s="38" t="s">
        <v>104</v>
      </c>
      <c r="C54" s="78"/>
      <c r="D54" s="78"/>
      <c r="E54" s="29"/>
      <c r="F54" s="171">
        <v>92</v>
      </c>
      <c r="G54" s="47">
        <v>92</v>
      </c>
      <c r="H54" s="47">
        <v>40</v>
      </c>
      <c r="I54" s="23"/>
      <c r="J54" s="23"/>
      <c r="K54" s="23"/>
      <c r="L54" s="23"/>
      <c r="M54" s="23"/>
      <c r="N54" s="23"/>
      <c r="O54" s="23"/>
      <c r="P54" s="23"/>
      <c r="X54" s="22"/>
      <c r="AC54" s="1"/>
      <c r="AD54" s="1"/>
      <c r="AE54" s="1"/>
      <c r="AF54" s="1"/>
      <c r="AG54" s="1"/>
    </row>
    <row r="55" spans="2:33" ht="15" customHeight="1" x14ac:dyDescent="0.15">
      <c r="B55" s="85" t="s">
        <v>143</v>
      </c>
      <c r="C55" s="85"/>
      <c r="D55" s="7"/>
      <c r="E55" s="7"/>
      <c r="J55" s="1"/>
      <c r="K55" s="1"/>
      <c r="X55" s="22"/>
      <c r="AC55" s="1"/>
      <c r="AD55" s="1"/>
      <c r="AE55" s="1"/>
      <c r="AF55" s="1"/>
      <c r="AG55" s="1"/>
    </row>
    <row r="56" spans="2:33" ht="13.65" customHeight="1" x14ac:dyDescent="0.15">
      <c r="B56" s="64"/>
      <c r="C56" s="33"/>
      <c r="D56" s="33"/>
      <c r="E56" s="33"/>
      <c r="F56" s="79"/>
      <c r="G56" s="83" t="s">
        <v>2</v>
      </c>
      <c r="H56" s="86"/>
      <c r="I56" s="104"/>
      <c r="J56" s="83" t="s">
        <v>3</v>
      </c>
      <c r="K56" s="84"/>
      <c r="X56" s="22"/>
      <c r="AC56" s="1"/>
      <c r="AD56" s="1"/>
      <c r="AE56" s="1"/>
      <c r="AF56" s="1"/>
      <c r="AG56" s="1"/>
    </row>
    <row r="57" spans="2:33" ht="19.2" x14ac:dyDescent="0.15">
      <c r="B57" s="77"/>
      <c r="C57" s="7"/>
      <c r="D57" s="7"/>
      <c r="E57" s="7"/>
      <c r="F57" s="94" t="s">
        <v>4</v>
      </c>
      <c r="G57" s="94" t="s">
        <v>194</v>
      </c>
      <c r="H57" s="94" t="s">
        <v>196</v>
      </c>
      <c r="I57" s="103" t="s">
        <v>4</v>
      </c>
      <c r="J57" s="94" t="s">
        <v>194</v>
      </c>
      <c r="K57" s="94" t="s">
        <v>196</v>
      </c>
      <c r="X57" s="22"/>
      <c r="AC57" s="1"/>
      <c r="AD57" s="1"/>
      <c r="AE57" s="1"/>
      <c r="AF57" s="1"/>
      <c r="AG57" s="1"/>
    </row>
    <row r="58" spans="2:33" ht="12" customHeight="1" x14ac:dyDescent="0.15">
      <c r="B58" s="35"/>
      <c r="C58" s="88"/>
      <c r="D58" s="88"/>
      <c r="E58" s="36"/>
      <c r="F58" s="37"/>
      <c r="G58" s="37"/>
      <c r="H58" s="37"/>
      <c r="I58" s="105">
        <f>F$34</f>
        <v>30</v>
      </c>
      <c r="J58" s="2">
        <f t="shared" ref="J58" si="9">G$34</f>
        <v>25</v>
      </c>
      <c r="K58" s="2">
        <f>H$34</f>
        <v>5</v>
      </c>
      <c r="L58" s="89"/>
      <c r="M58" s="89"/>
      <c r="N58" s="89"/>
      <c r="O58" s="89"/>
      <c r="P58" s="89"/>
      <c r="X58" s="22"/>
      <c r="AC58" s="1"/>
      <c r="AD58" s="1"/>
      <c r="AE58" s="1"/>
      <c r="AF58" s="1"/>
      <c r="AG58" s="1"/>
    </row>
    <row r="59" spans="2:33" ht="15" customHeight="1" x14ac:dyDescent="0.15">
      <c r="B59" s="34" t="s">
        <v>115</v>
      </c>
      <c r="C59" s="209"/>
      <c r="D59" s="209"/>
      <c r="E59" s="7"/>
      <c r="F59" s="18">
        <v>2</v>
      </c>
      <c r="G59" s="18">
        <v>1</v>
      </c>
      <c r="H59" s="18">
        <v>1</v>
      </c>
      <c r="I59" s="107">
        <f t="shared" ref="I59:K65" si="10">F59/I$58*100</f>
        <v>6.666666666666667</v>
      </c>
      <c r="J59" s="4">
        <f t="shared" si="10"/>
        <v>4</v>
      </c>
      <c r="K59" s="4">
        <f>H59/K$58*100</f>
        <v>20</v>
      </c>
      <c r="L59" s="80"/>
      <c r="M59" s="80"/>
      <c r="N59" s="80"/>
      <c r="O59" s="80"/>
      <c r="P59" s="80"/>
      <c r="X59" s="22"/>
      <c r="AC59" s="1"/>
      <c r="AD59" s="1"/>
      <c r="AE59" s="1"/>
      <c r="AF59" s="1"/>
      <c r="AG59" s="1"/>
    </row>
    <row r="60" spans="2:33" ht="15" customHeight="1" x14ac:dyDescent="0.15">
      <c r="B60" s="34" t="s">
        <v>116</v>
      </c>
      <c r="C60" s="209"/>
      <c r="D60" s="209"/>
      <c r="E60" s="7"/>
      <c r="F60" s="18">
        <v>1</v>
      </c>
      <c r="G60" s="18">
        <v>1</v>
      </c>
      <c r="H60" s="18">
        <v>0</v>
      </c>
      <c r="I60" s="107">
        <f t="shared" si="10"/>
        <v>3.3333333333333335</v>
      </c>
      <c r="J60" s="4">
        <f t="shared" si="10"/>
        <v>4</v>
      </c>
      <c r="K60" s="4">
        <f t="shared" si="10"/>
        <v>0</v>
      </c>
      <c r="L60" s="80"/>
      <c r="M60" s="80"/>
      <c r="N60" s="80"/>
      <c r="O60" s="80"/>
      <c r="P60" s="80"/>
      <c r="X60" s="22"/>
      <c r="AC60" s="1"/>
      <c r="AD60" s="1"/>
      <c r="AE60" s="1"/>
      <c r="AF60" s="1"/>
      <c r="AG60" s="1"/>
    </row>
    <row r="61" spans="2:33" ht="15" customHeight="1" x14ac:dyDescent="0.15">
      <c r="B61" s="34" t="s">
        <v>117</v>
      </c>
      <c r="C61" s="209"/>
      <c r="D61" s="209"/>
      <c r="E61" s="7"/>
      <c r="F61" s="18">
        <v>2</v>
      </c>
      <c r="G61" s="18">
        <v>2</v>
      </c>
      <c r="H61" s="18">
        <v>0</v>
      </c>
      <c r="I61" s="107">
        <f t="shared" si="10"/>
        <v>6.666666666666667</v>
      </c>
      <c r="J61" s="4">
        <f t="shared" si="10"/>
        <v>8</v>
      </c>
      <c r="K61" s="4">
        <f t="shared" si="10"/>
        <v>0</v>
      </c>
      <c r="L61" s="80"/>
      <c r="M61" s="80"/>
      <c r="N61" s="80"/>
      <c r="O61" s="80"/>
      <c r="P61" s="80"/>
      <c r="X61" s="22"/>
      <c r="AC61" s="1"/>
      <c r="AD61" s="1"/>
      <c r="AE61" s="1"/>
      <c r="AF61" s="1"/>
      <c r="AG61" s="1"/>
    </row>
    <row r="62" spans="2:33" ht="15" customHeight="1" x14ac:dyDescent="0.15">
      <c r="B62" s="34" t="s">
        <v>118</v>
      </c>
      <c r="C62" s="209"/>
      <c r="D62" s="209"/>
      <c r="E62" s="7"/>
      <c r="F62" s="18">
        <v>2</v>
      </c>
      <c r="G62" s="18">
        <v>2</v>
      </c>
      <c r="H62" s="18">
        <v>0</v>
      </c>
      <c r="I62" s="107">
        <f t="shared" si="10"/>
        <v>6.666666666666667</v>
      </c>
      <c r="J62" s="4">
        <f t="shared" si="10"/>
        <v>8</v>
      </c>
      <c r="K62" s="4">
        <f t="shared" si="10"/>
        <v>0</v>
      </c>
      <c r="L62" s="80"/>
      <c r="M62" s="80"/>
      <c r="N62" s="80"/>
      <c r="O62" s="80"/>
      <c r="P62" s="80"/>
      <c r="X62" s="22"/>
      <c r="AC62" s="1"/>
      <c r="AD62" s="1"/>
      <c r="AE62" s="1"/>
      <c r="AF62" s="1"/>
      <c r="AG62" s="1"/>
    </row>
    <row r="63" spans="2:33" ht="15" customHeight="1" x14ac:dyDescent="0.15">
      <c r="B63" s="34" t="s">
        <v>119</v>
      </c>
      <c r="C63" s="209"/>
      <c r="D63" s="209"/>
      <c r="E63" s="7"/>
      <c r="F63" s="18">
        <v>10</v>
      </c>
      <c r="G63" s="18">
        <v>10</v>
      </c>
      <c r="H63" s="18">
        <v>0</v>
      </c>
      <c r="I63" s="107">
        <f t="shared" si="10"/>
        <v>33.333333333333329</v>
      </c>
      <c r="J63" s="4">
        <f t="shared" si="10"/>
        <v>40</v>
      </c>
      <c r="K63" s="4">
        <f t="shared" si="10"/>
        <v>0</v>
      </c>
      <c r="L63" s="80"/>
      <c r="M63" s="80"/>
      <c r="N63" s="80"/>
      <c r="O63" s="80"/>
      <c r="P63" s="80"/>
      <c r="X63" s="22"/>
      <c r="AC63" s="1"/>
      <c r="AD63" s="1"/>
      <c r="AE63" s="1"/>
      <c r="AF63" s="1"/>
      <c r="AG63" s="1"/>
    </row>
    <row r="64" spans="2:33" ht="15" customHeight="1" x14ac:dyDescent="0.15">
      <c r="B64" s="34" t="s">
        <v>190</v>
      </c>
      <c r="C64" s="209"/>
      <c r="D64" s="209"/>
      <c r="E64" s="7"/>
      <c r="F64" s="18">
        <v>6</v>
      </c>
      <c r="G64" s="18">
        <v>4</v>
      </c>
      <c r="H64" s="18">
        <v>2</v>
      </c>
      <c r="I64" s="107">
        <f t="shared" si="10"/>
        <v>20</v>
      </c>
      <c r="J64" s="4">
        <f t="shared" si="10"/>
        <v>16</v>
      </c>
      <c r="K64" s="4">
        <f t="shared" si="10"/>
        <v>40</v>
      </c>
      <c r="L64" s="80"/>
      <c r="M64" s="80"/>
      <c r="N64" s="80"/>
      <c r="O64" s="80"/>
      <c r="P64" s="80"/>
      <c r="X64" s="22"/>
      <c r="AC64" s="1"/>
      <c r="AD64" s="1"/>
      <c r="AE64" s="1"/>
      <c r="AF64" s="1"/>
      <c r="AG64" s="1"/>
    </row>
    <row r="65" spans="1:33" ht="15" customHeight="1" x14ac:dyDescent="0.15">
      <c r="B65" s="35" t="s">
        <v>0</v>
      </c>
      <c r="C65" s="88"/>
      <c r="D65" s="88"/>
      <c r="E65" s="36"/>
      <c r="F65" s="19">
        <v>7</v>
      </c>
      <c r="G65" s="19">
        <v>5</v>
      </c>
      <c r="H65" s="19">
        <v>2</v>
      </c>
      <c r="I65" s="111">
        <f t="shared" si="10"/>
        <v>23.333333333333332</v>
      </c>
      <c r="J65" s="5">
        <f t="shared" si="10"/>
        <v>20</v>
      </c>
      <c r="K65" s="5">
        <f t="shared" si="10"/>
        <v>40</v>
      </c>
      <c r="L65" s="23"/>
      <c r="M65" s="23"/>
      <c r="N65" s="23"/>
      <c r="O65" s="23"/>
      <c r="P65" s="23"/>
      <c r="X65" s="22"/>
      <c r="AC65" s="1"/>
      <c r="AD65" s="1"/>
      <c r="AE65" s="1"/>
      <c r="AF65" s="1"/>
      <c r="AG65" s="1"/>
    </row>
    <row r="66" spans="1:33" ht="15" customHeight="1" x14ac:dyDescent="0.15">
      <c r="B66" s="38" t="s">
        <v>1</v>
      </c>
      <c r="C66" s="78"/>
      <c r="D66" s="78"/>
      <c r="E66" s="28"/>
      <c r="F66" s="39">
        <f>SUM(F59:F65)</f>
        <v>30</v>
      </c>
      <c r="G66" s="39">
        <f>SUM(G59:G65)</f>
        <v>25</v>
      </c>
      <c r="H66" s="39">
        <f>SUM(H59:H65)</f>
        <v>5</v>
      </c>
      <c r="I66" s="108">
        <f>IF(SUM(I59:I65)&gt;100,"－",SUM(I59:I65))</f>
        <v>99.999999999999986</v>
      </c>
      <c r="J66" s="6">
        <f>IF(SUM(J59:J65)&gt;100,"－",SUM(J59:J65))</f>
        <v>100</v>
      </c>
      <c r="K66" s="6">
        <f>IF(SUM(K59:K65)&gt;100,"－",SUM(K59:K65))</f>
        <v>100</v>
      </c>
      <c r="L66" s="23"/>
      <c r="M66" s="23"/>
      <c r="N66" s="23"/>
      <c r="O66" s="23"/>
      <c r="P66" s="23"/>
      <c r="X66" s="22"/>
      <c r="AC66" s="1"/>
      <c r="AD66" s="1"/>
      <c r="AE66" s="1"/>
      <c r="AF66" s="1"/>
      <c r="AG66" s="1"/>
    </row>
    <row r="67" spans="1:33" ht="15" customHeight="1" x14ac:dyDescent="0.15">
      <c r="B67" s="38" t="s">
        <v>103</v>
      </c>
      <c r="C67" s="78"/>
      <c r="D67" s="78"/>
      <c r="E67" s="29"/>
      <c r="F67" s="41">
        <v>38.795326303893525</v>
      </c>
      <c r="G67" s="71">
        <v>39.614625249477555</v>
      </c>
      <c r="H67" s="71">
        <v>33.333333333333336</v>
      </c>
      <c r="I67" s="23"/>
      <c r="J67" s="23"/>
      <c r="K67" s="23"/>
      <c r="L67" s="23"/>
      <c r="M67" s="23"/>
      <c r="N67" s="23"/>
      <c r="O67" s="23"/>
      <c r="P67" s="23"/>
      <c r="X67" s="22"/>
      <c r="AC67" s="1"/>
      <c r="AD67" s="1"/>
      <c r="AE67" s="1"/>
      <c r="AF67" s="1"/>
      <c r="AG67" s="1"/>
    </row>
    <row r="68" spans="1:33" ht="15" customHeight="1" x14ac:dyDescent="0.15">
      <c r="B68" s="38" t="s">
        <v>104</v>
      </c>
      <c r="C68" s="78"/>
      <c r="D68" s="78"/>
      <c r="E68" s="29"/>
      <c r="F68" s="41">
        <v>50</v>
      </c>
      <c r="G68" s="71">
        <v>50</v>
      </c>
      <c r="H68" s="71">
        <v>50</v>
      </c>
      <c r="I68" s="23"/>
      <c r="J68" s="23"/>
      <c r="K68" s="23"/>
      <c r="L68" s="23"/>
      <c r="M68" s="23"/>
      <c r="N68" s="23"/>
      <c r="O68" s="23"/>
      <c r="P68" s="23"/>
      <c r="X68" s="22"/>
      <c r="AC68" s="1"/>
      <c r="AD68" s="1"/>
      <c r="AE68" s="1"/>
      <c r="AF68" s="1"/>
      <c r="AG68" s="1"/>
    </row>
    <row r="69" spans="1:33" ht="15" customHeight="1" x14ac:dyDescent="0.15">
      <c r="B69" s="62"/>
      <c r="C69" s="62"/>
      <c r="D69" s="55"/>
      <c r="E69" s="55"/>
      <c r="F69" s="55"/>
      <c r="G69" s="55"/>
      <c r="H69" s="14"/>
      <c r="I69" s="14"/>
      <c r="J69" s="14"/>
      <c r="K69" s="1"/>
      <c r="X69" s="22"/>
      <c r="AC69" s="1"/>
      <c r="AD69" s="1"/>
      <c r="AE69" s="1"/>
      <c r="AF69" s="1"/>
      <c r="AG69" s="1"/>
    </row>
    <row r="70" spans="1:33" ht="15" customHeight="1" x14ac:dyDescent="0.15">
      <c r="A70" s="43" t="s">
        <v>970</v>
      </c>
      <c r="F70" s="1"/>
      <c r="G70" s="1"/>
      <c r="K70" s="1"/>
      <c r="X70" s="22"/>
      <c r="AC70" s="1"/>
      <c r="AD70" s="1"/>
      <c r="AE70" s="1"/>
      <c r="AF70" s="1"/>
      <c r="AG70" s="1"/>
    </row>
    <row r="71" spans="1:33" ht="15" customHeight="1" x14ac:dyDescent="0.15">
      <c r="A71" s="1" t="s">
        <v>677</v>
      </c>
      <c r="B71" s="22"/>
      <c r="C71" s="22"/>
      <c r="D71" s="7"/>
      <c r="E71" s="7"/>
      <c r="J71" s="1"/>
      <c r="K71" s="1"/>
      <c r="X71" s="22"/>
      <c r="AC71" s="1"/>
      <c r="AD71" s="1"/>
      <c r="AE71" s="1"/>
      <c r="AF71" s="1"/>
      <c r="AG71" s="1"/>
    </row>
    <row r="72" spans="1:33" ht="13.65" customHeight="1" x14ac:dyDescent="0.15">
      <c r="B72" s="64"/>
      <c r="C72" s="33"/>
      <c r="D72" s="33"/>
      <c r="E72" s="33"/>
      <c r="F72" s="79"/>
      <c r="G72" s="83" t="s">
        <v>2</v>
      </c>
      <c r="H72" s="86"/>
      <c r="I72" s="104"/>
      <c r="J72" s="83" t="s">
        <v>3</v>
      </c>
      <c r="K72" s="84"/>
      <c r="X72" s="22"/>
      <c r="AC72" s="1"/>
      <c r="AD72" s="1"/>
      <c r="AE72" s="1"/>
      <c r="AF72" s="1"/>
      <c r="AG72" s="1"/>
    </row>
    <row r="73" spans="1:33" ht="19.2" x14ac:dyDescent="0.15">
      <c r="B73" s="77"/>
      <c r="C73" s="7"/>
      <c r="D73" s="7"/>
      <c r="E73" s="7"/>
      <c r="F73" s="94" t="s">
        <v>4</v>
      </c>
      <c r="G73" s="94" t="s">
        <v>194</v>
      </c>
      <c r="H73" s="94" t="s">
        <v>196</v>
      </c>
      <c r="I73" s="103" t="s">
        <v>4</v>
      </c>
      <c r="J73" s="94" t="s">
        <v>194</v>
      </c>
      <c r="K73" s="94" t="s">
        <v>196</v>
      </c>
      <c r="X73" s="22"/>
      <c r="AC73" s="1"/>
      <c r="AD73" s="1"/>
      <c r="AE73" s="1"/>
      <c r="AF73" s="1"/>
      <c r="AG73" s="1"/>
    </row>
    <row r="74" spans="1:33" ht="12" customHeight="1" x14ac:dyDescent="0.15">
      <c r="B74" s="35"/>
      <c r="C74" s="88"/>
      <c r="D74" s="88"/>
      <c r="E74" s="36"/>
      <c r="F74" s="37"/>
      <c r="G74" s="37"/>
      <c r="H74" s="37"/>
      <c r="I74" s="105">
        <f>F$35</f>
        <v>67</v>
      </c>
      <c r="J74" s="2">
        <f t="shared" ref="J74:K74" si="11">G$35</f>
        <v>58</v>
      </c>
      <c r="K74" s="2">
        <f t="shared" si="11"/>
        <v>9</v>
      </c>
      <c r="L74" s="89"/>
      <c r="M74" s="89"/>
      <c r="N74" s="89"/>
      <c r="O74" s="89"/>
      <c r="P74" s="89"/>
      <c r="X74" s="22"/>
      <c r="AC74" s="1"/>
      <c r="AD74" s="1"/>
      <c r="AE74" s="1"/>
      <c r="AF74" s="1"/>
      <c r="AG74" s="1"/>
    </row>
    <row r="75" spans="1:33" ht="15" customHeight="1" x14ac:dyDescent="0.15">
      <c r="B75" s="34" t="s">
        <v>1044</v>
      </c>
      <c r="C75" s="209"/>
      <c r="D75" s="209"/>
      <c r="E75" s="7"/>
      <c r="F75" s="18">
        <v>9</v>
      </c>
      <c r="G75" s="18">
        <v>6</v>
      </c>
      <c r="H75" s="18">
        <v>3</v>
      </c>
      <c r="I75" s="107">
        <f>F75/I$74*100</f>
        <v>13.432835820895523</v>
      </c>
      <c r="J75" s="4">
        <f t="shared" ref="J75:K75" si="12">G75/J$74*100</f>
        <v>10.344827586206897</v>
      </c>
      <c r="K75" s="4">
        <f t="shared" si="12"/>
        <v>33.333333333333329</v>
      </c>
      <c r="L75" s="80"/>
      <c r="M75" s="80"/>
      <c r="N75" s="80"/>
      <c r="O75" s="80"/>
      <c r="P75" s="80"/>
      <c r="X75" s="22"/>
      <c r="AC75" s="1"/>
      <c r="AD75" s="1"/>
      <c r="AE75" s="1"/>
      <c r="AF75" s="1"/>
      <c r="AG75" s="1"/>
    </row>
    <row r="76" spans="1:33" ht="15" customHeight="1" x14ac:dyDescent="0.15">
      <c r="B76" s="34" t="s">
        <v>1045</v>
      </c>
      <c r="C76" s="209"/>
      <c r="D76" s="209"/>
      <c r="E76" s="7"/>
      <c r="F76" s="18">
        <v>6</v>
      </c>
      <c r="G76" s="18">
        <v>4</v>
      </c>
      <c r="H76" s="18">
        <v>2</v>
      </c>
      <c r="I76" s="107">
        <f t="shared" ref="I76:I82" si="13">F76/I$74*100</f>
        <v>8.9552238805970141</v>
      </c>
      <c r="J76" s="4">
        <f t="shared" ref="J76:J82" si="14">G76/J$74*100</f>
        <v>6.8965517241379306</v>
      </c>
      <c r="K76" s="4">
        <f t="shared" ref="K76:K82" si="15">H76/K$74*100</f>
        <v>22.222222222222221</v>
      </c>
      <c r="L76" s="80"/>
      <c r="M76" s="80"/>
      <c r="N76" s="80"/>
      <c r="O76" s="80"/>
      <c r="P76" s="80"/>
      <c r="X76" s="22"/>
      <c r="AC76" s="1"/>
      <c r="AD76" s="1"/>
      <c r="AE76" s="1"/>
      <c r="AF76" s="1"/>
      <c r="AG76" s="1"/>
    </row>
    <row r="77" spans="1:33" ht="15" customHeight="1" x14ac:dyDescent="0.15">
      <c r="B77" s="34" t="s">
        <v>1047</v>
      </c>
      <c r="C77" s="209"/>
      <c r="D77" s="209"/>
      <c r="E77" s="7"/>
      <c r="F77" s="18">
        <v>12</v>
      </c>
      <c r="G77" s="18">
        <v>9</v>
      </c>
      <c r="H77" s="18">
        <v>3</v>
      </c>
      <c r="I77" s="107">
        <f t="shared" si="13"/>
        <v>17.910447761194028</v>
      </c>
      <c r="J77" s="4">
        <f t="shared" si="14"/>
        <v>15.517241379310345</v>
      </c>
      <c r="K77" s="4">
        <f t="shared" si="15"/>
        <v>33.333333333333329</v>
      </c>
      <c r="L77" s="80"/>
      <c r="M77" s="80"/>
      <c r="N77" s="80"/>
      <c r="O77" s="80"/>
      <c r="P77" s="80"/>
      <c r="X77" s="22"/>
      <c r="AC77" s="1"/>
      <c r="AD77" s="1"/>
      <c r="AE77" s="1"/>
      <c r="AF77" s="1"/>
      <c r="AG77" s="1"/>
    </row>
    <row r="78" spans="1:33" ht="15" customHeight="1" x14ac:dyDescent="0.15">
      <c r="B78" s="34" t="s">
        <v>1049</v>
      </c>
      <c r="C78" s="209"/>
      <c r="D78" s="209"/>
      <c r="E78" s="7"/>
      <c r="F78" s="18">
        <v>7</v>
      </c>
      <c r="G78" s="18">
        <v>7</v>
      </c>
      <c r="H78" s="18">
        <v>0</v>
      </c>
      <c r="I78" s="107">
        <f t="shared" si="13"/>
        <v>10.44776119402985</v>
      </c>
      <c r="J78" s="4">
        <f t="shared" si="14"/>
        <v>12.068965517241379</v>
      </c>
      <c r="K78" s="4">
        <f t="shared" si="15"/>
        <v>0</v>
      </c>
      <c r="L78" s="80"/>
      <c r="M78" s="80"/>
      <c r="N78" s="80"/>
      <c r="O78" s="80"/>
      <c r="P78" s="80"/>
      <c r="X78" s="22"/>
      <c r="AC78" s="1"/>
      <c r="AD78" s="1"/>
      <c r="AE78" s="1"/>
      <c r="AF78" s="1"/>
      <c r="AG78" s="1"/>
    </row>
    <row r="79" spans="1:33" ht="15" customHeight="1" x14ac:dyDescent="0.15">
      <c r="B79" s="34" t="s">
        <v>1051</v>
      </c>
      <c r="C79" s="209"/>
      <c r="D79" s="209"/>
      <c r="E79" s="7"/>
      <c r="F79" s="18">
        <v>5</v>
      </c>
      <c r="G79" s="18">
        <v>5</v>
      </c>
      <c r="H79" s="18">
        <v>0</v>
      </c>
      <c r="I79" s="107">
        <f t="shared" si="13"/>
        <v>7.4626865671641784</v>
      </c>
      <c r="J79" s="4">
        <f t="shared" si="14"/>
        <v>8.6206896551724146</v>
      </c>
      <c r="K79" s="4">
        <f t="shared" si="15"/>
        <v>0</v>
      </c>
      <c r="L79" s="80"/>
      <c r="M79" s="80"/>
      <c r="N79" s="80"/>
      <c r="O79" s="80"/>
      <c r="P79" s="80"/>
      <c r="X79" s="22"/>
      <c r="AC79" s="1"/>
      <c r="AD79" s="1"/>
      <c r="AE79" s="1"/>
      <c r="AF79" s="1"/>
      <c r="AG79" s="1"/>
    </row>
    <row r="80" spans="1:33" ht="15" customHeight="1" x14ac:dyDescent="0.15">
      <c r="B80" s="34" t="s">
        <v>1053</v>
      </c>
      <c r="C80" s="209"/>
      <c r="D80" s="209"/>
      <c r="E80" s="7"/>
      <c r="F80" s="18">
        <v>4</v>
      </c>
      <c r="G80" s="18">
        <v>4</v>
      </c>
      <c r="H80" s="18">
        <v>0</v>
      </c>
      <c r="I80" s="107">
        <f t="shared" si="13"/>
        <v>5.9701492537313428</v>
      </c>
      <c r="J80" s="4">
        <f t="shared" si="14"/>
        <v>6.8965517241379306</v>
      </c>
      <c r="K80" s="4">
        <f t="shared" si="15"/>
        <v>0</v>
      </c>
      <c r="L80" s="80"/>
      <c r="M80" s="80"/>
      <c r="N80" s="80"/>
      <c r="O80" s="80"/>
      <c r="P80" s="80"/>
      <c r="X80" s="22"/>
      <c r="AC80" s="1"/>
      <c r="AD80" s="1"/>
      <c r="AE80" s="1"/>
      <c r="AF80" s="1"/>
      <c r="AG80" s="1"/>
    </row>
    <row r="81" spans="2:33" ht="15" customHeight="1" x14ac:dyDescent="0.15">
      <c r="B81" s="34" t="s">
        <v>438</v>
      </c>
      <c r="C81" s="209"/>
      <c r="D81" s="209"/>
      <c r="E81" s="7"/>
      <c r="F81" s="18">
        <v>8</v>
      </c>
      <c r="G81" s="18">
        <v>7</v>
      </c>
      <c r="H81" s="18">
        <v>1</v>
      </c>
      <c r="I81" s="107">
        <f t="shared" si="13"/>
        <v>11.940298507462686</v>
      </c>
      <c r="J81" s="4">
        <f t="shared" si="14"/>
        <v>12.068965517241379</v>
      </c>
      <c r="K81" s="4">
        <f t="shared" si="15"/>
        <v>11.111111111111111</v>
      </c>
      <c r="L81" s="80"/>
      <c r="M81" s="80"/>
      <c r="N81" s="80"/>
      <c r="O81" s="80"/>
      <c r="P81" s="80"/>
      <c r="X81" s="22"/>
      <c r="AC81" s="1"/>
      <c r="AD81" s="1"/>
      <c r="AE81" s="1"/>
      <c r="AF81" s="1"/>
      <c r="AG81" s="1"/>
    </row>
    <row r="82" spans="2:33" ht="15" customHeight="1" x14ac:dyDescent="0.15">
      <c r="B82" s="35" t="s">
        <v>0</v>
      </c>
      <c r="C82" s="88"/>
      <c r="D82" s="88"/>
      <c r="E82" s="36"/>
      <c r="F82" s="19">
        <v>16</v>
      </c>
      <c r="G82" s="19">
        <v>16</v>
      </c>
      <c r="H82" s="19">
        <v>0</v>
      </c>
      <c r="I82" s="111">
        <f t="shared" si="13"/>
        <v>23.880597014925371</v>
      </c>
      <c r="J82" s="5">
        <f t="shared" si="14"/>
        <v>27.586206896551722</v>
      </c>
      <c r="K82" s="5">
        <f t="shared" si="15"/>
        <v>0</v>
      </c>
      <c r="L82" s="23"/>
      <c r="M82" s="23"/>
      <c r="N82" s="23"/>
      <c r="O82" s="23"/>
      <c r="P82" s="23"/>
      <c r="X82" s="22"/>
      <c r="AC82" s="1"/>
      <c r="AD82" s="1"/>
      <c r="AE82" s="1"/>
      <c r="AF82" s="1"/>
      <c r="AG82" s="1"/>
    </row>
    <row r="83" spans="2:33" ht="15" customHeight="1" x14ac:dyDescent="0.15">
      <c r="B83" s="38" t="s">
        <v>1</v>
      </c>
      <c r="C83" s="78"/>
      <c r="D83" s="78"/>
      <c r="E83" s="28"/>
      <c r="F83" s="39">
        <f>SUM(F75:F82)</f>
        <v>67</v>
      </c>
      <c r="G83" s="39">
        <f>SUM(G75:G82)</f>
        <v>58</v>
      </c>
      <c r="H83" s="39">
        <f>SUM(H75:H82)</f>
        <v>9</v>
      </c>
      <c r="I83" s="108">
        <f>IF(SUM(I75:I82)&gt;100,"－",SUM(I75:I82))</f>
        <v>99.999999999999986</v>
      </c>
      <c r="J83" s="6">
        <f>IF(SUM(J75:J82)&gt;100,"－",SUM(J75:J82))</f>
        <v>100</v>
      </c>
      <c r="K83" s="6">
        <f>IF(SUM(K75:K82)&gt;100,"－",SUM(K75:K82))</f>
        <v>100</v>
      </c>
      <c r="L83" s="23"/>
      <c r="M83" s="23"/>
      <c r="N83" s="23"/>
      <c r="O83" s="23"/>
      <c r="P83" s="23"/>
      <c r="X83" s="22"/>
      <c r="AC83" s="1"/>
      <c r="AD83" s="1"/>
      <c r="AE83" s="1"/>
      <c r="AF83" s="1"/>
      <c r="AG83" s="1"/>
    </row>
    <row r="84" spans="2:33" ht="15" customHeight="1" x14ac:dyDescent="0.15">
      <c r="B84" s="38" t="s">
        <v>103</v>
      </c>
      <c r="C84" s="78"/>
      <c r="D84" s="78"/>
      <c r="E84" s="29"/>
      <c r="F84" s="41">
        <v>31.117647058823529</v>
      </c>
      <c r="G84" s="71">
        <v>33.428571428571431</v>
      </c>
      <c r="H84" s="71">
        <v>20.333333333333332</v>
      </c>
      <c r="I84" s="23"/>
      <c r="J84" s="23"/>
      <c r="K84" s="23"/>
      <c r="L84" s="23"/>
      <c r="M84" s="23"/>
      <c r="N84" s="23"/>
      <c r="O84" s="23"/>
      <c r="P84" s="23"/>
      <c r="X84" s="22"/>
      <c r="AC84" s="1"/>
      <c r="AD84" s="1"/>
      <c r="AE84" s="1"/>
      <c r="AF84" s="1"/>
      <c r="AG84" s="1"/>
    </row>
    <row r="85" spans="2:33" ht="15" customHeight="1" x14ac:dyDescent="0.15">
      <c r="B85" s="38" t="s">
        <v>104</v>
      </c>
      <c r="C85" s="78"/>
      <c r="D85" s="78"/>
      <c r="E85" s="29"/>
      <c r="F85" s="171">
        <v>76</v>
      </c>
      <c r="G85" s="47">
        <v>71</v>
      </c>
      <c r="H85" s="47">
        <v>76</v>
      </c>
      <c r="I85" s="23"/>
      <c r="J85" s="23"/>
      <c r="K85" s="23"/>
      <c r="L85" s="23"/>
      <c r="M85" s="23"/>
      <c r="N85" s="23"/>
      <c r="O85" s="23"/>
      <c r="P85" s="23"/>
      <c r="X85" s="22"/>
      <c r="AC85" s="1"/>
      <c r="AD85" s="1"/>
      <c r="AE85" s="1"/>
      <c r="AF85" s="1"/>
      <c r="AG85" s="1"/>
    </row>
    <row r="86" spans="2:33" ht="15" customHeight="1" x14ac:dyDescent="0.15">
      <c r="B86" s="85" t="s">
        <v>143</v>
      </c>
      <c r="C86" s="85"/>
      <c r="D86" s="7"/>
      <c r="E86" s="7"/>
      <c r="J86" s="1"/>
      <c r="K86" s="1"/>
      <c r="X86" s="22"/>
      <c r="AC86" s="1"/>
      <c r="AD86" s="1"/>
      <c r="AE86" s="1"/>
      <c r="AF86" s="1"/>
      <c r="AG86" s="1"/>
    </row>
    <row r="87" spans="2:33" ht="13.65" customHeight="1" x14ac:dyDescent="0.15">
      <c r="B87" s="64"/>
      <c r="C87" s="33"/>
      <c r="D87" s="33"/>
      <c r="E87" s="33"/>
      <c r="F87" s="79"/>
      <c r="G87" s="83" t="s">
        <v>2</v>
      </c>
      <c r="H87" s="86"/>
      <c r="I87" s="104"/>
      <c r="J87" s="83" t="s">
        <v>3</v>
      </c>
      <c r="K87" s="84"/>
      <c r="X87" s="22"/>
      <c r="AC87" s="1"/>
      <c r="AD87" s="1"/>
      <c r="AE87" s="1"/>
      <c r="AF87" s="1"/>
      <c r="AG87" s="1"/>
    </row>
    <row r="88" spans="2:33" ht="19.2" x14ac:dyDescent="0.15">
      <c r="B88" s="77"/>
      <c r="C88" s="7"/>
      <c r="D88" s="7"/>
      <c r="E88" s="7"/>
      <c r="F88" s="94" t="s">
        <v>4</v>
      </c>
      <c r="G88" s="94" t="s">
        <v>194</v>
      </c>
      <c r="H88" s="94" t="s">
        <v>196</v>
      </c>
      <c r="I88" s="103" t="s">
        <v>4</v>
      </c>
      <c r="J88" s="94" t="s">
        <v>194</v>
      </c>
      <c r="K88" s="94" t="s">
        <v>196</v>
      </c>
      <c r="X88" s="22"/>
      <c r="AC88" s="1"/>
      <c r="AD88" s="1"/>
      <c r="AE88" s="1"/>
      <c r="AF88" s="1"/>
      <c r="AG88" s="1"/>
    </row>
    <row r="89" spans="2:33" ht="12" customHeight="1" x14ac:dyDescent="0.15">
      <c r="B89" s="35"/>
      <c r="C89" s="88"/>
      <c r="D89" s="88"/>
      <c r="E89" s="36"/>
      <c r="F89" s="37"/>
      <c r="G89" s="37"/>
      <c r="H89" s="37"/>
      <c r="I89" s="105">
        <f>F$35</f>
        <v>67</v>
      </c>
      <c r="J89" s="2">
        <f t="shared" ref="J89" si="16">G$35</f>
        <v>58</v>
      </c>
      <c r="K89" s="2">
        <f t="shared" ref="K89" si="17">H$35</f>
        <v>9</v>
      </c>
      <c r="L89" s="89"/>
      <c r="M89" s="89"/>
      <c r="N89" s="89"/>
      <c r="O89" s="89"/>
      <c r="P89" s="89"/>
      <c r="X89" s="22"/>
      <c r="AC89" s="1"/>
      <c r="AD89" s="1"/>
      <c r="AE89" s="1"/>
      <c r="AF89" s="1"/>
      <c r="AG89" s="1"/>
    </row>
    <row r="90" spans="2:33" ht="15" customHeight="1" x14ac:dyDescent="0.15">
      <c r="B90" s="34" t="s">
        <v>115</v>
      </c>
      <c r="C90" s="209"/>
      <c r="D90" s="209"/>
      <c r="E90" s="7"/>
      <c r="F90" s="18">
        <v>11</v>
      </c>
      <c r="G90" s="18">
        <v>7</v>
      </c>
      <c r="H90" s="18">
        <v>4</v>
      </c>
      <c r="I90" s="107">
        <f>F90/I$89*100</f>
        <v>16.417910447761194</v>
      </c>
      <c r="J90" s="4">
        <f t="shared" ref="J90:K90" si="18">G90/J$89*100</f>
        <v>12.068965517241379</v>
      </c>
      <c r="K90" s="4">
        <f t="shared" si="18"/>
        <v>44.444444444444443</v>
      </c>
      <c r="L90" s="80"/>
      <c r="M90" s="80"/>
      <c r="N90" s="80"/>
      <c r="O90" s="80"/>
      <c r="P90" s="80"/>
      <c r="X90" s="22"/>
      <c r="AC90" s="1"/>
      <c r="AD90" s="1"/>
      <c r="AE90" s="1"/>
      <c r="AF90" s="1"/>
      <c r="AG90" s="1"/>
    </row>
    <row r="91" spans="2:33" ht="15" customHeight="1" x14ac:dyDescent="0.15">
      <c r="B91" s="34" t="s">
        <v>116</v>
      </c>
      <c r="C91" s="209"/>
      <c r="D91" s="209"/>
      <c r="E91" s="7"/>
      <c r="F91" s="18">
        <v>5</v>
      </c>
      <c r="G91" s="18">
        <v>4</v>
      </c>
      <c r="H91" s="18">
        <v>1</v>
      </c>
      <c r="I91" s="107">
        <f t="shared" ref="I91:I96" si="19">F91/I$89*100</f>
        <v>7.4626865671641784</v>
      </c>
      <c r="J91" s="4">
        <f t="shared" ref="J91:J96" si="20">G91/J$89*100</f>
        <v>6.8965517241379306</v>
      </c>
      <c r="K91" s="4">
        <f t="shared" ref="K91:K96" si="21">H91/K$89*100</f>
        <v>11.111111111111111</v>
      </c>
      <c r="L91" s="80"/>
      <c r="M91" s="80"/>
      <c r="N91" s="80"/>
      <c r="O91" s="80"/>
      <c r="P91" s="80"/>
      <c r="X91" s="22"/>
      <c r="AC91" s="1"/>
      <c r="AD91" s="1"/>
      <c r="AE91" s="1"/>
      <c r="AF91" s="1"/>
      <c r="AG91" s="1"/>
    </row>
    <row r="92" spans="2:33" ht="15" customHeight="1" x14ac:dyDescent="0.15">
      <c r="B92" s="34" t="s">
        <v>117</v>
      </c>
      <c r="C92" s="209"/>
      <c r="D92" s="209"/>
      <c r="E92" s="7"/>
      <c r="F92" s="18">
        <v>3</v>
      </c>
      <c r="G92" s="18">
        <v>3</v>
      </c>
      <c r="H92" s="18">
        <v>0</v>
      </c>
      <c r="I92" s="107">
        <f t="shared" si="19"/>
        <v>4.4776119402985071</v>
      </c>
      <c r="J92" s="4">
        <f t="shared" si="20"/>
        <v>5.1724137931034484</v>
      </c>
      <c r="K92" s="4">
        <f t="shared" si="21"/>
        <v>0</v>
      </c>
      <c r="L92" s="80"/>
      <c r="M92" s="80"/>
      <c r="N92" s="80"/>
      <c r="O92" s="80"/>
      <c r="P92" s="80"/>
      <c r="X92" s="22"/>
      <c r="AC92" s="1"/>
      <c r="AD92" s="1"/>
      <c r="AE92" s="1"/>
      <c r="AF92" s="1"/>
      <c r="AG92" s="1"/>
    </row>
    <row r="93" spans="2:33" ht="15" customHeight="1" x14ac:dyDescent="0.15">
      <c r="B93" s="34" t="s">
        <v>118</v>
      </c>
      <c r="C93" s="209"/>
      <c r="D93" s="209"/>
      <c r="E93" s="7"/>
      <c r="F93" s="18">
        <v>10</v>
      </c>
      <c r="G93" s="18">
        <v>8</v>
      </c>
      <c r="H93" s="18">
        <v>2</v>
      </c>
      <c r="I93" s="107">
        <f t="shared" si="19"/>
        <v>14.925373134328357</v>
      </c>
      <c r="J93" s="4">
        <f t="shared" si="20"/>
        <v>13.793103448275861</v>
      </c>
      <c r="K93" s="4">
        <f t="shared" si="21"/>
        <v>22.222222222222221</v>
      </c>
      <c r="L93" s="80"/>
      <c r="M93" s="80"/>
      <c r="N93" s="80"/>
      <c r="O93" s="80"/>
      <c r="P93" s="80"/>
      <c r="X93" s="22"/>
      <c r="AC93" s="1"/>
      <c r="AD93" s="1"/>
      <c r="AE93" s="1"/>
      <c r="AF93" s="1"/>
      <c r="AG93" s="1"/>
    </row>
    <row r="94" spans="2:33" ht="15" customHeight="1" x14ac:dyDescent="0.15">
      <c r="B94" s="34" t="s">
        <v>119</v>
      </c>
      <c r="C94" s="209"/>
      <c r="D94" s="209"/>
      <c r="E94" s="7"/>
      <c r="F94" s="18">
        <v>18</v>
      </c>
      <c r="G94" s="18">
        <v>16</v>
      </c>
      <c r="H94" s="18">
        <v>2</v>
      </c>
      <c r="I94" s="107">
        <f t="shared" si="19"/>
        <v>26.865671641791046</v>
      </c>
      <c r="J94" s="4">
        <f t="shared" si="20"/>
        <v>27.586206896551722</v>
      </c>
      <c r="K94" s="4">
        <f t="shared" si="21"/>
        <v>22.222222222222221</v>
      </c>
      <c r="L94" s="80"/>
      <c r="M94" s="80"/>
      <c r="N94" s="80"/>
      <c r="O94" s="80"/>
      <c r="P94" s="80"/>
      <c r="X94" s="22"/>
      <c r="AC94" s="1"/>
      <c r="AD94" s="1"/>
      <c r="AE94" s="1"/>
      <c r="AF94" s="1"/>
      <c r="AG94" s="1"/>
    </row>
    <row r="95" spans="2:33" ht="15" customHeight="1" x14ac:dyDescent="0.15">
      <c r="B95" s="34" t="s">
        <v>190</v>
      </c>
      <c r="C95" s="209"/>
      <c r="D95" s="209"/>
      <c r="E95" s="7"/>
      <c r="F95" s="18">
        <v>4</v>
      </c>
      <c r="G95" s="18">
        <v>4</v>
      </c>
      <c r="H95" s="18">
        <v>0</v>
      </c>
      <c r="I95" s="107">
        <f t="shared" si="19"/>
        <v>5.9701492537313428</v>
      </c>
      <c r="J95" s="4">
        <f t="shared" si="20"/>
        <v>6.8965517241379306</v>
      </c>
      <c r="K95" s="4">
        <f t="shared" si="21"/>
        <v>0</v>
      </c>
      <c r="L95" s="80"/>
      <c r="M95" s="80"/>
      <c r="N95" s="80"/>
      <c r="O95" s="80"/>
      <c r="P95" s="80"/>
      <c r="X95" s="22"/>
      <c r="AC95" s="1"/>
      <c r="AD95" s="1"/>
      <c r="AE95" s="1"/>
      <c r="AF95" s="1"/>
      <c r="AG95" s="1"/>
    </row>
    <row r="96" spans="2:33" ht="15" customHeight="1" x14ac:dyDescent="0.15">
      <c r="B96" s="35" t="s">
        <v>0</v>
      </c>
      <c r="C96" s="88"/>
      <c r="D96" s="88"/>
      <c r="E96" s="36"/>
      <c r="F96" s="19">
        <v>16</v>
      </c>
      <c r="G96" s="19">
        <v>16</v>
      </c>
      <c r="H96" s="19">
        <v>0</v>
      </c>
      <c r="I96" s="111">
        <f t="shared" si="19"/>
        <v>23.880597014925371</v>
      </c>
      <c r="J96" s="5">
        <f t="shared" si="20"/>
        <v>27.586206896551722</v>
      </c>
      <c r="K96" s="5">
        <f t="shared" si="21"/>
        <v>0</v>
      </c>
      <c r="L96" s="23"/>
      <c r="M96" s="23"/>
      <c r="N96" s="23"/>
      <c r="O96" s="23"/>
      <c r="P96" s="23"/>
      <c r="X96" s="22"/>
      <c r="AC96" s="1"/>
      <c r="AD96" s="1"/>
      <c r="AE96" s="1"/>
      <c r="AF96" s="1"/>
      <c r="AG96" s="1"/>
    </row>
    <row r="97" spans="1:33" ht="15" customHeight="1" x14ac:dyDescent="0.15">
      <c r="B97" s="38" t="s">
        <v>1</v>
      </c>
      <c r="C97" s="78"/>
      <c r="D97" s="78"/>
      <c r="E97" s="28"/>
      <c r="F97" s="39">
        <f>SUM(F90:F96)</f>
        <v>67</v>
      </c>
      <c r="G97" s="39">
        <f>SUM(G90:G96)</f>
        <v>58</v>
      </c>
      <c r="H97" s="39">
        <f>SUM(H90:H96)</f>
        <v>9</v>
      </c>
      <c r="I97" s="108">
        <f>IF(SUM(I90:I96)&gt;100,"－",SUM(I90:I96))</f>
        <v>100</v>
      </c>
      <c r="J97" s="6">
        <f>IF(SUM(J90:J96)&gt;100,"－",SUM(J90:J96))</f>
        <v>100</v>
      </c>
      <c r="K97" s="6">
        <f>IF(SUM(K90:K96)&gt;100,"－",SUM(K90:K96))</f>
        <v>100</v>
      </c>
      <c r="L97" s="23"/>
      <c r="M97" s="23"/>
      <c r="N97" s="23"/>
      <c r="O97" s="23"/>
      <c r="P97" s="23"/>
      <c r="X97" s="22"/>
      <c r="AC97" s="1"/>
      <c r="AD97" s="1"/>
      <c r="AE97" s="1"/>
      <c r="AF97" s="1"/>
      <c r="AG97" s="1"/>
    </row>
    <row r="98" spans="1:33" ht="15" customHeight="1" x14ac:dyDescent="0.15">
      <c r="B98" s="38" t="s">
        <v>103</v>
      </c>
      <c r="C98" s="78"/>
      <c r="D98" s="78"/>
      <c r="E98" s="29"/>
      <c r="F98" s="41">
        <v>29.906754171877658</v>
      </c>
      <c r="G98" s="71">
        <v>31.783825359225837</v>
      </c>
      <c r="H98" s="71">
        <v>21.147088630919477</v>
      </c>
      <c r="I98" s="23"/>
      <c r="J98" s="23"/>
      <c r="K98" s="23"/>
      <c r="L98" s="23"/>
      <c r="M98" s="23"/>
      <c r="N98" s="23"/>
      <c r="O98" s="23"/>
      <c r="P98" s="23"/>
      <c r="X98" s="22"/>
      <c r="AC98" s="1"/>
      <c r="AD98" s="1"/>
      <c r="AE98" s="1"/>
      <c r="AF98" s="1"/>
      <c r="AG98" s="1"/>
    </row>
    <row r="99" spans="1:33" ht="15" customHeight="1" x14ac:dyDescent="0.15">
      <c r="B99" s="38" t="s">
        <v>104</v>
      </c>
      <c r="C99" s="78"/>
      <c r="D99" s="78"/>
      <c r="E99" s="29"/>
      <c r="F99" s="41">
        <v>50</v>
      </c>
      <c r="G99" s="71">
        <v>50</v>
      </c>
      <c r="H99" s="71">
        <v>48.333333333333336</v>
      </c>
      <c r="I99" s="23"/>
      <c r="J99" s="23"/>
      <c r="K99" s="23"/>
      <c r="L99" s="23"/>
      <c r="M99" s="23"/>
      <c r="N99" s="23"/>
      <c r="O99" s="23"/>
      <c r="P99" s="23"/>
      <c r="X99" s="22"/>
      <c r="AC99" s="1"/>
      <c r="AD99" s="1"/>
      <c r="AE99" s="1"/>
      <c r="AF99" s="1"/>
      <c r="AG99" s="1"/>
    </row>
    <row r="100" spans="1:33" ht="15" customHeight="1" x14ac:dyDescent="0.15">
      <c r="B100" s="62"/>
      <c r="C100" s="62"/>
      <c r="D100" s="55"/>
      <c r="E100" s="55"/>
      <c r="F100" s="55"/>
      <c r="G100" s="55"/>
      <c r="H100" s="14"/>
      <c r="I100" s="14"/>
      <c r="J100" s="14"/>
      <c r="K100" s="1"/>
      <c r="X100" s="22"/>
      <c r="AC100" s="1"/>
      <c r="AD100" s="1"/>
      <c r="AE100" s="1"/>
      <c r="AF100" s="1"/>
      <c r="AG100" s="1"/>
    </row>
    <row r="101" spans="1:33" ht="15" customHeight="1" x14ac:dyDescent="0.15">
      <c r="A101" s="1" t="s">
        <v>971</v>
      </c>
      <c r="B101" s="22"/>
      <c r="C101" s="22"/>
      <c r="F101" s="1"/>
      <c r="H101" s="1"/>
      <c r="I101" s="1"/>
      <c r="J101" s="1"/>
      <c r="K101" s="1"/>
      <c r="X101" s="22"/>
      <c r="AC101" s="1"/>
      <c r="AD101" s="1"/>
      <c r="AE101" s="1"/>
      <c r="AF101" s="1"/>
      <c r="AG101" s="1"/>
    </row>
    <row r="102" spans="1:33" ht="13.65" customHeight="1" x14ac:dyDescent="0.15">
      <c r="B102" s="64"/>
      <c r="C102" s="33"/>
      <c r="D102" s="33"/>
      <c r="E102" s="33"/>
      <c r="F102" s="79"/>
      <c r="G102" s="83" t="s">
        <v>2</v>
      </c>
      <c r="H102" s="86"/>
      <c r="I102" s="104"/>
      <c r="J102" s="83" t="s">
        <v>3</v>
      </c>
      <c r="K102" s="84"/>
      <c r="X102" s="22"/>
      <c r="AC102" s="1"/>
      <c r="AD102" s="1"/>
      <c r="AE102" s="1"/>
      <c r="AF102" s="1"/>
      <c r="AG102" s="1"/>
    </row>
    <row r="103" spans="1:33" ht="19.2" x14ac:dyDescent="0.15">
      <c r="B103" s="77"/>
      <c r="C103" s="7"/>
      <c r="D103" s="7"/>
      <c r="E103" s="7"/>
      <c r="F103" s="94" t="s">
        <v>4</v>
      </c>
      <c r="G103" s="94" t="s">
        <v>194</v>
      </c>
      <c r="H103" s="94" t="s">
        <v>196</v>
      </c>
      <c r="I103" s="103" t="s">
        <v>4</v>
      </c>
      <c r="J103" s="94" t="s">
        <v>194</v>
      </c>
      <c r="K103" s="94" t="s">
        <v>196</v>
      </c>
      <c r="X103" s="22"/>
      <c r="AC103" s="1"/>
      <c r="AD103" s="1"/>
      <c r="AE103" s="1"/>
      <c r="AF103" s="1"/>
      <c r="AG103" s="1"/>
    </row>
    <row r="104" spans="1:33" ht="12" customHeight="1" x14ac:dyDescent="0.15">
      <c r="B104" s="35"/>
      <c r="C104" s="88"/>
      <c r="D104" s="88"/>
      <c r="E104" s="36"/>
      <c r="F104" s="37"/>
      <c r="G104" s="37"/>
      <c r="H104" s="37"/>
      <c r="I104" s="105">
        <f>F$9</f>
        <v>1212</v>
      </c>
      <c r="J104" s="2">
        <f>G$9</f>
        <v>1105</v>
      </c>
      <c r="K104" s="2">
        <f>H$9</f>
        <v>107</v>
      </c>
      <c r="L104" s="89"/>
      <c r="M104" s="89"/>
      <c r="N104" s="89"/>
      <c r="O104" s="89"/>
      <c r="P104" s="89"/>
      <c r="X104" s="22"/>
      <c r="AC104" s="1"/>
      <c r="AD104" s="1"/>
      <c r="AE104" s="1"/>
      <c r="AF104" s="1"/>
      <c r="AG104" s="1"/>
    </row>
    <row r="105" spans="1:33" ht="15" customHeight="1" x14ac:dyDescent="0.15">
      <c r="B105" s="34" t="s">
        <v>113</v>
      </c>
      <c r="C105" s="209"/>
      <c r="D105" s="209"/>
      <c r="E105" s="7"/>
      <c r="F105" s="18">
        <v>826</v>
      </c>
      <c r="G105" s="18">
        <v>757</v>
      </c>
      <c r="H105" s="18">
        <v>69</v>
      </c>
      <c r="I105" s="107">
        <f t="shared" ref="I105:K105" si="22">F105/I$5*100</f>
        <v>68.151815181518145</v>
      </c>
      <c r="J105" s="4">
        <f t="shared" si="22"/>
        <v>68.50678733031674</v>
      </c>
      <c r="K105" s="4">
        <f t="shared" si="22"/>
        <v>64.485981308411212</v>
      </c>
      <c r="L105" s="80"/>
      <c r="M105" s="80"/>
      <c r="N105" s="80"/>
      <c r="O105" s="80"/>
      <c r="P105" s="80"/>
      <c r="X105" s="22"/>
      <c r="AC105" s="1"/>
      <c r="AD105" s="1"/>
      <c r="AE105" s="1"/>
      <c r="AF105" s="1"/>
      <c r="AG105" s="1"/>
    </row>
    <row r="106" spans="1:33" ht="15" customHeight="1" x14ac:dyDescent="0.15">
      <c r="B106" s="34" t="s">
        <v>675</v>
      </c>
      <c r="C106" s="209"/>
      <c r="D106" s="209"/>
      <c r="E106" s="7"/>
      <c r="F106" s="18">
        <v>298</v>
      </c>
      <c r="G106" s="18">
        <v>270</v>
      </c>
      <c r="H106" s="18">
        <v>28</v>
      </c>
      <c r="I106" s="107">
        <f t="shared" ref="I106:I108" si="23">F106/I$5*100</f>
        <v>24.587458745874589</v>
      </c>
      <c r="J106" s="4">
        <f t="shared" ref="J106:J108" si="24">G106/J$5*100</f>
        <v>24.434389140271492</v>
      </c>
      <c r="K106" s="4">
        <f t="shared" ref="K106:K108" si="25">H106/K$5*100</f>
        <v>26.168224299065418</v>
      </c>
      <c r="L106" s="80"/>
      <c r="M106" s="80"/>
      <c r="N106" s="80"/>
      <c r="O106" s="80"/>
      <c r="P106" s="80"/>
      <c r="X106" s="22"/>
      <c r="AC106" s="1"/>
      <c r="AD106" s="1"/>
      <c r="AE106" s="1"/>
      <c r="AF106" s="1"/>
      <c r="AG106" s="1"/>
    </row>
    <row r="107" spans="1:33" ht="15" customHeight="1" x14ac:dyDescent="0.15">
      <c r="B107" s="34" t="s">
        <v>185</v>
      </c>
      <c r="C107" s="209"/>
      <c r="D107" s="209"/>
      <c r="E107" s="7"/>
      <c r="F107" s="18">
        <v>74</v>
      </c>
      <c r="G107" s="18">
        <v>67</v>
      </c>
      <c r="H107" s="18">
        <v>7</v>
      </c>
      <c r="I107" s="107">
        <f t="shared" si="23"/>
        <v>6.105610561056106</v>
      </c>
      <c r="J107" s="4">
        <f t="shared" si="24"/>
        <v>6.0633484162895925</v>
      </c>
      <c r="K107" s="4">
        <f t="shared" si="25"/>
        <v>6.5420560747663545</v>
      </c>
      <c r="L107" s="80"/>
      <c r="M107" s="80"/>
      <c r="N107" s="80"/>
      <c r="O107" s="80"/>
      <c r="P107" s="80"/>
      <c r="X107" s="22"/>
      <c r="AC107" s="1"/>
      <c r="AD107" s="1"/>
      <c r="AE107" s="1"/>
      <c r="AF107" s="1"/>
      <c r="AG107" s="1"/>
    </row>
    <row r="108" spans="1:33" ht="15" customHeight="1" x14ac:dyDescent="0.15">
      <c r="B108" s="35" t="s">
        <v>0</v>
      </c>
      <c r="C108" s="88"/>
      <c r="D108" s="88"/>
      <c r="E108" s="36"/>
      <c r="F108" s="19">
        <v>70</v>
      </c>
      <c r="G108" s="19">
        <v>61</v>
      </c>
      <c r="H108" s="19">
        <v>9</v>
      </c>
      <c r="I108" s="111">
        <f t="shared" si="23"/>
        <v>5.7755775577557751</v>
      </c>
      <c r="J108" s="5">
        <f t="shared" si="24"/>
        <v>5.5203619909502262</v>
      </c>
      <c r="K108" s="5">
        <f t="shared" si="25"/>
        <v>8.4112149532710276</v>
      </c>
      <c r="L108" s="23"/>
      <c r="M108" s="23"/>
      <c r="N108" s="23"/>
      <c r="O108" s="23"/>
      <c r="P108" s="23"/>
      <c r="X108" s="22"/>
      <c r="AC108" s="1"/>
      <c r="AD108" s="1"/>
      <c r="AE108" s="1"/>
      <c r="AF108" s="1"/>
      <c r="AG108" s="1"/>
    </row>
    <row r="109" spans="1:33" ht="15" customHeight="1" x14ac:dyDescent="0.15">
      <c r="B109" s="38" t="s">
        <v>1</v>
      </c>
      <c r="C109" s="78"/>
      <c r="D109" s="78"/>
      <c r="E109" s="28"/>
      <c r="F109" s="39">
        <f>SUM(F105:F108)</f>
        <v>1268</v>
      </c>
      <c r="G109" s="39">
        <f>SUM(G105:G108)</f>
        <v>1155</v>
      </c>
      <c r="H109" s="39">
        <f>SUM(H105:H108)</f>
        <v>113</v>
      </c>
      <c r="I109" s="108" t="str">
        <f>IF(SUM(I105:I108)&gt;100,"－",SUM(I105:I108))</f>
        <v>－</v>
      </c>
      <c r="J109" s="6" t="str">
        <f>IF(SUM(J105:J108)&gt;100,"－",SUM(J105:J108))</f>
        <v>－</v>
      </c>
      <c r="K109" s="6" t="str">
        <f>IF(SUM(K105:K108)&gt;100,"－",SUM(K105:K108))</f>
        <v>－</v>
      </c>
      <c r="L109" s="23"/>
      <c r="M109" s="23"/>
      <c r="N109" s="23"/>
      <c r="O109" s="23"/>
      <c r="P109" s="23"/>
      <c r="X109" s="22"/>
      <c r="AC109" s="1"/>
      <c r="AD109" s="1"/>
      <c r="AE109" s="1"/>
      <c r="AF109" s="1"/>
      <c r="AG109" s="1"/>
    </row>
    <row r="110" spans="1:33" ht="15" customHeight="1" x14ac:dyDescent="0.15">
      <c r="B110" s="62"/>
      <c r="C110" s="62"/>
      <c r="D110" s="45"/>
      <c r="E110" s="45"/>
      <c r="F110" s="45"/>
      <c r="G110" s="45"/>
      <c r="H110" s="91"/>
      <c r="I110" s="46"/>
      <c r="J110" s="1"/>
      <c r="K110" s="1"/>
      <c r="X110" s="22"/>
      <c r="AC110" s="1"/>
      <c r="AD110" s="1"/>
      <c r="AE110" s="1"/>
      <c r="AF110" s="1"/>
      <c r="AG110" s="1"/>
    </row>
    <row r="111" spans="1:33" ht="15" customHeight="1" x14ac:dyDescent="0.15">
      <c r="A111" s="43" t="s">
        <v>972</v>
      </c>
      <c r="F111" s="1"/>
      <c r="G111" s="1"/>
      <c r="K111" s="1"/>
      <c r="X111" s="22"/>
      <c r="AC111" s="1"/>
      <c r="AD111" s="1"/>
      <c r="AE111" s="1"/>
      <c r="AF111" s="1"/>
      <c r="AG111" s="1"/>
    </row>
    <row r="112" spans="1:33" ht="15" customHeight="1" x14ac:dyDescent="0.15">
      <c r="A112" s="1" t="s">
        <v>678</v>
      </c>
      <c r="B112" s="22"/>
      <c r="C112" s="22"/>
      <c r="D112" s="7"/>
      <c r="E112" s="7"/>
      <c r="J112" s="1"/>
      <c r="K112" s="1"/>
      <c r="X112" s="22"/>
      <c r="AC112" s="1"/>
      <c r="AD112" s="1"/>
      <c r="AE112" s="1"/>
      <c r="AF112" s="1"/>
      <c r="AG112" s="1"/>
    </row>
    <row r="113" spans="2:33" ht="13.65" customHeight="1" x14ac:dyDescent="0.15">
      <c r="B113" s="64"/>
      <c r="C113" s="33"/>
      <c r="D113" s="33"/>
      <c r="E113" s="33"/>
      <c r="F113" s="79"/>
      <c r="G113" s="83" t="s">
        <v>2</v>
      </c>
      <c r="H113" s="86"/>
      <c r="I113" s="104"/>
      <c r="J113" s="83" t="s">
        <v>3</v>
      </c>
      <c r="K113" s="84"/>
      <c r="X113" s="22"/>
      <c r="AC113" s="1"/>
      <c r="AD113" s="1"/>
      <c r="AE113" s="1"/>
      <c r="AF113" s="1"/>
      <c r="AG113" s="1"/>
    </row>
    <row r="114" spans="2:33" ht="19.2" x14ac:dyDescent="0.15">
      <c r="B114" s="77"/>
      <c r="C114" s="7"/>
      <c r="D114" s="7"/>
      <c r="E114" s="7"/>
      <c r="F114" s="94" t="s">
        <v>4</v>
      </c>
      <c r="G114" s="94" t="s">
        <v>194</v>
      </c>
      <c r="H114" s="94" t="s">
        <v>196</v>
      </c>
      <c r="I114" s="103" t="s">
        <v>4</v>
      </c>
      <c r="J114" s="94" t="s">
        <v>194</v>
      </c>
      <c r="K114" s="94" t="s">
        <v>196</v>
      </c>
      <c r="X114" s="22"/>
      <c r="AC114" s="1"/>
      <c r="AD114" s="1"/>
      <c r="AE114" s="1"/>
      <c r="AF114" s="1"/>
      <c r="AG114" s="1"/>
    </row>
    <row r="115" spans="2:33" ht="12" customHeight="1" x14ac:dyDescent="0.15">
      <c r="B115" s="35"/>
      <c r="C115" s="88"/>
      <c r="D115" s="88"/>
      <c r="E115" s="36"/>
      <c r="F115" s="37"/>
      <c r="G115" s="37"/>
      <c r="H115" s="37"/>
      <c r="I115" s="105">
        <f>F$106</f>
        <v>298</v>
      </c>
      <c r="J115" s="2">
        <f t="shared" ref="J115:K115" si="26">G$106</f>
        <v>270</v>
      </c>
      <c r="K115" s="2">
        <f t="shared" si="26"/>
        <v>28</v>
      </c>
      <c r="L115" s="89"/>
      <c r="M115" s="89"/>
      <c r="N115" s="89"/>
      <c r="O115" s="89"/>
      <c r="P115" s="89"/>
      <c r="X115" s="22"/>
      <c r="AC115" s="1"/>
      <c r="AD115" s="1"/>
      <c r="AE115" s="1"/>
      <c r="AF115" s="1"/>
      <c r="AG115" s="1"/>
    </row>
    <row r="116" spans="2:33" ht="15" customHeight="1" x14ac:dyDescent="0.15">
      <c r="B116" s="34" t="s">
        <v>1044</v>
      </c>
      <c r="C116" s="209"/>
      <c r="D116" s="209"/>
      <c r="E116" s="7"/>
      <c r="F116" s="18">
        <v>6</v>
      </c>
      <c r="G116" s="18">
        <v>5</v>
      </c>
      <c r="H116" s="18">
        <v>1</v>
      </c>
      <c r="I116" s="107">
        <f t="shared" ref="I116" si="27">F116/I$115*100</f>
        <v>2.0134228187919461</v>
      </c>
      <c r="J116" s="4">
        <f t="shared" ref="J116" si="28">G116/J$115*100</f>
        <v>1.8518518518518516</v>
      </c>
      <c r="K116" s="4">
        <f t="shared" ref="K116" si="29">H116/K$115*100</f>
        <v>3.5714285714285712</v>
      </c>
      <c r="L116" s="80"/>
      <c r="M116" s="80"/>
      <c r="N116" s="80"/>
      <c r="O116" s="80"/>
      <c r="P116" s="80"/>
      <c r="X116" s="22"/>
      <c r="AC116" s="1"/>
      <c r="AD116" s="1"/>
      <c r="AE116" s="1"/>
      <c r="AF116" s="1"/>
      <c r="AG116" s="1"/>
    </row>
    <row r="117" spans="2:33" ht="15" customHeight="1" x14ac:dyDescent="0.15">
      <c r="B117" s="34" t="s">
        <v>1045</v>
      </c>
      <c r="C117" s="209"/>
      <c r="D117" s="209"/>
      <c r="E117" s="7"/>
      <c r="F117" s="18">
        <v>10</v>
      </c>
      <c r="G117" s="18">
        <v>7</v>
      </c>
      <c r="H117" s="18">
        <v>3</v>
      </c>
      <c r="I117" s="107">
        <f t="shared" ref="I117:I123" si="30">F117/I$115*100</f>
        <v>3.3557046979865772</v>
      </c>
      <c r="J117" s="4">
        <f t="shared" ref="J117:J123" si="31">G117/J$115*100</f>
        <v>2.5925925925925926</v>
      </c>
      <c r="K117" s="4">
        <f t="shared" ref="K117:K123" si="32">H117/K$115*100</f>
        <v>10.714285714285714</v>
      </c>
      <c r="L117" s="80"/>
      <c r="M117" s="80"/>
      <c r="N117" s="80"/>
      <c r="O117" s="80"/>
      <c r="P117" s="80"/>
      <c r="X117" s="22"/>
      <c r="AC117" s="1"/>
      <c r="AD117" s="1"/>
      <c r="AE117" s="1"/>
      <c r="AF117" s="1"/>
      <c r="AG117" s="1"/>
    </row>
    <row r="118" spans="2:33" ht="15" customHeight="1" x14ac:dyDescent="0.15">
      <c r="B118" s="34" t="s">
        <v>1047</v>
      </c>
      <c r="C118" s="209"/>
      <c r="D118" s="209"/>
      <c r="E118" s="7"/>
      <c r="F118" s="18">
        <v>35</v>
      </c>
      <c r="G118" s="18">
        <v>30</v>
      </c>
      <c r="H118" s="18">
        <v>5</v>
      </c>
      <c r="I118" s="107">
        <f t="shared" si="30"/>
        <v>11.74496644295302</v>
      </c>
      <c r="J118" s="4">
        <f t="shared" si="31"/>
        <v>11.111111111111111</v>
      </c>
      <c r="K118" s="4">
        <f t="shared" si="32"/>
        <v>17.857142857142858</v>
      </c>
      <c r="L118" s="80"/>
      <c r="M118" s="80"/>
      <c r="N118" s="80"/>
      <c r="O118" s="80"/>
      <c r="P118" s="80"/>
      <c r="X118" s="22"/>
      <c r="AC118" s="1"/>
      <c r="AD118" s="1"/>
      <c r="AE118" s="1"/>
      <c r="AF118" s="1"/>
      <c r="AG118" s="1"/>
    </row>
    <row r="119" spans="2:33" ht="15" customHeight="1" x14ac:dyDescent="0.15">
      <c r="B119" s="34" t="s">
        <v>1049</v>
      </c>
      <c r="C119" s="209"/>
      <c r="D119" s="209"/>
      <c r="E119" s="7"/>
      <c r="F119" s="18">
        <v>29</v>
      </c>
      <c r="G119" s="18">
        <v>27</v>
      </c>
      <c r="H119" s="18">
        <v>2</v>
      </c>
      <c r="I119" s="107">
        <f t="shared" si="30"/>
        <v>9.7315436241610733</v>
      </c>
      <c r="J119" s="4">
        <f t="shared" si="31"/>
        <v>10</v>
      </c>
      <c r="K119" s="4">
        <f t="shared" si="32"/>
        <v>7.1428571428571423</v>
      </c>
      <c r="L119" s="80"/>
      <c r="M119" s="80"/>
      <c r="N119" s="80"/>
      <c r="O119" s="80"/>
      <c r="P119" s="80"/>
      <c r="X119" s="22"/>
      <c r="AC119" s="1"/>
      <c r="AD119" s="1"/>
      <c r="AE119" s="1"/>
      <c r="AF119" s="1"/>
      <c r="AG119" s="1"/>
    </row>
    <row r="120" spans="2:33" ht="15" customHeight="1" x14ac:dyDescent="0.15">
      <c r="B120" s="34" t="s">
        <v>1051</v>
      </c>
      <c r="C120" s="209"/>
      <c r="D120" s="209"/>
      <c r="E120" s="7"/>
      <c r="F120" s="18">
        <v>49</v>
      </c>
      <c r="G120" s="18">
        <v>45</v>
      </c>
      <c r="H120" s="18">
        <v>4</v>
      </c>
      <c r="I120" s="107">
        <f t="shared" si="30"/>
        <v>16.44295302013423</v>
      </c>
      <c r="J120" s="4">
        <f t="shared" si="31"/>
        <v>16.666666666666664</v>
      </c>
      <c r="K120" s="4">
        <f t="shared" si="32"/>
        <v>14.285714285714285</v>
      </c>
      <c r="L120" s="80"/>
      <c r="M120" s="80"/>
      <c r="N120" s="80"/>
      <c r="O120" s="80"/>
      <c r="P120" s="80"/>
      <c r="X120" s="22"/>
      <c r="AC120" s="1"/>
      <c r="AD120" s="1"/>
      <c r="AE120" s="1"/>
      <c r="AF120" s="1"/>
      <c r="AG120" s="1"/>
    </row>
    <row r="121" spans="2:33" ht="15" customHeight="1" x14ac:dyDescent="0.15">
      <c r="B121" s="34" t="s">
        <v>1053</v>
      </c>
      <c r="C121" s="209"/>
      <c r="D121" s="209"/>
      <c r="E121" s="7"/>
      <c r="F121" s="18">
        <v>50</v>
      </c>
      <c r="G121" s="18">
        <v>46</v>
      </c>
      <c r="H121" s="18">
        <v>4</v>
      </c>
      <c r="I121" s="107">
        <f t="shared" si="30"/>
        <v>16.778523489932887</v>
      </c>
      <c r="J121" s="4">
        <f t="shared" si="31"/>
        <v>17.037037037037038</v>
      </c>
      <c r="K121" s="4">
        <f t="shared" si="32"/>
        <v>14.285714285714285</v>
      </c>
      <c r="L121" s="80"/>
      <c r="M121" s="80"/>
      <c r="N121" s="80"/>
      <c r="O121" s="80"/>
      <c r="P121" s="80"/>
      <c r="X121" s="22"/>
      <c r="AC121" s="1"/>
      <c r="AD121" s="1"/>
      <c r="AE121" s="1"/>
      <c r="AF121" s="1"/>
      <c r="AG121" s="1"/>
    </row>
    <row r="122" spans="2:33" ht="15" customHeight="1" x14ac:dyDescent="0.15">
      <c r="B122" s="34" t="s">
        <v>438</v>
      </c>
      <c r="C122" s="209"/>
      <c r="D122" s="209"/>
      <c r="E122" s="7"/>
      <c r="F122" s="18">
        <v>67</v>
      </c>
      <c r="G122" s="18">
        <v>62</v>
      </c>
      <c r="H122" s="18">
        <v>5</v>
      </c>
      <c r="I122" s="107">
        <f t="shared" si="30"/>
        <v>22.483221476510067</v>
      </c>
      <c r="J122" s="4">
        <f t="shared" si="31"/>
        <v>22.962962962962962</v>
      </c>
      <c r="K122" s="4">
        <f t="shared" si="32"/>
        <v>17.857142857142858</v>
      </c>
      <c r="L122" s="80"/>
      <c r="M122" s="80"/>
      <c r="N122" s="80"/>
      <c r="O122" s="80"/>
      <c r="P122" s="80"/>
      <c r="X122" s="22"/>
      <c r="AC122" s="1"/>
      <c r="AD122" s="1"/>
      <c r="AE122" s="1"/>
      <c r="AF122" s="1"/>
      <c r="AG122" s="1"/>
    </row>
    <row r="123" spans="2:33" ht="15" customHeight="1" x14ac:dyDescent="0.15">
      <c r="B123" s="35" t="s">
        <v>0</v>
      </c>
      <c r="C123" s="88"/>
      <c r="D123" s="88"/>
      <c r="E123" s="36"/>
      <c r="F123" s="19">
        <v>52</v>
      </c>
      <c r="G123" s="19">
        <v>48</v>
      </c>
      <c r="H123" s="19">
        <v>4</v>
      </c>
      <c r="I123" s="111">
        <f t="shared" si="30"/>
        <v>17.449664429530202</v>
      </c>
      <c r="J123" s="5">
        <f t="shared" si="31"/>
        <v>17.777777777777779</v>
      </c>
      <c r="K123" s="5">
        <f t="shared" si="32"/>
        <v>14.285714285714285</v>
      </c>
      <c r="L123" s="23"/>
      <c r="M123" s="23"/>
      <c r="N123" s="23"/>
      <c r="O123" s="23"/>
      <c r="P123" s="23"/>
      <c r="X123" s="22"/>
      <c r="AC123" s="1"/>
      <c r="AD123" s="1"/>
      <c r="AE123" s="1"/>
      <c r="AF123" s="1"/>
      <c r="AG123" s="1"/>
    </row>
    <row r="124" spans="2:33" ht="15" customHeight="1" x14ac:dyDescent="0.15">
      <c r="B124" s="38" t="s">
        <v>1</v>
      </c>
      <c r="C124" s="78"/>
      <c r="D124" s="78"/>
      <c r="E124" s="28"/>
      <c r="F124" s="39">
        <f>SUM(F116:F123)</f>
        <v>298</v>
      </c>
      <c r="G124" s="39">
        <f>SUM(G116:G123)</f>
        <v>270</v>
      </c>
      <c r="H124" s="39">
        <f>SUM(H116:H123)</f>
        <v>28</v>
      </c>
      <c r="I124" s="108">
        <f>IF(SUM(I116:I123)&gt;100,"－",SUM(I116:I123))</f>
        <v>100</v>
      </c>
      <c r="J124" s="6">
        <f>IF(SUM(J116:J123)&gt;100,"－",SUM(J116:J123))</f>
        <v>100</v>
      </c>
      <c r="K124" s="6">
        <f>IF(SUM(K116:K123)&gt;100,"－",SUM(K116:K123))</f>
        <v>100</v>
      </c>
      <c r="L124" s="23"/>
      <c r="M124" s="23"/>
      <c r="N124" s="23"/>
      <c r="O124" s="23"/>
      <c r="P124" s="23"/>
      <c r="X124" s="22"/>
      <c r="AC124" s="1"/>
      <c r="AD124" s="1"/>
      <c r="AE124" s="1"/>
      <c r="AF124" s="1"/>
      <c r="AG124" s="1"/>
    </row>
    <row r="125" spans="2:33" ht="15" customHeight="1" x14ac:dyDescent="0.15">
      <c r="B125" s="38" t="s">
        <v>103</v>
      </c>
      <c r="C125" s="78"/>
      <c r="D125" s="78"/>
      <c r="E125" s="29"/>
      <c r="F125" s="41">
        <v>49.077235772357724</v>
      </c>
      <c r="G125" s="71">
        <v>49.684684684684683</v>
      </c>
      <c r="H125" s="71">
        <v>43.458333333333336</v>
      </c>
      <c r="I125" s="23"/>
      <c r="J125" s="23"/>
      <c r="K125" s="23"/>
      <c r="L125" s="23"/>
      <c r="M125" s="23"/>
      <c r="N125" s="23"/>
      <c r="O125" s="23"/>
      <c r="P125" s="23"/>
      <c r="X125" s="22"/>
      <c r="AC125" s="1"/>
      <c r="AD125" s="1"/>
      <c r="AE125" s="1"/>
      <c r="AF125" s="1"/>
      <c r="AG125" s="1"/>
    </row>
    <row r="126" spans="2:33" ht="15" customHeight="1" x14ac:dyDescent="0.15">
      <c r="B126" s="38" t="s">
        <v>104</v>
      </c>
      <c r="C126" s="78"/>
      <c r="D126" s="78"/>
      <c r="E126" s="29"/>
      <c r="F126" s="171">
        <v>182</v>
      </c>
      <c r="G126" s="47">
        <v>182</v>
      </c>
      <c r="H126" s="47">
        <v>104</v>
      </c>
      <c r="I126" s="23"/>
      <c r="J126" s="23"/>
      <c r="K126" s="23"/>
      <c r="L126" s="23"/>
      <c r="M126" s="23"/>
      <c r="N126" s="23"/>
      <c r="O126" s="23"/>
      <c r="P126" s="23"/>
      <c r="X126" s="22"/>
      <c r="AC126" s="1"/>
      <c r="AD126" s="1"/>
      <c r="AE126" s="1"/>
      <c r="AF126" s="1"/>
      <c r="AG126" s="1"/>
    </row>
    <row r="127" spans="2:33" ht="15" customHeight="1" x14ac:dyDescent="0.15">
      <c r="B127" s="85" t="s">
        <v>143</v>
      </c>
      <c r="C127" s="85"/>
      <c r="D127" s="7"/>
      <c r="E127" s="7"/>
      <c r="J127" s="1"/>
      <c r="K127" s="1"/>
      <c r="X127" s="22"/>
      <c r="AC127" s="1"/>
      <c r="AD127" s="1"/>
      <c r="AE127" s="1"/>
      <c r="AF127" s="1"/>
      <c r="AG127" s="1"/>
    </row>
    <row r="128" spans="2:33" ht="13.65" customHeight="1" x14ac:dyDescent="0.15">
      <c r="B128" s="64"/>
      <c r="C128" s="33"/>
      <c r="D128" s="33"/>
      <c r="E128" s="33"/>
      <c r="F128" s="79"/>
      <c r="G128" s="83" t="s">
        <v>2</v>
      </c>
      <c r="H128" s="86"/>
      <c r="I128" s="104"/>
      <c r="J128" s="83" t="s">
        <v>3</v>
      </c>
      <c r="K128" s="84"/>
      <c r="X128" s="22"/>
      <c r="AC128" s="1"/>
      <c r="AD128" s="1"/>
      <c r="AE128" s="1"/>
      <c r="AF128" s="1"/>
      <c r="AG128" s="1"/>
    </row>
    <row r="129" spans="1:33" ht="19.2" x14ac:dyDescent="0.15">
      <c r="B129" s="77"/>
      <c r="C129" s="7"/>
      <c r="D129" s="7"/>
      <c r="E129" s="7"/>
      <c r="F129" s="94" t="s">
        <v>4</v>
      </c>
      <c r="G129" s="94" t="s">
        <v>194</v>
      </c>
      <c r="H129" s="94" t="s">
        <v>196</v>
      </c>
      <c r="I129" s="103" t="s">
        <v>4</v>
      </c>
      <c r="J129" s="94" t="s">
        <v>194</v>
      </c>
      <c r="K129" s="94" t="s">
        <v>196</v>
      </c>
      <c r="X129" s="22"/>
      <c r="AC129" s="1"/>
      <c r="AD129" s="1"/>
      <c r="AE129" s="1"/>
      <c r="AF129" s="1"/>
      <c r="AG129" s="1"/>
    </row>
    <row r="130" spans="1:33" ht="12" customHeight="1" x14ac:dyDescent="0.15">
      <c r="B130" s="35"/>
      <c r="C130" s="88"/>
      <c r="D130" s="88"/>
      <c r="E130" s="36"/>
      <c r="F130" s="37"/>
      <c r="G130" s="37"/>
      <c r="H130" s="37"/>
      <c r="I130" s="105">
        <f>F$106</f>
        <v>298</v>
      </c>
      <c r="J130" s="2">
        <f t="shared" ref="J130" si="33">G$106</f>
        <v>270</v>
      </c>
      <c r="K130" s="2">
        <f t="shared" ref="K130" si="34">H$106</f>
        <v>28</v>
      </c>
      <c r="L130" s="89"/>
      <c r="M130" s="89"/>
      <c r="N130" s="89"/>
      <c r="O130" s="89"/>
      <c r="P130" s="89"/>
      <c r="X130" s="22"/>
      <c r="AC130" s="1"/>
      <c r="AD130" s="1"/>
      <c r="AE130" s="1"/>
      <c r="AF130" s="1"/>
      <c r="AG130" s="1"/>
    </row>
    <row r="131" spans="1:33" ht="15" customHeight="1" x14ac:dyDescent="0.15">
      <c r="B131" s="34" t="s">
        <v>115</v>
      </c>
      <c r="C131" s="209"/>
      <c r="D131" s="209"/>
      <c r="E131" s="7"/>
      <c r="F131" s="18">
        <v>12</v>
      </c>
      <c r="G131" s="18">
        <v>10</v>
      </c>
      <c r="H131" s="18">
        <v>2</v>
      </c>
      <c r="I131" s="107">
        <f>F131/I$130*100</f>
        <v>4.0268456375838921</v>
      </c>
      <c r="J131" s="4">
        <f t="shared" ref="J131:K131" si="35">G131/J$130*100</f>
        <v>3.7037037037037033</v>
      </c>
      <c r="K131" s="4">
        <f t="shared" si="35"/>
        <v>7.1428571428571423</v>
      </c>
      <c r="L131" s="80"/>
      <c r="M131" s="80"/>
      <c r="N131" s="80"/>
      <c r="O131" s="80"/>
      <c r="P131" s="80"/>
      <c r="X131" s="22"/>
      <c r="AC131" s="1"/>
      <c r="AD131" s="1"/>
      <c r="AE131" s="1"/>
      <c r="AF131" s="1"/>
      <c r="AG131" s="1"/>
    </row>
    <row r="132" spans="1:33" ht="15" customHeight="1" x14ac:dyDescent="0.15">
      <c r="B132" s="34" t="s">
        <v>116</v>
      </c>
      <c r="C132" s="209"/>
      <c r="D132" s="209"/>
      <c r="E132" s="7"/>
      <c r="F132" s="18">
        <v>19</v>
      </c>
      <c r="G132" s="18">
        <v>17</v>
      </c>
      <c r="H132" s="18">
        <v>2</v>
      </c>
      <c r="I132" s="107">
        <f t="shared" ref="I132:I137" si="36">F132/I$130*100</f>
        <v>6.375838926174497</v>
      </c>
      <c r="J132" s="4">
        <f t="shared" ref="J132:J137" si="37">G132/J$130*100</f>
        <v>6.2962962962962958</v>
      </c>
      <c r="K132" s="4">
        <f t="shared" ref="K132:K137" si="38">H132/K$130*100</f>
        <v>7.1428571428571423</v>
      </c>
      <c r="L132" s="80"/>
      <c r="M132" s="80"/>
      <c r="N132" s="80"/>
      <c r="O132" s="80"/>
      <c r="P132" s="80"/>
      <c r="X132" s="22"/>
      <c r="AC132" s="1"/>
      <c r="AD132" s="1"/>
      <c r="AE132" s="1"/>
      <c r="AF132" s="1"/>
      <c r="AG132" s="1"/>
    </row>
    <row r="133" spans="1:33" ht="15" customHeight="1" x14ac:dyDescent="0.15">
      <c r="B133" s="34" t="s">
        <v>117</v>
      </c>
      <c r="C133" s="209"/>
      <c r="D133" s="209"/>
      <c r="E133" s="7"/>
      <c r="F133" s="18">
        <v>19</v>
      </c>
      <c r="G133" s="18">
        <v>19</v>
      </c>
      <c r="H133" s="18">
        <v>0</v>
      </c>
      <c r="I133" s="107">
        <f t="shared" si="36"/>
        <v>6.375838926174497</v>
      </c>
      <c r="J133" s="4">
        <f t="shared" si="37"/>
        <v>7.0370370370370372</v>
      </c>
      <c r="K133" s="4">
        <f t="shared" si="38"/>
        <v>0</v>
      </c>
      <c r="L133" s="80"/>
      <c r="M133" s="80"/>
      <c r="N133" s="80"/>
      <c r="O133" s="80"/>
      <c r="P133" s="80"/>
      <c r="X133" s="22"/>
      <c r="AC133" s="1"/>
      <c r="AD133" s="1"/>
      <c r="AE133" s="1"/>
      <c r="AF133" s="1"/>
      <c r="AG133" s="1"/>
    </row>
    <row r="134" spans="1:33" ht="15" customHeight="1" x14ac:dyDescent="0.15">
      <c r="B134" s="34" t="s">
        <v>118</v>
      </c>
      <c r="C134" s="209"/>
      <c r="D134" s="209"/>
      <c r="E134" s="7"/>
      <c r="F134" s="18">
        <v>51</v>
      </c>
      <c r="G134" s="18">
        <v>47</v>
      </c>
      <c r="H134" s="18">
        <v>4</v>
      </c>
      <c r="I134" s="107">
        <f t="shared" si="36"/>
        <v>17.114093959731544</v>
      </c>
      <c r="J134" s="4">
        <f t="shared" si="37"/>
        <v>17.407407407407408</v>
      </c>
      <c r="K134" s="4">
        <f t="shared" si="38"/>
        <v>14.285714285714285</v>
      </c>
      <c r="L134" s="80"/>
      <c r="M134" s="80"/>
      <c r="N134" s="80"/>
      <c r="O134" s="80"/>
      <c r="P134" s="80"/>
      <c r="X134" s="22"/>
      <c r="AC134" s="1"/>
      <c r="AD134" s="1"/>
      <c r="AE134" s="1"/>
      <c r="AF134" s="1"/>
      <c r="AG134" s="1"/>
    </row>
    <row r="135" spans="1:33" ht="15" customHeight="1" x14ac:dyDescent="0.15">
      <c r="B135" s="34" t="s">
        <v>119</v>
      </c>
      <c r="C135" s="209"/>
      <c r="D135" s="209"/>
      <c r="E135" s="7"/>
      <c r="F135" s="18">
        <v>110</v>
      </c>
      <c r="G135" s="18">
        <v>100</v>
      </c>
      <c r="H135" s="18">
        <v>10</v>
      </c>
      <c r="I135" s="107">
        <f t="shared" si="36"/>
        <v>36.912751677852349</v>
      </c>
      <c r="J135" s="4">
        <f t="shared" si="37"/>
        <v>37.037037037037038</v>
      </c>
      <c r="K135" s="4">
        <f t="shared" si="38"/>
        <v>35.714285714285715</v>
      </c>
      <c r="L135" s="80"/>
      <c r="M135" s="80"/>
      <c r="N135" s="80"/>
      <c r="O135" s="80"/>
      <c r="P135" s="80"/>
      <c r="X135" s="22"/>
      <c r="AC135" s="1"/>
      <c r="AD135" s="1"/>
      <c r="AE135" s="1"/>
      <c r="AF135" s="1"/>
      <c r="AG135" s="1"/>
    </row>
    <row r="136" spans="1:33" ht="15" customHeight="1" x14ac:dyDescent="0.15">
      <c r="B136" s="34" t="s">
        <v>190</v>
      </c>
      <c r="C136" s="209"/>
      <c r="D136" s="209"/>
      <c r="E136" s="7"/>
      <c r="F136" s="18">
        <v>32</v>
      </c>
      <c r="G136" s="18">
        <v>27</v>
      </c>
      <c r="H136" s="18">
        <v>5</v>
      </c>
      <c r="I136" s="107">
        <f t="shared" si="36"/>
        <v>10.738255033557047</v>
      </c>
      <c r="J136" s="4">
        <f t="shared" si="37"/>
        <v>10</v>
      </c>
      <c r="K136" s="4">
        <f t="shared" si="38"/>
        <v>17.857142857142858</v>
      </c>
      <c r="L136" s="80"/>
      <c r="M136" s="80"/>
      <c r="N136" s="80"/>
      <c r="O136" s="80"/>
      <c r="P136" s="80"/>
      <c r="X136" s="22"/>
      <c r="AC136" s="1"/>
      <c r="AD136" s="1"/>
      <c r="AE136" s="1"/>
      <c r="AF136" s="1"/>
      <c r="AG136" s="1"/>
    </row>
    <row r="137" spans="1:33" ht="15" customHeight="1" x14ac:dyDescent="0.15">
      <c r="B137" s="35" t="s">
        <v>0</v>
      </c>
      <c r="C137" s="88"/>
      <c r="D137" s="88"/>
      <c r="E137" s="36"/>
      <c r="F137" s="19">
        <v>55</v>
      </c>
      <c r="G137" s="19">
        <v>50</v>
      </c>
      <c r="H137" s="19">
        <v>5</v>
      </c>
      <c r="I137" s="111">
        <f t="shared" si="36"/>
        <v>18.456375838926174</v>
      </c>
      <c r="J137" s="5">
        <f t="shared" si="37"/>
        <v>18.518518518518519</v>
      </c>
      <c r="K137" s="5">
        <f t="shared" si="38"/>
        <v>17.857142857142858</v>
      </c>
      <c r="L137" s="23"/>
      <c r="M137" s="23"/>
      <c r="N137" s="23"/>
      <c r="O137" s="23"/>
      <c r="P137" s="23"/>
      <c r="X137" s="22"/>
      <c r="AC137" s="1"/>
      <c r="AD137" s="1"/>
      <c r="AE137" s="1"/>
      <c r="AF137" s="1"/>
      <c r="AG137" s="1"/>
    </row>
    <row r="138" spans="1:33" ht="15" customHeight="1" x14ac:dyDescent="0.15">
      <c r="B138" s="38" t="s">
        <v>1</v>
      </c>
      <c r="C138" s="78"/>
      <c r="D138" s="78"/>
      <c r="E138" s="28"/>
      <c r="F138" s="39">
        <f>SUM(F131:F137)</f>
        <v>298</v>
      </c>
      <c r="G138" s="39">
        <f>SUM(G131:G137)</f>
        <v>270</v>
      </c>
      <c r="H138" s="39">
        <f>SUM(H131:H137)</f>
        <v>28</v>
      </c>
      <c r="I138" s="108">
        <f>IF(SUM(I131:I137)&gt;100,"－",SUM(I131:I137))</f>
        <v>100</v>
      </c>
      <c r="J138" s="6">
        <f>IF(SUM(J131:J137)&gt;100,"－",SUM(J131:J137))</f>
        <v>100</v>
      </c>
      <c r="K138" s="6">
        <f>IF(SUM(K131:K137)&gt;100,"－",SUM(K131:K137))</f>
        <v>100</v>
      </c>
      <c r="L138" s="23"/>
      <c r="M138" s="23"/>
      <c r="N138" s="23"/>
      <c r="O138" s="23"/>
      <c r="P138" s="23"/>
      <c r="X138" s="22"/>
      <c r="AC138" s="1"/>
      <c r="AD138" s="1"/>
      <c r="AE138" s="1"/>
      <c r="AF138" s="1"/>
      <c r="AG138" s="1"/>
    </row>
    <row r="139" spans="1:33" ht="15" customHeight="1" x14ac:dyDescent="0.15">
      <c r="B139" s="38" t="s">
        <v>103</v>
      </c>
      <c r="C139" s="78"/>
      <c r="D139" s="78"/>
      <c r="E139" s="29"/>
      <c r="F139" s="41">
        <v>37.50494490953853</v>
      </c>
      <c r="G139" s="71">
        <v>37.439253409774622</v>
      </c>
      <c r="H139" s="71">
        <v>38.133298385541259</v>
      </c>
      <c r="I139" s="23"/>
      <c r="J139" s="23"/>
      <c r="K139" s="23"/>
      <c r="L139" s="23"/>
      <c r="M139" s="23"/>
      <c r="N139" s="23"/>
      <c r="O139" s="23"/>
      <c r="P139" s="23"/>
      <c r="X139" s="22"/>
      <c r="AC139" s="1"/>
      <c r="AD139" s="1"/>
      <c r="AE139" s="1"/>
      <c r="AF139" s="1"/>
      <c r="AG139" s="1"/>
    </row>
    <row r="140" spans="1:33" ht="15" customHeight="1" x14ac:dyDescent="0.15">
      <c r="B140" s="38" t="s">
        <v>104</v>
      </c>
      <c r="C140" s="78"/>
      <c r="D140" s="78"/>
      <c r="E140" s="29"/>
      <c r="F140" s="41">
        <v>50</v>
      </c>
      <c r="G140" s="71">
        <v>50</v>
      </c>
      <c r="H140" s="71">
        <v>50</v>
      </c>
      <c r="I140" s="23"/>
      <c r="J140" s="23"/>
      <c r="K140" s="23"/>
      <c r="L140" s="23"/>
      <c r="M140" s="23"/>
      <c r="N140" s="23"/>
      <c r="O140" s="23"/>
      <c r="P140" s="23"/>
      <c r="X140" s="22"/>
      <c r="AC140" s="1"/>
      <c r="AD140" s="1"/>
      <c r="AE140" s="1"/>
      <c r="AF140" s="1"/>
      <c r="AG140" s="1"/>
    </row>
    <row r="141" spans="1:33" ht="15" customHeight="1" x14ac:dyDescent="0.15">
      <c r="B141" s="62"/>
      <c r="C141" s="62"/>
      <c r="D141" s="55"/>
      <c r="E141" s="55"/>
      <c r="F141" s="55"/>
      <c r="G141" s="55"/>
      <c r="H141" s="14"/>
      <c r="I141" s="14"/>
      <c r="J141" s="14"/>
      <c r="K141" s="1"/>
      <c r="X141" s="22"/>
      <c r="AC141" s="1"/>
      <c r="AD141" s="1"/>
      <c r="AE141" s="1"/>
      <c r="AF141" s="1"/>
      <c r="AG141" s="1"/>
    </row>
    <row r="142" spans="1:33" ht="15" customHeight="1" x14ac:dyDescent="0.15">
      <c r="A142" s="43" t="s">
        <v>973</v>
      </c>
      <c r="F142" s="1"/>
      <c r="G142" s="1"/>
      <c r="K142" s="1"/>
      <c r="X142" s="22"/>
      <c r="AC142" s="1"/>
      <c r="AD142" s="1"/>
      <c r="AE142" s="1"/>
      <c r="AF142" s="1"/>
      <c r="AG142" s="1"/>
    </row>
    <row r="143" spans="1:33" ht="15" customHeight="1" x14ac:dyDescent="0.15">
      <c r="A143" s="1" t="s">
        <v>679</v>
      </c>
      <c r="B143" s="22"/>
      <c r="C143" s="22"/>
      <c r="D143" s="7"/>
      <c r="E143" s="7"/>
      <c r="J143" s="1"/>
      <c r="K143" s="1"/>
      <c r="X143" s="22"/>
      <c r="AC143" s="1"/>
      <c r="AD143" s="1"/>
      <c r="AE143" s="1"/>
      <c r="AF143" s="1"/>
      <c r="AG143" s="1"/>
    </row>
    <row r="144" spans="1:33" ht="13.65" customHeight="1" x14ac:dyDescent="0.15">
      <c r="B144" s="64"/>
      <c r="C144" s="33"/>
      <c r="D144" s="33"/>
      <c r="E144" s="33"/>
      <c r="F144" s="79"/>
      <c r="G144" s="83" t="s">
        <v>2</v>
      </c>
      <c r="H144" s="86"/>
      <c r="I144" s="104"/>
      <c r="J144" s="83" t="s">
        <v>3</v>
      </c>
      <c r="K144" s="84"/>
      <c r="X144" s="22"/>
      <c r="AC144" s="1"/>
      <c r="AD144" s="1"/>
      <c r="AE144" s="1"/>
      <c r="AF144" s="1"/>
      <c r="AG144" s="1"/>
    </row>
    <row r="145" spans="2:33" ht="19.2" x14ac:dyDescent="0.15">
      <c r="B145" s="77"/>
      <c r="C145" s="7"/>
      <c r="D145" s="7"/>
      <c r="E145" s="7"/>
      <c r="F145" s="94" t="s">
        <v>4</v>
      </c>
      <c r="G145" s="94" t="s">
        <v>194</v>
      </c>
      <c r="H145" s="94" t="s">
        <v>196</v>
      </c>
      <c r="I145" s="103" t="s">
        <v>4</v>
      </c>
      <c r="J145" s="94" t="s">
        <v>194</v>
      </c>
      <c r="K145" s="94" t="s">
        <v>196</v>
      </c>
      <c r="X145" s="22"/>
      <c r="AC145" s="1"/>
      <c r="AD145" s="1"/>
      <c r="AE145" s="1"/>
      <c r="AF145" s="1"/>
      <c r="AG145" s="1"/>
    </row>
    <row r="146" spans="2:33" ht="12" customHeight="1" x14ac:dyDescent="0.15">
      <c r="B146" s="35"/>
      <c r="C146" s="88"/>
      <c r="D146" s="88"/>
      <c r="E146" s="36"/>
      <c r="F146" s="37"/>
      <c r="G146" s="37"/>
      <c r="H146" s="37"/>
      <c r="I146" s="105">
        <f>F$107</f>
        <v>74</v>
      </c>
      <c r="J146" s="2">
        <f t="shared" ref="J146:K146" si="39">G$107</f>
        <v>67</v>
      </c>
      <c r="K146" s="2">
        <f t="shared" si="39"/>
        <v>7</v>
      </c>
      <c r="L146" s="89"/>
      <c r="M146" s="89"/>
      <c r="N146" s="89"/>
      <c r="O146" s="89"/>
      <c r="P146" s="89"/>
      <c r="X146" s="22"/>
      <c r="AC146" s="1"/>
      <c r="AD146" s="1"/>
      <c r="AE146" s="1"/>
      <c r="AF146" s="1"/>
      <c r="AG146" s="1"/>
    </row>
    <row r="147" spans="2:33" ht="15" customHeight="1" x14ac:dyDescent="0.15">
      <c r="B147" s="34" t="s">
        <v>1044</v>
      </c>
      <c r="C147" s="209"/>
      <c r="D147" s="209"/>
      <c r="E147" s="7"/>
      <c r="F147" s="18">
        <v>3</v>
      </c>
      <c r="G147" s="18">
        <v>3</v>
      </c>
      <c r="H147" s="18">
        <v>0</v>
      </c>
      <c r="I147" s="107">
        <f>F147/I$146*100</f>
        <v>4.0540540540540544</v>
      </c>
      <c r="J147" s="4">
        <f t="shared" ref="J147:K147" si="40">G147/J$146*100</f>
        <v>4.4776119402985071</v>
      </c>
      <c r="K147" s="4">
        <f t="shared" si="40"/>
        <v>0</v>
      </c>
      <c r="L147" s="80"/>
      <c r="M147" s="80"/>
      <c r="N147" s="80"/>
      <c r="O147" s="80"/>
      <c r="P147" s="80"/>
      <c r="X147" s="22"/>
      <c r="AC147" s="1"/>
      <c r="AD147" s="1"/>
      <c r="AE147" s="1"/>
      <c r="AF147" s="1"/>
      <c r="AG147" s="1"/>
    </row>
    <row r="148" spans="2:33" ht="15" customHeight="1" x14ac:dyDescent="0.15">
      <c r="B148" s="34" t="s">
        <v>1045</v>
      </c>
      <c r="C148" s="209"/>
      <c r="D148" s="209"/>
      <c r="E148" s="7"/>
      <c r="F148" s="18">
        <v>5</v>
      </c>
      <c r="G148" s="18">
        <v>4</v>
      </c>
      <c r="H148" s="18">
        <v>1</v>
      </c>
      <c r="I148" s="107">
        <f t="shared" ref="I148:I154" si="41">F148/I$146*100</f>
        <v>6.756756756756757</v>
      </c>
      <c r="J148" s="4">
        <f t="shared" ref="J148:J154" si="42">G148/J$146*100</f>
        <v>5.9701492537313428</v>
      </c>
      <c r="K148" s="4">
        <f t="shared" ref="K148:K154" si="43">H148/K$146*100</f>
        <v>14.285714285714285</v>
      </c>
      <c r="L148" s="80"/>
      <c r="M148" s="80"/>
      <c r="N148" s="80"/>
      <c r="O148" s="80"/>
      <c r="P148" s="80"/>
      <c r="X148" s="22"/>
      <c r="AC148" s="1"/>
      <c r="AD148" s="1"/>
      <c r="AE148" s="1"/>
      <c r="AF148" s="1"/>
      <c r="AG148" s="1"/>
    </row>
    <row r="149" spans="2:33" ht="15" customHeight="1" x14ac:dyDescent="0.15">
      <c r="B149" s="34" t="s">
        <v>1047</v>
      </c>
      <c r="C149" s="209"/>
      <c r="D149" s="209"/>
      <c r="E149" s="7"/>
      <c r="F149" s="18">
        <v>7</v>
      </c>
      <c r="G149" s="18">
        <v>7</v>
      </c>
      <c r="H149" s="18">
        <v>0</v>
      </c>
      <c r="I149" s="107">
        <f t="shared" si="41"/>
        <v>9.4594594594594597</v>
      </c>
      <c r="J149" s="4">
        <f t="shared" si="42"/>
        <v>10.44776119402985</v>
      </c>
      <c r="K149" s="4">
        <f t="shared" si="43"/>
        <v>0</v>
      </c>
      <c r="L149" s="80"/>
      <c r="M149" s="80"/>
      <c r="N149" s="80"/>
      <c r="O149" s="80"/>
      <c r="P149" s="80"/>
      <c r="X149" s="22"/>
      <c r="AC149" s="1"/>
      <c r="AD149" s="1"/>
      <c r="AE149" s="1"/>
      <c r="AF149" s="1"/>
      <c r="AG149" s="1"/>
    </row>
    <row r="150" spans="2:33" ht="15" customHeight="1" x14ac:dyDescent="0.15">
      <c r="B150" s="34" t="s">
        <v>1049</v>
      </c>
      <c r="C150" s="209"/>
      <c r="D150" s="209"/>
      <c r="E150" s="7"/>
      <c r="F150" s="18">
        <v>10</v>
      </c>
      <c r="G150" s="18">
        <v>10</v>
      </c>
      <c r="H150" s="18">
        <v>0</v>
      </c>
      <c r="I150" s="107">
        <f t="shared" si="41"/>
        <v>13.513513513513514</v>
      </c>
      <c r="J150" s="4">
        <f t="shared" si="42"/>
        <v>14.925373134328357</v>
      </c>
      <c r="K150" s="4">
        <f t="shared" si="43"/>
        <v>0</v>
      </c>
      <c r="L150" s="80"/>
      <c r="M150" s="80"/>
      <c r="N150" s="80"/>
      <c r="O150" s="80"/>
      <c r="P150" s="80"/>
      <c r="X150" s="22"/>
      <c r="AC150" s="1"/>
      <c r="AD150" s="1"/>
      <c r="AE150" s="1"/>
      <c r="AF150" s="1"/>
      <c r="AG150" s="1"/>
    </row>
    <row r="151" spans="2:33" ht="15" customHeight="1" x14ac:dyDescent="0.15">
      <c r="B151" s="34" t="s">
        <v>1051</v>
      </c>
      <c r="C151" s="209"/>
      <c r="D151" s="209"/>
      <c r="E151" s="7"/>
      <c r="F151" s="18">
        <v>8</v>
      </c>
      <c r="G151" s="18">
        <v>7</v>
      </c>
      <c r="H151" s="18">
        <v>1</v>
      </c>
      <c r="I151" s="107">
        <f t="shared" si="41"/>
        <v>10.810810810810811</v>
      </c>
      <c r="J151" s="4">
        <f t="shared" si="42"/>
        <v>10.44776119402985</v>
      </c>
      <c r="K151" s="4">
        <f t="shared" si="43"/>
        <v>14.285714285714285</v>
      </c>
      <c r="L151" s="80"/>
      <c r="M151" s="80"/>
      <c r="N151" s="80"/>
      <c r="O151" s="80"/>
      <c r="P151" s="80"/>
      <c r="X151" s="22"/>
      <c r="AC151" s="1"/>
      <c r="AD151" s="1"/>
      <c r="AE151" s="1"/>
      <c r="AF151" s="1"/>
      <c r="AG151" s="1"/>
    </row>
    <row r="152" spans="2:33" ht="15" customHeight="1" x14ac:dyDescent="0.15">
      <c r="B152" s="34" t="s">
        <v>1053</v>
      </c>
      <c r="C152" s="209"/>
      <c r="D152" s="209"/>
      <c r="E152" s="7"/>
      <c r="F152" s="18">
        <v>7</v>
      </c>
      <c r="G152" s="18">
        <v>5</v>
      </c>
      <c r="H152" s="18">
        <v>2</v>
      </c>
      <c r="I152" s="107">
        <f t="shared" si="41"/>
        <v>9.4594594594594597</v>
      </c>
      <c r="J152" s="4">
        <f t="shared" si="42"/>
        <v>7.4626865671641784</v>
      </c>
      <c r="K152" s="4">
        <f t="shared" si="43"/>
        <v>28.571428571428569</v>
      </c>
      <c r="L152" s="80"/>
      <c r="M152" s="80"/>
      <c r="N152" s="80"/>
      <c r="O152" s="80"/>
      <c r="P152" s="80"/>
      <c r="X152" s="22"/>
      <c r="AC152" s="1"/>
      <c r="AD152" s="1"/>
      <c r="AE152" s="1"/>
      <c r="AF152" s="1"/>
      <c r="AG152" s="1"/>
    </row>
    <row r="153" spans="2:33" ht="15" customHeight="1" x14ac:dyDescent="0.15">
      <c r="B153" s="34" t="s">
        <v>438</v>
      </c>
      <c r="C153" s="209"/>
      <c r="D153" s="209"/>
      <c r="E153" s="7"/>
      <c r="F153" s="18">
        <v>19</v>
      </c>
      <c r="G153" s="18">
        <v>16</v>
      </c>
      <c r="H153" s="18">
        <v>3</v>
      </c>
      <c r="I153" s="107">
        <f t="shared" si="41"/>
        <v>25.675675675675674</v>
      </c>
      <c r="J153" s="4">
        <f t="shared" si="42"/>
        <v>23.880597014925371</v>
      </c>
      <c r="K153" s="4">
        <f t="shared" si="43"/>
        <v>42.857142857142854</v>
      </c>
      <c r="L153" s="80"/>
      <c r="M153" s="80"/>
      <c r="N153" s="80"/>
      <c r="O153" s="80"/>
      <c r="P153" s="80"/>
      <c r="X153" s="22"/>
      <c r="AC153" s="1"/>
      <c r="AD153" s="1"/>
      <c r="AE153" s="1"/>
      <c r="AF153" s="1"/>
      <c r="AG153" s="1"/>
    </row>
    <row r="154" spans="2:33" ht="15" customHeight="1" x14ac:dyDescent="0.15">
      <c r="B154" s="35" t="s">
        <v>0</v>
      </c>
      <c r="C154" s="88"/>
      <c r="D154" s="88"/>
      <c r="E154" s="36"/>
      <c r="F154" s="19">
        <v>15</v>
      </c>
      <c r="G154" s="19">
        <v>15</v>
      </c>
      <c r="H154" s="19">
        <v>0</v>
      </c>
      <c r="I154" s="111">
        <f t="shared" si="41"/>
        <v>20.27027027027027</v>
      </c>
      <c r="J154" s="5">
        <f t="shared" si="42"/>
        <v>22.388059701492537</v>
      </c>
      <c r="K154" s="5">
        <f t="shared" si="43"/>
        <v>0</v>
      </c>
      <c r="L154" s="23"/>
      <c r="M154" s="23"/>
      <c r="N154" s="23"/>
      <c r="O154" s="23"/>
      <c r="P154" s="23"/>
      <c r="X154" s="22"/>
      <c r="AC154" s="1"/>
      <c r="AD154" s="1"/>
      <c r="AE154" s="1"/>
      <c r="AF154" s="1"/>
      <c r="AG154" s="1"/>
    </row>
    <row r="155" spans="2:33" ht="15" customHeight="1" x14ac:dyDescent="0.15">
      <c r="B155" s="38" t="s">
        <v>1</v>
      </c>
      <c r="C155" s="78"/>
      <c r="D155" s="78"/>
      <c r="E155" s="28"/>
      <c r="F155" s="39">
        <f>SUM(F147:F154)</f>
        <v>74</v>
      </c>
      <c r="G155" s="39">
        <f>SUM(G147:G154)</f>
        <v>67</v>
      </c>
      <c r="H155" s="39">
        <f>SUM(H147:H154)</f>
        <v>7</v>
      </c>
      <c r="I155" s="108">
        <f>IF(SUM(I147:I154)&gt;100,"－",SUM(I147:I154))</f>
        <v>100</v>
      </c>
      <c r="J155" s="6">
        <f>IF(SUM(J147:J154)&gt;100,"－",SUM(J147:J154))</f>
        <v>99.999999999999986</v>
      </c>
      <c r="K155" s="6">
        <f>IF(SUM(K147:K154)&gt;100,"－",SUM(K147:K154))</f>
        <v>100</v>
      </c>
      <c r="L155" s="23"/>
      <c r="M155" s="23"/>
      <c r="N155" s="23"/>
      <c r="O155" s="23"/>
      <c r="P155" s="23"/>
      <c r="X155" s="22"/>
      <c r="AC155" s="1"/>
      <c r="AD155" s="1"/>
      <c r="AE155" s="1"/>
      <c r="AF155" s="1"/>
      <c r="AG155" s="1"/>
    </row>
    <row r="156" spans="2:33" ht="15" customHeight="1" x14ac:dyDescent="0.15">
      <c r="B156" s="38" t="s">
        <v>103</v>
      </c>
      <c r="C156" s="78"/>
      <c r="D156" s="78"/>
      <c r="E156" s="29"/>
      <c r="F156" s="41">
        <v>46.322033898305087</v>
      </c>
      <c r="G156" s="71">
        <v>44.365384615384613</v>
      </c>
      <c r="H156" s="71">
        <v>60.857142857142854</v>
      </c>
      <c r="I156" s="23"/>
      <c r="J156" s="23"/>
      <c r="K156" s="23"/>
      <c r="L156" s="23"/>
      <c r="M156" s="23"/>
      <c r="N156" s="23"/>
      <c r="O156" s="23"/>
      <c r="P156" s="23"/>
      <c r="X156" s="22"/>
      <c r="AC156" s="1"/>
      <c r="AD156" s="1"/>
      <c r="AE156" s="1"/>
      <c r="AF156" s="1"/>
      <c r="AG156" s="1"/>
    </row>
    <row r="157" spans="2:33" ht="15" customHeight="1" x14ac:dyDescent="0.15">
      <c r="B157" s="38" t="s">
        <v>104</v>
      </c>
      <c r="C157" s="78"/>
      <c r="D157" s="78"/>
      <c r="E157" s="29"/>
      <c r="F157" s="171">
        <v>125</v>
      </c>
      <c r="G157" s="47">
        <v>125</v>
      </c>
      <c r="H157" s="47">
        <v>95</v>
      </c>
      <c r="I157" s="23"/>
      <c r="J157" s="23"/>
      <c r="K157" s="23"/>
      <c r="L157" s="23"/>
      <c r="M157" s="23"/>
      <c r="N157" s="23"/>
      <c r="O157" s="23"/>
      <c r="P157" s="23"/>
      <c r="X157" s="22"/>
      <c r="AC157" s="1"/>
      <c r="AD157" s="1"/>
      <c r="AE157" s="1"/>
      <c r="AF157" s="1"/>
      <c r="AG157" s="1"/>
    </row>
    <row r="158" spans="2:33" ht="15" customHeight="1" x14ac:dyDescent="0.15">
      <c r="B158" s="85" t="s">
        <v>143</v>
      </c>
      <c r="C158" s="85"/>
      <c r="D158" s="7"/>
      <c r="E158" s="7"/>
      <c r="J158" s="1"/>
      <c r="K158" s="1"/>
      <c r="X158" s="22"/>
      <c r="AC158" s="1"/>
      <c r="AD158" s="1"/>
      <c r="AE158" s="1"/>
      <c r="AF158" s="1"/>
      <c r="AG158" s="1"/>
    </row>
    <row r="159" spans="2:33" ht="13.65" customHeight="1" x14ac:dyDescent="0.15">
      <c r="B159" s="64"/>
      <c r="C159" s="33"/>
      <c r="D159" s="33"/>
      <c r="E159" s="33"/>
      <c r="F159" s="79"/>
      <c r="G159" s="83" t="s">
        <v>2</v>
      </c>
      <c r="H159" s="86"/>
      <c r="I159" s="104"/>
      <c r="J159" s="83" t="s">
        <v>3</v>
      </c>
      <c r="K159" s="84"/>
      <c r="X159" s="22"/>
      <c r="AC159" s="1"/>
      <c r="AD159" s="1"/>
      <c r="AE159" s="1"/>
      <c r="AF159" s="1"/>
      <c r="AG159" s="1"/>
    </row>
    <row r="160" spans="2:33" ht="19.2" x14ac:dyDescent="0.15">
      <c r="B160" s="77"/>
      <c r="C160" s="7"/>
      <c r="D160" s="7"/>
      <c r="E160" s="7"/>
      <c r="F160" s="94" t="s">
        <v>4</v>
      </c>
      <c r="G160" s="94" t="s">
        <v>194</v>
      </c>
      <c r="H160" s="94" t="s">
        <v>196</v>
      </c>
      <c r="I160" s="103" t="s">
        <v>4</v>
      </c>
      <c r="J160" s="94" t="s">
        <v>194</v>
      </c>
      <c r="K160" s="94" t="s">
        <v>196</v>
      </c>
      <c r="X160" s="22"/>
      <c r="AC160" s="1"/>
      <c r="AD160" s="1"/>
      <c r="AE160" s="1"/>
      <c r="AF160" s="1"/>
      <c r="AG160" s="1"/>
    </row>
    <row r="161" spans="1:33" ht="12" customHeight="1" x14ac:dyDescent="0.15">
      <c r="B161" s="35"/>
      <c r="C161" s="88"/>
      <c r="D161" s="88"/>
      <c r="E161" s="36"/>
      <c r="F161" s="37"/>
      <c r="G161" s="37"/>
      <c r="H161" s="37"/>
      <c r="I161" s="105">
        <f>F$107</f>
        <v>74</v>
      </c>
      <c r="J161" s="2">
        <f t="shared" ref="J161" si="44">G$107</f>
        <v>67</v>
      </c>
      <c r="K161" s="2">
        <f t="shared" ref="K161" si="45">H$107</f>
        <v>7</v>
      </c>
      <c r="L161" s="89"/>
      <c r="M161" s="89"/>
      <c r="N161" s="89"/>
      <c r="O161" s="89"/>
      <c r="P161" s="89"/>
      <c r="X161" s="22"/>
      <c r="AC161" s="1"/>
      <c r="AD161" s="1"/>
      <c r="AE161" s="1"/>
      <c r="AF161" s="1"/>
      <c r="AG161" s="1"/>
    </row>
    <row r="162" spans="1:33" ht="15" customHeight="1" x14ac:dyDescent="0.15">
      <c r="B162" s="34" t="s">
        <v>115</v>
      </c>
      <c r="C162" s="209"/>
      <c r="D162" s="209"/>
      <c r="E162" s="7"/>
      <c r="F162" s="18">
        <v>4</v>
      </c>
      <c r="G162" s="18">
        <v>3</v>
      </c>
      <c r="H162" s="18">
        <v>1</v>
      </c>
      <c r="I162" s="107">
        <f>F162/I$161*100</f>
        <v>5.4054054054054053</v>
      </c>
      <c r="J162" s="4">
        <f t="shared" ref="J162:K162" si="46">G162/J$161*100</f>
        <v>4.4776119402985071</v>
      </c>
      <c r="K162" s="4">
        <f t="shared" si="46"/>
        <v>14.285714285714285</v>
      </c>
      <c r="L162" s="80"/>
      <c r="M162" s="80"/>
      <c r="N162" s="80"/>
      <c r="O162" s="80"/>
      <c r="P162" s="80"/>
      <c r="X162" s="22"/>
      <c r="AC162" s="1"/>
      <c r="AD162" s="1"/>
      <c r="AE162" s="1"/>
      <c r="AF162" s="1"/>
      <c r="AG162" s="1"/>
    </row>
    <row r="163" spans="1:33" ht="15" customHeight="1" x14ac:dyDescent="0.15">
      <c r="B163" s="34" t="s">
        <v>116</v>
      </c>
      <c r="C163" s="209"/>
      <c r="D163" s="209"/>
      <c r="E163" s="7"/>
      <c r="F163" s="18">
        <v>10</v>
      </c>
      <c r="G163" s="18">
        <v>10</v>
      </c>
      <c r="H163" s="18">
        <v>0</v>
      </c>
      <c r="I163" s="107">
        <f t="shared" ref="I163:I168" si="47">F163/I$161*100</f>
        <v>13.513513513513514</v>
      </c>
      <c r="J163" s="4">
        <f t="shared" ref="J163:J168" si="48">G163/J$161*100</f>
        <v>14.925373134328357</v>
      </c>
      <c r="K163" s="4">
        <f t="shared" ref="K163:K168" si="49">H163/K$161*100</f>
        <v>0</v>
      </c>
      <c r="L163" s="80"/>
      <c r="M163" s="80"/>
      <c r="N163" s="80"/>
      <c r="O163" s="80"/>
      <c r="P163" s="80"/>
      <c r="X163" s="22"/>
      <c r="AC163" s="1"/>
      <c r="AD163" s="1"/>
      <c r="AE163" s="1"/>
      <c r="AF163" s="1"/>
      <c r="AG163" s="1"/>
    </row>
    <row r="164" spans="1:33" ht="15" customHeight="1" x14ac:dyDescent="0.15">
      <c r="B164" s="34" t="s">
        <v>117</v>
      </c>
      <c r="C164" s="209"/>
      <c r="D164" s="209"/>
      <c r="E164" s="7"/>
      <c r="F164" s="18">
        <v>2</v>
      </c>
      <c r="G164" s="18">
        <v>2</v>
      </c>
      <c r="H164" s="18">
        <v>0</v>
      </c>
      <c r="I164" s="107">
        <f t="shared" si="47"/>
        <v>2.7027027027027026</v>
      </c>
      <c r="J164" s="4">
        <f t="shared" si="48"/>
        <v>2.9850746268656714</v>
      </c>
      <c r="K164" s="4">
        <f t="shared" si="49"/>
        <v>0</v>
      </c>
      <c r="L164" s="80"/>
      <c r="M164" s="80"/>
      <c r="N164" s="80"/>
      <c r="O164" s="80"/>
      <c r="P164" s="80"/>
      <c r="X164" s="22"/>
      <c r="AC164" s="1"/>
      <c r="AD164" s="1"/>
      <c r="AE164" s="1"/>
      <c r="AF164" s="1"/>
      <c r="AG164" s="1"/>
    </row>
    <row r="165" spans="1:33" ht="15" customHeight="1" x14ac:dyDescent="0.15">
      <c r="B165" s="34" t="s">
        <v>118</v>
      </c>
      <c r="C165" s="209"/>
      <c r="D165" s="209"/>
      <c r="E165" s="7"/>
      <c r="F165" s="18">
        <v>6</v>
      </c>
      <c r="G165" s="18">
        <v>5</v>
      </c>
      <c r="H165" s="18">
        <v>1</v>
      </c>
      <c r="I165" s="107">
        <f t="shared" si="47"/>
        <v>8.1081081081081088</v>
      </c>
      <c r="J165" s="4">
        <f t="shared" si="48"/>
        <v>7.4626865671641784</v>
      </c>
      <c r="K165" s="4">
        <f t="shared" si="49"/>
        <v>14.285714285714285</v>
      </c>
      <c r="L165" s="80"/>
      <c r="M165" s="80"/>
      <c r="N165" s="80"/>
      <c r="O165" s="80"/>
      <c r="P165" s="80"/>
      <c r="X165" s="22"/>
      <c r="AC165" s="1"/>
      <c r="AD165" s="1"/>
      <c r="AE165" s="1"/>
      <c r="AF165" s="1"/>
      <c r="AG165" s="1"/>
    </row>
    <row r="166" spans="1:33" ht="15" customHeight="1" x14ac:dyDescent="0.15">
      <c r="B166" s="34" t="s">
        <v>119</v>
      </c>
      <c r="C166" s="209"/>
      <c r="D166" s="209"/>
      <c r="E166" s="7"/>
      <c r="F166" s="18">
        <v>25</v>
      </c>
      <c r="G166" s="18">
        <v>21</v>
      </c>
      <c r="H166" s="18">
        <v>4</v>
      </c>
      <c r="I166" s="107">
        <f t="shared" si="47"/>
        <v>33.783783783783782</v>
      </c>
      <c r="J166" s="4">
        <f t="shared" si="48"/>
        <v>31.343283582089555</v>
      </c>
      <c r="K166" s="4">
        <f t="shared" si="49"/>
        <v>57.142857142857139</v>
      </c>
      <c r="L166" s="80"/>
      <c r="M166" s="80"/>
      <c r="N166" s="80"/>
      <c r="O166" s="80"/>
      <c r="P166" s="80"/>
      <c r="X166" s="22"/>
      <c r="AC166" s="1"/>
      <c r="AD166" s="1"/>
      <c r="AE166" s="1"/>
      <c r="AF166" s="1"/>
      <c r="AG166" s="1"/>
    </row>
    <row r="167" spans="1:33" ht="15" customHeight="1" x14ac:dyDescent="0.15">
      <c r="B167" s="34" t="s">
        <v>190</v>
      </c>
      <c r="C167" s="209"/>
      <c r="D167" s="209"/>
      <c r="E167" s="7"/>
      <c r="F167" s="18">
        <v>11</v>
      </c>
      <c r="G167" s="18">
        <v>10</v>
      </c>
      <c r="H167" s="18">
        <v>1</v>
      </c>
      <c r="I167" s="107">
        <f t="shared" si="47"/>
        <v>14.864864864864865</v>
      </c>
      <c r="J167" s="4">
        <f t="shared" si="48"/>
        <v>14.925373134328357</v>
      </c>
      <c r="K167" s="4">
        <f t="shared" si="49"/>
        <v>14.285714285714285</v>
      </c>
      <c r="L167" s="80"/>
      <c r="M167" s="80"/>
      <c r="N167" s="80"/>
      <c r="O167" s="80"/>
      <c r="P167" s="80"/>
      <c r="X167" s="22"/>
      <c r="AC167" s="1"/>
      <c r="AD167" s="1"/>
      <c r="AE167" s="1"/>
      <c r="AF167" s="1"/>
      <c r="AG167" s="1"/>
    </row>
    <row r="168" spans="1:33" ht="15" customHeight="1" x14ac:dyDescent="0.15">
      <c r="B168" s="35" t="s">
        <v>0</v>
      </c>
      <c r="C168" s="88"/>
      <c r="D168" s="88"/>
      <c r="E168" s="36"/>
      <c r="F168" s="19">
        <v>16</v>
      </c>
      <c r="G168" s="19">
        <v>16</v>
      </c>
      <c r="H168" s="19">
        <v>0</v>
      </c>
      <c r="I168" s="111">
        <f t="shared" si="47"/>
        <v>21.621621621621621</v>
      </c>
      <c r="J168" s="5">
        <f t="shared" si="48"/>
        <v>23.880597014925371</v>
      </c>
      <c r="K168" s="5">
        <f t="shared" si="49"/>
        <v>0</v>
      </c>
      <c r="L168" s="23"/>
      <c r="M168" s="23"/>
      <c r="N168" s="23"/>
      <c r="O168" s="23"/>
      <c r="P168" s="23"/>
      <c r="X168" s="22"/>
      <c r="AC168" s="1"/>
      <c r="AD168" s="1"/>
      <c r="AE168" s="1"/>
      <c r="AF168" s="1"/>
      <c r="AG168" s="1"/>
    </row>
    <row r="169" spans="1:33" ht="15" customHeight="1" x14ac:dyDescent="0.15">
      <c r="B169" s="38" t="s">
        <v>1</v>
      </c>
      <c r="C169" s="78"/>
      <c r="D169" s="78"/>
      <c r="E169" s="28"/>
      <c r="F169" s="39">
        <f>SUM(F162:F168)</f>
        <v>74</v>
      </c>
      <c r="G169" s="39">
        <f>SUM(G162:G168)</f>
        <v>67</v>
      </c>
      <c r="H169" s="39">
        <f>SUM(H162:H168)</f>
        <v>7</v>
      </c>
      <c r="I169" s="108">
        <f>IF(SUM(I162:I168)&gt;100,"－",SUM(I162:I168))</f>
        <v>100</v>
      </c>
      <c r="J169" s="6">
        <f>IF(SUM(J162:J168)&gt;100,"－",SUM(J162:J168))</f>
        <v>100</v>
      </c>
      <c r="K169" s="6">
        <f>IF(SUM(K162:K168)&gt;100,"－",SUM(K162:K168))</f>
        <v>100</v>
      </c>
      <c r="L169" s="23"/>
      <c r="M169" s="23"/>
      <c r="N169" s="23"/>
      <c r="O169" s="23"/>
      <c r="P169" s="23"/>
      <c r="X169" s="22"/>
      <c r="AC169" s="1"/>
      <c r="AD169" s="1"/>
      <c r="AE169" s="1"/>
      <c r="AF169" s="1"/>
      <c r="AG169" s="1"/>
    </row>
    <row r="170" spans="1:33" ht="15" customHeight="1" x14ac:dyDescent="0.15">
      <c r="B170" s="38" t="s">
        <v>103</v>
      </c>
      <c r="C170" s="78"/>
      <c r="D170" s="78"/>
      <c r="E170" s="29"/>
      <c r="F170" s="41">
        <v>36.27433566042852</v>
      </c>
      <c r="G170" s="71">
        <v>35.702210339527873</v>
      </c>
      <c r="H170" s="71">
        <v>40.442677284133268</v>
      </c>
      <c r="I170" s="23"/>
      <c r="J170" s="23"/>
      <c r="K170" s="23"/>
      <c r="L170" s="23"/>
      <c r="M170" s="23"/>
      <c r="N170" s="23"/>
      <c r="O170" s="23"/>
      <c r="P170" s="23"/>
      <c r="X170" s="22"/>
      <c r="AC170" s="1"/>
      <c r="AD170" s="1"/>
      <c r="AE170" s="1"/>
      <c r="AF170" s="1"/>
      <c r="AG170" s="1"/>
    </row>
    <row r="171" spans="1:33" ht="15" customHeight="1" x14ac:dyDescent="0.15">
      <c r="B171" s="38" t="s">
        <v>104</v>
      </c>
      <c r="C171" s="78"/>
      <c r="D171" s="78"/>
      <c r="E171" s="29"/>
      <c r="F171" s="41">
        <v>50</v>
      </c>
      <c r="G171" s="71">
        <v>50</v>
      </c>
      <c r="H171" s="71">
        <v>50</v>
      </c>
      <c r="I171" s="23"/>
      <c r="J171" s="23"/>
      <c r="K171" s="23"/>
      <c r="L171" s="23"/>
      <c r="M171" s="23"/>
      <c r="N171" s="23"/>
      <c r="O171" s="23"/>
      <c r="P171" s="23"/>
      <c r="X171" s="22"/>
      <c r="AC171" s="1"/>
      <c r="AD171" s="1"/>
      <c r="AE171" s="1"/>
      <c r="AF171" s="1"/>
      <c r="AG171" s="1"/>
    </row>
    <row r="172" spans="1:33" ht="15" customHeight="1" x14ac:dyDescent="0.15">
      <c r="B172" s="62"/>
      <c r="C172" s="62"/>
      <c r="D172" s="55"/>
      <c r="E172" s="55"/>
      <c r="F172" s="55"/>
      <c r="G172" s="55"/>
      <c r="H172" s="14"/>
      <c r="I172" s="14"/>
      <c r="J172" s="14"/>
      <c r="K172" s="1"/>
      <c r="X172" s="22"/>
      <c r="AC172" s="1"/>
      <c r="AD172" s="1"/>
      <c r="AE172" s="1"/>
      <c r="AF172" s="1"/>
      <c r="AG172" s="1"/>
    </row>
    <row r="173" spans="1:33" ht="15" customHeight="1" x14ac:dyDescent="0.15">
      <c r="A173" s="1" t="s">
        <v>629</v>
      </c>
      <c r="B173" s="22"/>
      <c r="C173" s="22"/>
      <c r="F173" s="1"/>
      <c r="H173" s="1"/>
      <c r="I173" s="1"/>
      <c r="J173" s="1"/>
      <c r="K173" s="1"/>
      <c r="X173" s="22"/>
      <c r="AC173" s="1"/>
      <c r="AD173" s="1"/>
      <c r="AE173" s="1"/>
      <c r="AF173" s="1"/>
      <c r="AG173" s="1"/>
    </row>
    <row r="174" spans="1:33" ht="13.65" customHeight="1" x14ac:dyDescent="0.15">
      <c r="B174" s="64"/>
      <c r="C174" s="33"/>
      <c r="D174" s="33"/>
      <c r="E174" s="33"/>
      <c r="F174" s="79"/>
      <c r="G174" s="83" t="s">
        <v>2</v>
      </c>
      <c r="H174" s="86"/>
      <c r="I174" s="104"/>
      <c r="J174" s="83" t="s">
        <v>3</v>
      </c>
      <c r="K174" s="84"/>
      <c r="X174" s="22"/>
      <c r="AC174" s="1"/>
      <c r="AD174" s="1"/>
      <c r="AE174" s="1"/>
      <c r="AF174" s="1"/>
      <c r="AG174" s="1"/>
    </row>
    <row r="175" spans="1:33" ht="19.2" x14ac:dyDescent="0.15">
      <c r="B175" s="77"/>
      <c r="C175" s="7"/>
      <c r="D175" s="7"/>
      <c r="E175" s="7"/>
      <c r="F175" s="94" t="s">
        <v>4</v>
      </c>
      <c r="G175" s="94" t="s">
        <v>194</v>
      </c>
      <c r="H175" s="94" t="s">
        <v>196</v>
      </c>
      <c r="I175" s="103" t="s">
        <v>4</v>
      </c>
      <c r="J175" s="94" t="s">
        <v>194</v>
      </c>
      <c r="K175" s="94" t="s">
        <v>196</v>
      </c>
      <c r="X175" s="22"/>
      <c r="AC175" s="1"/>
      <c r="AD175" s="1"/>
      <c r="AE175" s="1"/>
      <c r="AF175" s="1"/>
      <c r="AG175" s="1"/>
    </row>
    <row r="176" spans="1:33" ht="12" customHeight="1" x14ac:dyDescent="0.15">
      <c r="B176" s="35"/>
      <c r="C176" s="88"/>
      <c r="D176" s="88"/>
      <c r="E176" s="36"/>
      <c r="F176" s="37"/>
      <c r="G176" s="37"/>
      <c r="H176" s="37"/>
      <c r="I176" s="105">
        <f>F$9</f>
        <v>1212</v>
      </c>
      <c r="J176" s="2">
        <f>G$9</f>
        <v>1105</v>
      </c>
      <c r="K176" s="2">
        <f>H$9</f>
        <v>107</v>
      </c>
      <c r="L176" s="89"/>
      <c r="M176" s="89"/>
      <c r="N176" s="89"/>
      <c r="O176" s="89"/>
      <c r="P176" s="89"/>
      <c r="X176" s="22"/>
      <c r="AC176" s="1"/>
      <c r="AD176" s="1"/>
      <c r="AE176" s="1"/>
      <c r="AF176" s="1"/>
      <c r="AG176" s="1"/>
    </row>
    <row r="177" spans="1:33" ht="15" customHeight="1" x14ac:dyDescent="0.15">
      <c r="B177" s="34" t="s">
        <v>113</v>
      </c>
      <c r="C177" s="209"/>
      <c r="D177" s="209"/>
      <c r="E177" s="7"/>
      <c r="F177" s="18">
        <v>127</v>
      </c>
      <c r="G177" s="18">
        <v>96</v>
      </c>
      <c r="H177" s="18">
        <v>31</v>
      </c>
      <c r="I177" s="107">
        <f t="shared" ref="I177:K179" si="50">F177/I$5*100</f>
        <v>10.478547854785479</v>
      </c>
      <c r="J177" s="4">
        <f t="shared" si="50"/>
        <v>8.6877828054298636</v>
      </c>
      <c r="K177" s="4">
        <f t="shared" si="50"/>
        <v>28.971962616822427</v>
      </c>
      <c r="L177" s="80"/>
      <c r="M177" s="80"/>
      <c r="N177" s="80"/>
      <c r="O177" s="80"/>
      <c r="P177" s="80"/>
      <c r="X177" s="22"/>
      <c r="AC177" s="1"/>
      <c r="AD177" s="1"/>
      <c r="AE177" s="1"/>
      <c r="AF177" s="1"/>
      <c r="AG177" s="1"/>
    </row>
    <row r="178" spans="1:33" ht="15" customHeight="1" x14ac:dyDescent="0.15">
      <c r="B178" s="34" t="s">
        <v>114</v>
      </c>
      <c r="C178" s="209"/>
      <c r="D178" s="209"/>
      <c r="E178" s="7"/>
      <c r="F178" s="18">
        <v>1035</v>
      </c>
      <c r="G178" s="18">
        <v>966</v>
      </c>
      <c r="H178" s="18">
        <v>69</v>
      </c>
      <c r="I178" s="107">
        <f t="shared" si="50"/>
        <v>85.396039603960389</v>
      </c>
      <c r="J178" s="4">
        <f t="shared" si="50"/>
        <v>87.420814479638011</v>
      </c>
      <c r="K178" s="4">
        <f t="shared" si="50"/>
        <v>64.485981308411212</v>
      </c>
      <c r="L178" s="80"/>
      <c r="M178" s="80"/>
      <c r="N178" s="80"/>
      <c r="O178" s="80"/>
      <c r="P178" s="80"/>
      <c r="X178" s="22"/>
      <c r="AC178" s="1"/>
      <c r="AD178" s="1"/>
      <c r="AE178" s="1"/>
      <c r="AF178" s="1"/>
      <c r="AG178" s="1"/>
    </row>
    <row r="179" spans="1:33" ht="15" customHeight="1" x14ac:dyDescent="0.15">
      <c r="B179" s="35" t="s">
        <v>0</v>
      </c>
      <c r="C179" s="88"/>
      <c r="D179" s="88"/>
      <c r="E179" s="36"/>
      <c r="F179" s="19">
        <v>50</v>
      </c>
      <c r="G179" s="19">
        <v>43</v>
      </c>
      <c r="H179" s="19">
        <v>7</v>
      </c>
      <c r="I179" s="111">
        <f t="shared" si="50"/>
        <v>4.1254125412541249</v>
      </c>
      <c r="J179" s="5">
        <f t="shared" si="50"/>
        <v>3.8914027149321266</v>
      </c>
      <c r="K179" s="5">
        <f t="shared" si="50"/>
        <v>6.5420560747663545</v>
      </c>
      <c r="L179" s="23"/>
      <c r="M179" s="23"/>
      <c r="N179" s="23"/>
      <c r="O179" s="23"/>
      <c r="P179" s="23"/>
      <c r="X179" s="22"/>
      <c r="AC179" s="1"/>
      <c r="AD179" s="1"/>
      <c r="AE179" s="1"/>
      <c r="AF179" s="1"/>
      <c r="AG179" s="1"/>
    </row>
    <row r="180" spans="1:33" ht="15" customHeight="1" x14ac:dyDescent="0.15">
      <c r="B180" s="38" t="s">
        <v>1</v>
      </c>
      <c r="C180" s="78"/>
      <c r="D180" s="78"/>
      <c r="E180" s="28"/>
      <c r="F180" s="39">
        <f>SUM(F177:F179)</f>
        <v>1212</v>
      </c>
      <c r="G180" s="39">
        <f>SUM(G177:G179)</f>
        <v>1105</v>
      </c>
      <c r="H180" s="39">
        <f>SUM(H177:H179)</f>
        <v>107</v>
      </c>
      <c r="I180" s="108">
        <f>IF(SUM(I177:I179)&gt;100,"－",SUM(I177:I179))</f>
        <v>99.999999999999986</v>
      </c>
      <c r="J180" s="6">
        <f>IF(SUM(J177:J179)&gt;100,"－",SUM(J177:J179))</f>
        <v>100</v>
      </c>
      <c r="K180" s="6">
        <f>IF(SUM(K177:K179)&gt;100,"－",SUM(K177:K179))</f>
        <v>99.999999999999986</v>
      </c>
      <c r="L180" s="23"/>
      <c r="M180" s="23"/>
      <c r="N180" s="23"/>
      <c r="O180" s="23"/>
      <c r="P180" s="23"/>
      <c r="X180" s="22"/>
      <c r="AC180" s="1"/>
      <c r="AD180" s="1"/>
      <c r="AE180" s="1"/>
      <c r="AF180" s="1"/>
      <c r="AG180" s="1"/>
    </row>
    <row r="181" spans="1:33" ht="15" customHeight="1" x14ac:dyDescent="0.15">
      <c r="B181" s="62"/>
      <c r="C181" s="62"/>
      <c r="D181" s="45"/>
      <c r="E181" s="45"/>
      <c r="F181" s="45"/>
      <c r="G181" s="45"/>
      <c r="H181" s="91"/>
      <c r="I181" s="46"/>
      <c r="J181" s="1"/>
      <c r="K181" s="1"/>
      <c r="X181" s="22"/>
      <c r="AC181" s="1"/>
      <c r="AD181" s="1"/>
      <c r="AE181" s="1"/>
      <c r="AF181" s="1"/>
      <c r="AG181" s="1"/>
    </row>
    <row r="182" spans="1:33" ht="15" customHeight="1" x14ac:dyDescent="0.15">
      <c r="A182" s="43" t="s">
        <v>630</v>
      </c>
      <c r="F182" s="1"/>
      <c r="G182" s="1"/>
      <c r="K182" s="1"/>
      <c r="X182" s="22"/>
      <c r="AC182" s="1"/>
      <c r="AD182" s="1"/>
      <c r="AE182" s="1"/>
      <c r="AF182" s="1"/>
      <c r="AG182" s="1"/>
    </row>
    <row r="183" spans="1:33" ht="15" customHeight="1" x14ac:dyDescent="0.15">
      <c r="A183" s="1" t="s">
        <v>631</v>
      </c>
      <c r="B183" s="22"/>
      <c r="C183" s="22"/>
      <c r="D183" s="7"/>
      <c r="E183" s="7"/>
      <c r="J183" s="1"/>
      <c r="K183" s="1"/>
      <c r="X183" s="22"/>
      <c r="AC183" s="1"/>
      <c r="AD183" s="1"/>
      <c r="AE183" s="1"/>
      <c r="AF183" s="1"/>
      <c r="AG183" s="1"/>
    </row>
    <row r="184" spans="1:33" ht="13.65" customHeight="1" x14ac:dyDescent="0.15">
      <c r="B184" s="64"/>
      <c r="C184" s="33"/>
      <c r="D184" s="33"/>
      <c r="E184" s="33"/>
      <c r="F184" s="79"/>
      <c r="G184" s="83" t="s">
        <v>2</v>
      </c>
      <c r="H184" s="86"/>
      <c r="I184" s="104"/>
      <c r="J184" s="83" t="s">
        <v>3</v>
      </c>
      <c r="K184" s="84"/>
      <c r="X184" s="22"/>
      <c r="AC184" s="1"/>
      <c r="AD184" s="1"/>
      <c r="AE184" s="1"/>
      <c r="AF184" s="1"/>
      <c r="AG184" s="1"/>
    </row>
    <row r="185" spans="1:33" ht="19.2" x14ac:dyDescent="0.15">
      <c r="B185" s="77"/>
      <c r="C185" s="7"/>
      <c r="D185" s="7"/>
      <c r="E185" s="7"/>
      <c r="F185" s="94" t="s">
        <v>4</v>
      </c>
      <c r="G185" s="94" t="s">
        <v>194</v>
      </c>
      <c r="H185" s="94" t="s">
        <v>196</v>
      </c>
      <c r="I185" s="103" t="s">
        <v>4</v>
      </c>
      <c r="J185" s="94" t="s">
        <v>194</v>
      </c>
      <c r="K185" s="94" t="s">
        <v>196</v>
      </c>
      <c r="X185" s="22"/>
      <c r="AC185" s="1"/>
      <c r="AD185" s="1"/>
      <c r="AE185" s="1"/>
      <c r="AF185" s="1"/>
      <c r="AG185" s="1"/>
    </row>
    <row r="186" spans="1:33" ht="12" customHeight="1" x14ac:dyDescent="0.15">
      <c r="B186" s="35"/>
      <c r="C186" s="88"/>
      <c r="D186" s="88"/>
      <c r="E186" s="36"/>
      <c r="F186" s="37"/>
      <c r="G186" s="37"/>
      <c r="H186" s="37"/>
      <c r="I186" s="105">
        <f>F178</f>
        <v>1035</v>
      </c>
      <c r="J186" s="2">
        <f>G178</f>
        <v>966</v>
      </c>
      <c r="K186" s="2">
        <f>H178</f>
        <v>69</v>
      </c>
      <c r="L186" s="89"/>
      <c r="M186" s="89"/>
      <c r="N186" s="89"/>
      <c r="O186" s="89"/>
      <c r="P186" s="89"/>
      <c r="X186" s="22"/>
      <c r="AC186" s="1"/>
      <c r="AD186" s="1"/>
      <c r="AE186" s="1"/>
      <c r="AF186" s="1"/>
      <c r="AG186" s="1"/>
    </row>
    <row r="187" spans="1:33" ht="15" customHeight="1" x14ac:dyDescent="0.15">
      <c r="B187" s="34" t="s">
        <v>1044</v>
      </c>
      <c r="C187" s="209"/>
      <c r="D187" s="209"/>
      <c r="E187" s="7"/>
      <c r="F187" s="18">
        <v>15</v>
      </c>
      <c r="G187" s="18">
        <v>12</v>
      </c>
      <c r="H187" s="18">
        <v>3</v>
      </c>
      <c r="I187" s="107">
        <f t="shared" ref="I187:I194" si="51">F187/I$186*100</f>
        <v>1.4492753623188406</v>
      </c>
      <c r="J187" s="4">
        <f t="shared" ref="J187:J194" si="52">G187/J$186*100</f>
        <v>1.2422360248447204</v>
      </c>
      <c r="K187" s="4">
        <f t="shared" ref="K187:K194" si="53">H187/K$186*100</f>
        <v>4.3478260869565215</v>
      </c>
      <c r="L187" s="80"/>
      <c r="M187" s="80"/>
      <c r="N187" s="80"/>
      <c r="O187" s="80"/>
      <c r="P187" s="80"/>
      <c r="X187" s="22"/>
      <c r="AC187" s="1"/>
      <c r="AD187" s="1"/>
      <c r="AE187" s="1"/>
      <c r="AF187" s="1"/>
      <c r="AG187" s="1"/>
    </row>
    <row r="188" spans="1:33" ht="15" customHeight="1" x14ac:dyDescent="0.15">
      <c r="B188" s="34" t="s">
        <v>1046</v>
      </c>
      <c r="C188" s="209"/>
      <c r="D188" s="209"/>
      <c r="E188" s="7"/>
      <c r="F188" s="18">
        <v>50</v>
      </c>
      <c r="G188" s="18">
        <v>44</v>
      </c>
      <c r="H188" s="18">
        <v>6</v>
      </c>
      <c r="I188" s="107">
        <f t="shared" si="51"/>
        <v>4.8309178743961354</v>
      </c>
      <c r="J188" s="4">
        <f t="shared" si="52"/>
        <v>4.5548654244306412</v>
      </c>
      <c r="K188" s="4">
        <f t="shared" si="53"/>
        <v>8.695652173913043</v>
      </c>
      <c r="L188" s="80"/>
      <c r="M188" s="80"/>
      <c r="N188" s="80"/>
      <c r="O188" s="80"/>
      <c r="P188" s="80"/>
      <c r="X188" s="22"/>
      <c r="AC188" s="1"/>
      <c r="AD188" s="1"/>
      <c r="AE188" s="1"/>
      <c r="AF188" s="1"/>
      <c r="AG188" s="1"/>
    </row>
    <row r="189" spans="1:33" ht="15" customHeight="1" x14ac:dyDescent="0.15">
      <c r="B189" s="34" t="s">
        <v>1048</v>
      </c>
      <c r="C189" s="209"/>
      <c r="D189" s="209"/>
      <c r="E189" s="7"/>
      <c r="F189" s="18">
        <v>131</v>
      </c>
      <c r="G189" s="18">
        <v>122</v>
      </c>
      <c r="H189" s="18">
        <v>9</v>
      </c>
      <c r="I189" s="107">
        <f t="shared" si="51"/>
        <v>12.657004830917876</v>
      </c>
      <c r="J189" s="4">
        <f t="shared" si="52"/>
        <v>12.629399585921325</v>
      </c>
      <c r="K189" s="4">
        <f t="shared" si="53"/>
        <v>13.043478260869565</v>
      </c>
      <c r="L189" s="80"/>
      <c r="M189" s="80"/>
      <c r="N189" s="80"/>
      <c r="O189" s="80"/>
      <c r="P189" s="80"/>
      <c r="X189" s="22"/>
      <c r="AC189" s="1"/>
      <c r="AD189" s="1"/>
      <c r="AE189" s="1"/>
      <c r="AF189" s="1"/>
      <c r="AG189" s="1"/>
    </row>
    <row r="190" spans="1:33" ht="15" customHeight="1" x14ac:dyDescent="0.15">
      <c r="B190" s="34" t="s">
        <v>1050</v>
      </c>
      <c r="C190" s="209"/>
      <c r="D190" s="209"/>
      <c r="E190" s="7"/>
      <c r="F190" s="18">
        <v>142</v>
      </c>
      <c r="G190" s="18">
        <v>135</v>
      </c>
      <c r="H190" s="18">
        <v>7</v>
      </c>
      <c r="I190" s="107">
        <f t="shared" si="51"/>
        <v>13.719806763285025</v>
      </c>
      <c r="J190" s="4">
        <f t="shared" si="52"/>
        <v>13.975155279503104</v>
      </c>
      <c r="K190" s="4">
        <f t="shared" si="53"/>
        <v>10.144927536231885</v>
      </c>
      <c r="L190" s="80"/>
      <c r="M190" s="80"/>
      <c r="N190" s="80"/>
      <c r="O190" s="80"/>
      <c r="P190" s="80"/>
      <c r="X190" s="22"/>
      <c r="AC190" s="1"/>
      <c r="AD190" s="1"/>
      <c r="AE190" s="1"/>
      <c r="AF190" s="1"/>
      <c r="AG190" s="1"/>
    </row>
    <row r="191" spans="1:33" ht="15" customHeight="1" x14ac:dyDescent="0.15">
      <c r="B191" s="34" t="s">
        <v>1052</v>
      </c>
      <c r="C191" s="209"/>
      <c r="D191" s="209"/>
      <c r="E191" s="7"/>
      <c r="F191" s="18">
        <v>172</v>
      </c>
      <c r="G191" s="18">
        <v>161</v>
      </c>
      <c r="H191" s="18">
        <v>11</v>
      </c>
      <c r="I191" s="107">
        <f t="shared" si="51"/>
        <v>16.618357487922705</v>
      </c>
      <c r="J191" s="4">
        <f t="shared" si="52"/>
        <v>16.666666666666664</v>
      </c>
      <c r="K191" s="4">
        <f t="shared" si="53"/>
        <v>15.942028985507244</v>
      </c>
      <c r="L191" s="80"/>
      <c r="M191" s="80"/>
      <c r="N191" s="80"/>
      <c r="O191" s="80"/>
      <c r="P191" s="80"/>
      <c r="X191" s="22"/>
      <c r="AC191" s="1"/>
      <c r="AD191" s="1"/>
      <c r="AE191" s="1"/>
      <c r="AF191" s="1"/>
      <c r="AG191" s="1"/>
    </row>
    <row r="192" spans="1:33" ht="15" customHeight="1" x14ac:dyDescent="0.15">
      <c r="B192" s="34" t="s">
        <v>1054</v>
      </c>
      <c r="C192" s="209"/>
      <c r="D192" s="209"/>
      <c r="E192" s="7"/>
      <c r="F192" s="18">
        <v>130</v>
      </c>
      <c r="G192" s="18">
        <v>122</v>
      </c>
      <c r="H192" s="18">
        <v>8</v>
      </c>
      <c r="I192" s="107">
        <f t="shared" si="51"/>
        <v>12.560386473429952</v>
      </c>
      <c r="J192" s="4">
        <f t="shared" si="52"/>
        <v>12.629399585921325</v>
      </c>
      <c r="K192" s="4">
        <f t="shared" si="53"/>
        <v>11.594202898550725</v>
      </c>
      <c r="L192" s="80"/>
      <c r="M192" s="80"/>
      <c r="N192" s="80"/>
      <c r="O192" s="80"/>
      <c r="P192" s="80"/>
      <c r="X192" s="22"/>
      <c r="AC192" s="1"/>
      <c r="AD192" s="1"/>
      <c r="AE192" s="1"/>
      <c r="AF192" s="1"/>
      <c r="AG192" s="1"/>
    </row>
    <row r="193" spans="2:33" ht="15" customHeight="1" x14ac:dyDescent="0.15">
      <c r="B193" s="34" t="s">
        <v>438</v>
      </c>
      <c r="C193" s="209"/>
      <c r="D193" s="209"/>
      <c r="E193" s="7"/>
      <c r="F193" s="18">
        <v>180</v>
      </c>
      <c r="G193" s="18">
        <v>166</v>
      </c>
      <c r="H193" s="18">
        <v>14</v>
      </c>
      <c r="I193" s="107">
        <f t="shared" si="51"/>
        <v>17.391304347826086</v>
      </c>
      <c r="J193" s="4">
        <f t="shared" si="52"/>
        <v>17.184265010351968</v>
      </c>
      <c r="K193" s="4">
        <f t="shared" si="53"/>
        <v>20.289855072463769</v>
      </c>
      <c r="L193" s="80"/>
      <c r="M193" s="80"/>
      <c r="N193" s="80"/>
      <c r="O193" s="80"/>
      <c r="P193" s="80"/>
      <c r="X193" s="22"/>
      <c r="AC193" s="1"/>
      <c r="AD193" s="1"/>
      <c r="AE193" s="1"/>
      <c r="AF193" s="1"/>
      <c r="AG193" s="1"/>
    </row>
    <row r="194" spans="2:33" ht="15" customHeight="1" x14ac:dyDescent="0.15">
      <c r="B194" s="35" t="s">
        <v>0</v>
      </c>
      <c r="C194" s="88"/>
      <c r="D194" s="88"/>
      <c r="E194" s="36"/>
      <c r="F194" s="19">
        <v>215</v>
      </c>
      <c r="G194" s="19">
        <v>204</v>
      </c>
      <c r="H194" s="19">
        <v>11</v>
      </c>
      <c r="I194" s="111">
        <f t="shared" si="51"/>
        <v>20.772946859903382</v>
      </c>
      <c r="J194" s="5">
        <f t="shared" si="52"/>
        <v>21.118012422360248</v>
      </c>
      <c r="K194" s="5">
        <f t="shared" si="53"/>
        <v>15.942028985507244</v>
      </c>
      <c r="L194" s="23"/>
      <c r="M194" s="23"/>
      <c r="N194" s="23"/>
      <c r="O194" s="23"/>
      <c r="P194" s="23"/>
      <c r="X194" s="22"/>
      <c r="AC194" s="1"/>
      <c r="AD194" s="1"/>
      <c r="AE194" s="1"/>
      <c r="AF194" s="1"/>
      <c r="AG194" s="1"/>
    </row>
    <row r="195" spans="2:33" ht="15" customHeight="1" x14ac:dyDescent="0.15">
      <c r="B195" s="38" t="s">
        <v>1</v>
      </c>
      <c r="C195" s="78"/>
      <c r="D195" s="78"/>
      <c r="E195" s="28"/>
      <c r="F195" s="39">
        <f>SUM(F187:F194)</f>
        <v>1035</v>
      </c>
      <c r="G195" s="39">
        <f>SUM(G187:G194)</f>
        <v>966</v>
      </c>
      <c r="H195" s="39">
        <f>SUM(H187:H194)</f>
        <v>69</v>
      </c>
      <c r="I195" s="108">
        <f>IF(SUM(I187:I194)&gt;100,"－",SUM(I187:I194))</f>
        <v>100</v>
      </c>
      <c r="J195" s="6">
        <f>IF(SUM(J187:J194)&gt;100,"－",SUM(J187:J194))</f>
        <v>100</v>
      </c>
      <c r="K195" s="6">
        <f>IF(SUM(K187:K194)&gt;100,"－",SUM(K187:K194))</f>
        <v>100</v>
      </c>
      <c r="L195" s="23"/>
      <c r="M195" s="23"/>
      <c r="N195" s="23"/>
      <c r="O195" s="23"/>
      <c r="P195" s="23"/>
      <c r="X195" s="22"/>
      <c r="AC195" s="1"/>
      <c r="AD195" s="1"/>
      <c r="AE195" s="1"/>
      <c r="AF195" s="1"/>
      <c r="AG195" s="1"/>
    </row>
    <row r="196" spans="2:33" ht="15" customHeight="1" x14ac:dyDescent="0.15">
      <c r="B196" s="38" t="s">
        <v>103</v>
      </c>
      <c r="C196" s="78"/>
      <c r="D196" s="78"/>
      <c r="E196" s="29"/>
      <c r="F196" s="41">
        <v>45.221951219512192</v>
      </c>
      <c r="G196" s="71">
        <v>45.257217847769027</v>
      </c>
      <c r="H196" s="71">
        <v>44.758620689655174</v>
      </c>
      <c r="I196" s="23"/>
      <c r="J196" s="23"/>
      <c r="K196" s="23"/>
      <c r="L196" s="23"/>
      <c r="M196" s="23"/>
      <c r="N196" s="23"/>
      <c r="O196" s="23"/>
      <c r="P196" s="23"/>
      <c r="X196" s="22"/>
      <c r="AC196" s="1"/>
      <c r="AD196" s="1"/>
      <c r="AE196" s="1"/>
      <c r="AF196" s="1"/>
      <c r="AG196" s="1"/>
    </row>
    <row r="197" spans="2:33" ht="15" customHeight="1" x14ac:dyDescent="0.15">
      <c r="B197" s="38" t="s">
        <v>104</v>
      </c>
      <c r="C197" s="78"/>
      <c r="D197" s="78"/>
      <c r="E197" s="29"/>
      <c r="F197" s="171">
        <v>182</v>
      </c>
      <c r="G197" s="47">
        <v>182</v>
      </c>
      <c r="H197" s="47">
        <v>130</v>
      </c>
      <c r="I197" s="23"/>
      <c r="J197" s="23"/>
      <c r="K197" s="23"/>
      <c r="L197" s="23"/>
      <c r="M197" s="23"/>
      <c r="N197" s="23"/>
      <c r="O197" s="23"/>
      <c r="P197" s="23"/>
      <c r="X197" s="22"/>
      <c r="AC197" s="1"/>
      <c r="AD197" s="1"/>
      <c r="AE197" s="1"/>
      <c r="AF197" s="1"/>
      <c r="AG197" s="1"/>
    </row>
    <row r="198" spans="2:33" ht="15" customHeight="1" x14ac:dyDescent="0.15">
      <c r="B198" s="85" t="s">
        <v>143</v>
      </c>
      <c r="C198" s="85"/>
      <c r="D198" s="7"/>
      <c r="E198" s="7"/>
      <c r="J198" s="1"/>
      <c r="K198" s="1"/>
      <c r="X198" s="22"/>
      <c r="AC198" s="1"/>
      <c r="AD198" s="1"/>
      <c r="AE198" s="1"/>
      <c r="AF198" s="1"/>
      <c r="AG198" s="1"/>
    </row>
    <row r="199" spans="2:33" ht="13.65" customHeight="1" x14ac:dyDescent="0.15">
      <c r="B199" s="64"/>
      <c r="C199" s="33"/>
      <c r="D199" s="33"/>
      <c r="E199" s="33"/>
      <c r="F199" s="79"/>
      <c r="G199" s="83" t="s">
        <v>2</v>
      </c>
      <c r="H199" s="86"/>
      <c r="I199" s="104"/>
      <c r="J199" s="83" t="s">
        <v>3</v>
      </c>
      <c r="K199" s="84"/>
      <c r="X199" s="22"/>
      <c r="AC199" s="1"/>
      <c r="AD199" s="1"/>
      <c r="AE199" s="1"/>
      <c r="AF199" s="1"/>
      <c r="AG199" s="1"/>
    </row>
    <row r="200" spans="2:33" ht="19.2" x14ac:dyDescent="0.15">
      <c r="B200" s="77"/>
      <c r="C200" s="7"/>
      <c r="D200" s="7"/>
      <c r="E200" s="7"/>
      <c r="F200" s="94" t="s">
        <v>4</v>
      </c>
      <c r="G200" s="94" t="s">
        <v>194</v>
      </c>
      <c r="H200" s="94" t="s">
        <v>196</v>
      </c>
      <c r="I200" s="103" t="s">
        <v>4</v>
      </c>
      <c r="J200" s="94" t="s">
        <v>194</v>
      </c>
      <c r="K200" s="94" t="s">
        <v>196</v>
      </c>
      <c r="X200" s="22"/>
      <c r="AC200" s="1"/>
      <c r="AD200" s="1"/>
      <c r="AE200" s="1"/>
      <c r="AF200" s="1"/>
      <c r="AG200" s="1"/>
    </row>
    <row r="201" spans="2:33" ht="12" customHeight="1" x14ac:dyDescent="0.15">
      <c r="B201" s="35"/>
      <c r="C201" s="88"/>
      <c r="D201" s="88"/>
      <c r="E201" s="36"/>
      <c r="F201" s="37"/>
      <c r="G201" s="37"/>
      <c r="H201" s="37"/>
      <c r="I201" s="105">
        <f>F178</f>
        <v>1035</v>
      </c>
      <c r="J201" s="2">
        <f>G178</f>
        <v>966</v>
      </c>
      <c r="K201" s="2">
        <f>H178</f>
        <v>69</v>
      </c>
      <c r="L201" s="89"/>
      <c r="M201" s="89"/>
      <c r="N201" s="89"/>
      <c r="O201" s="89"/>
      <c r="P201" s="89"/>
      <c r="X201" s="22"/>
      <c r="AC201" s="1"/>
      <c r="AD201" s="1"/>
      <c r="AE201" s="1"/>
      <c r="AF201" s="1"/>
      <c r="AG201" s="1"/>
    </row>
    <row r="202" spans="2:33" ht="15" customHeight="1" x14ac:dyDescent="0.15">
      <c r="B202" s="34" t="s">
        <v>115</v>
      </c>
      <c r="C202" s="209"/>
      <c r="D202" s="209"/>
      <c r="E202" s="7"/>
      <c r="F202" s="18">
        <v>21</v>
      </c>
      <c r="G202" s="18">
        <v>18</v>
      </c>
      <c r="H202" s="18">
        <v>3</v>
      </c>
      <c r="I202" s="107">
        <f t="shared" ref="I202:K202" si="54">F202/I$186*100</f>
        <v>2.0289855072463765</v>
      </c>
      <c r="J202" s="4">
        <f t="shared" si="54"/>
        <v>1.8633540372670807</v>
      </c>
      <c r="K202" s="4">
        <f t="shared" si="54"/>
        <v>4.3478260869565215</v>
      </c>
      <c r="L202" s="80"/>
      <c r="M202" s="80"/>
      <c r="N202" s="80"/>
      <c r="O202" s="80"/>
      <c r="P202" s="80"/>
      <c r="X202" s="22"/>
      <c r="AC202" s="1"/>
      <c r="AD202" s="1"/>
      <c r="AE202" s="1"/>
      <c r="AF202" s="1"/>
      <c r="AG202" s="1"/>
    </row>
    <row r="203" spans="2:33" ht="15" customHeight="1" x14ac:dyDescent="0.15">
      <c r="B203" s="34" t="s">
        <v>116</v>
      </c>
      <c r="C203" s="209"/>
      <c r="D203" s="209"/>
      <c r="E203" s="7"/>
      <c r="F203" s="18">
        <v>25</v>
      </c>
      <c r="G203" s="18">
        <v>20</v>
      </c>
      <c r="H203" s="18">
        <v>5</v>
      </c>
      <c r="I203" s="107">
        <f t="shared" ref="I203:I208" si="55">F203/I$186*100</f>
        <v>2.4154589371980677</v>
      </c>
      <c r="J203" s="4">
        <f t="shared" ref="J203:J208" si="56">G203/J$186*100</f>
        <v>2.0703933747412009</v>
      </c>
      <c r="K203" s="4">
        <f t="shared" ref="K203:K208" si="57">H203/K$186*100</f>
        <v>7.2463768115942031</v>
      </c>
      <c r="L203" s="80"/>
      <c r="M203" s="80"/>
      <c r="N203" s="80"/>
      <c r="O203" s="80"/>
      <c r="P203" s="80"/>
      <c r="X203" s="22"/>
      <c r="AC203" s="1"/>
      <c r="AD203" s="1"/>
      <c r="AE203" s="1"/>
      <c r="AF203" s="1"/>
      <c r="AG203" s="1"/>
    </row>
    <row r="204" spans="2:33" ht="15" customHeight="1" x14ac:dyDescent="0.15">
      <c r="B204" s="34" t="s">
        <v>117</v>
      </c>
      <c r="C204" s="209"/>
      <c r="D204" s="209"/>
      <c r="E204" s="7"/>
      <c r="F204" s="18">
        <v>62</v>
      </c>
      <c r="G204" s="18">
        <v>57</v>
      </c>
      <c r="H204" s="18">
        <v>5</v>
      </c>
      <c r="I204" s="107">
        <f t="shared" si="55"/>
        <v>5.9903381642512077</v>
      </c>
      <c r="J204" s="4">
        <f t="shared" si="56"/>
        <v>5.9006211180124222</v>
      </c>
      <c r="K204" s="4">
        <f t="shared" si="57"/>
        <v>7.2463768115942031</v>
      </c>
      <c r="L204" s="80"/>
      <c r="M204" s="80"/>
      <c r="N204" s="80"/>
      <c r="O204" s="80"/>
      <c r="P204" s="80"/>
      <c r="X204" s="22"/>
      <c r="AC204" s="1"/>
      <c r="AD204" s="1"/>
      <c r="AE204" s="1"/>
      <c r="AF204" s="1"/>
      <c r="AG204" s="1"/>
    </row>
    <row r="205" spans="2:33" ht="15" customHeight="1" x14ac:dyDescent="0.15">
      <c r="B205" s="34" t="s">
        <v>118</v>
      </c>
      <c r="C205" s="209"/>
      <c r="D205" s="209"/>
      <c r="E205" s="7"/>
      <c r="F205" s="18">
        <v>182</v>
      </c>
      <c r="G205" s="18">
        <v>174</v>
      </c>
      <c r="H205" s="18">
        <v>8</v>
      </c>
      <c r="I205" s="107">
        <f t="shared" si="55"/>
        <v>17.584541062801932</v>
      </c>
      <c r="J205" s="4">
        <f t="shared" si="56"/>
        <v>18.012422360248447</v>
      </c>
      <c r="K205" s="4">
        <f t="shared" si="57"/>
        <v>11.594202898550725</v>
      </c>
      <c r="L205" s="80"/>
      <c r="M205" s="80"/>
      <c r="N205" s="80"/>
      <c r="O205" s="80"/>
      <c r="P205" s="80"/>
      <c r="X205" s="22"/>
      <c r="AC205" s="1"/>
      <c r="AD205" s="1"/>
      <c r="AE205" s="1"/>
      <c r="AF205" s="1"/>
      <c r="AG205" s="1"/>
    </row>
    <row r="206" spans="2:33" ht="15" customHeight="1" x14ac:dyDescent="0.15">
      <c r="B206" s="34" t="s">
        <v>119</v>
      </c>
      <c r="C206" s="209"/>
      <c r="D206" s="209"/>
      <c r="E206" s="7"/>
      <c r="F206" s="18">
        <v>457</v>
      </c>
      <c r="G206" s="18">
        <v>427</v>
      </c>
      <c r="H206" s="18">
        <v>30</v>
      </c>
      <c r="I206" s="107">
        <f t="shared" si="55"/>
        <v>44.154589371980677</v>
      </c>
      <c r="J206" s="4">
        <f t="shared" si="56"/>
        <v>44.20289855072464</v>
      </c>
      <c r="K206" s="4">
        <f t="shared" si="57"/>
        <v>43.478260869565219</v>
      </c>
      <c r="L206" s="80"/>
      <c r="M206" s="80"/>
      <c r="N206" s="80"/>
      <c r="O206" s="80"/>
      <c r="P206" s="80"/>
      <c r="X206" s="22"/>
      <c r="AC206" s="1"/>
      <c r="AD206" s="1"/>
      <c r="AE206" s="1"/>
      <c r="AF206" s="1"/>
      <c r="AG206" s="1"/>
    </row>
    <row r="207" spans="2:33" ht="15" customHeight="1" x14ac:dyDescent="0.15">
      <c r="B207" s="34" t="s">
        <v>190</v>
      </c>
      <c r="C207" s="209"/>
      <c r="D207" s="209"/>
      <c r="E207" s="7"/>
      <c r="F207" s="18">
        <v>65</v>
      </c>
      <c r="G207" s="18">
        <v>60</v>
      </c>
      <c r="H207" s="18">
        <v>5</v>
      </c>
      <c r="I207" s="107">
        <f t="shared" si="55"/>
        <v>6.2801932367149762</v>
      </c>
      <c r="J207" s="4">
        <f t="shared" si="56"/>
        <v>6.2111801242236027</v>
      </c>
      <c r="K207" s="4">
        <f t="shared" si="57"/>
        <v>7.2463768115942031</v>
      </c>
      <c r="L207" s="80"/>
      <c r="M207" s="80"/>
      <c r="N207" s="80"/>
      <c r="O207" s="80"/>
      <c r="P207" s="80"/>
      <c r="X207" s="22"/>
      <c r="AC207" s="1"/>
      <c r="AD207" s="1"/>
      <c r="AE207" s="1"/>
      <c r="AF207" s="1"/>
      <c r="AG207" s="1"/>
    </row>
    <row r="208" spans="2:33" ht="15" customHeight="1" x14ac:dyDescent="0.15">
      <c r="B208" s="35" t="s">
        <v>0</v>
      </c>
      <c r="C208" s="88"/>
      <c r="D208" s="88"/>
      <c r="E208" s="36"/>
      <c r="F208" s="19">
        <v>223</v>
      </c>
      <c r="G208" s="19">
        <v>210</v>
      </c>
      <c r="H208" s="19">
        <v>13</v>
      </c>
      <c r="I208" s="111">
        <f t="shared" si="55"/>
        <v>21.545893719806763</v>
      </c>
      <c r="J208" s="5">
        <f t="shared" si="56"/>
        <v>21.739130434782609</v>
      </c>
      <c r="K208" s="5">
        <f t="shared" si="57"/>
        <v>18.840579710144929</v>
      </c>
      <c r="L208" s="23"/>
      <c r="M208" s="23"/>
      <c r="N208" s="23"/>
      <c r="O208" s="23"/>
      <c r="P208" s="23"/>
      <c r="X208" s="22"/>
      <c r="AC208" s="1"/>
      <c r="AD208" s="1"/>
      <c r="AE208" s="1"/>
      <c r="AF208" s="1"/>
      <c r="AG208" s="1"/>
    </row>
    <row r="209" spans="1:33" ht="15" customHeight="1" x14ac:dyDescent="0.15">
      <c r="B209" s="38" t="s">
        <v>1</v>
      </c>
      <c r="C209" s="78"/>
      <c r="D209" s="78"/>
      <c r="E209" s="28"/>
      <c r="F209" s="39">
        <f>SUM(F202:F208)</f>
        <v>1035</v>
      </c>
      <c r="G209" s="39">
        <f>SUM(G202:G208)</f>
        <v>966</v>
      </c>
      <c r="H209" s="39">
        <f>SUM(H202:H208)</f>
        <v>69</v>
      </c>
      <c r="I209" s="108">
        <f>IF(SUM(I202:I208)&gt;100,"－",SUM(I202:I208))</f>
        <v>100</v>
      </c>
      <c r="J209" s="6">
        <f>IF(SUM(J202:J208)&gt;100,"－",SUM(J202:J208))</f>
        <v>100</v>
      </c>
      <c r="K209" s="6">
        <f>IF(SUM(K202:K208)&gt;100,"－",SUM(K202:K208))</f>
        <v>100</v>
      </c>
      <c r="L209" s="23"/>
      <c r="M209" s="23"/>
      <c r="N209" s="23"/>
      <c r="O209" s="23"/>
      <c r="P209" s="23"/>
      <c r="X209" s="22"/>
      <c r="AC209" s="1"/>
      <c r="AD209" s="1"/>
      <c r="AE209" s="1"/>
      <c r="AF209" s="1"/>
      <c r="AG209" s="1"/>
    </row>
    <row r="210" spans="1:33" ht="15" customHeight="1" x14ac:dyDescent="0.15">
      <c r="B210" s="38" t="s">
        <v>103</v>
      </c>
      <c r="C210" s="78"/>
      <c r="D210" s="78"/>
      <c r="E210" s="29"/>
      <c r="F210" s="41">
        <v>39.684214958802109</v>
      </c>
      <c r="G210" s="71">
        <v>39.880800307636605</v>
      </c>
      <c r="H210" s="71">
        <v>37.030312749536598</v>
      </c>
      <c r="I210" s="23"/>
      <c r="J210" s="23"/>
      <c r="K210" s="23"/>
      <c r="L210" s="23"/>
      <c r="M210" s="23"/>
      <c r="N210" s="23"/>
      <c r="O210" s="23"/>
      <c r="P210" s="23"/>
      <c r="X210" s="22"/>
      <c r="AC210" s="1"/>
      <c r="AD210" s="1"/>
      <c r="AE210" s="1"/>
      <c r="AF210" s="1"/>
      <c r="AG210" s="1"/>
    </row>
    <row r="211" spans="1:33" ht="15" customHeight="1" x14ac:dyDescent="0.15">
      <c r="B211" s="38" t="s">
        <v>104</v>
      </c>
      <c r="C211" s="78"/>
      <c r="D211" s="78"/>
      <c r="E211" s="29"/>
      <c r="F211" s="41">
        <v>50</v>
      </c>
      <c r="G211" s="71">
        <v>50</v>
      </c>
      <c r="H211" s="71">
        <v>50</v>
      </c>
      <c r="I211" s="23"/>
      <c r="J211" s="23"/>
      <c r="K211" s="23"/>
      <c r="L211" s="23"/>
      <c r="M211" s="23"/>
      <c r="N211" s="23"/>
      <c r="O211" s="23"/>
      <c r="P211" s="23"/>
      <c r="X211" s="22"/>
      <c r="AC211" s="1"/>
      <c r="AD211" s="1"/>
      <c r="AE211" s="1"/>
      <c r="AF211" s="1"/>
      <c r="AG211" s="1"/>
    </row>
    <row r="212" spans="1:33" ht="15" customHeight="1" x14ac:dyDescent="0.15">
      <c r="B212" s="62"/>
      <c r="C212" s="62"/>
      <c r="D212" s="55"/>
      <c r="E212" s="55"/>
      <c r="F212" s="55"/>
      <c r="G212" s="55"/>
      <c r="H212" s="14"/>
      <c r="I212" s="14"/>
      <c r="J212" s="14"/>
      <c r="K212" s="1"/>
      <c r="X212" s="22"/>
      <c r="AC212" s="1"/>
      <c r="AD212" s="1"/>
      <c r="AE212" s="1"/>
      <c r="AF212" s="1"/>
      <c r="AG212" s="1"/>
    </row>
    <row r="213" spans="1:33" ht="15" customHeight="1" x14ac:dyDescent="0.15">
      <c r="A213" s="1" t="s">
        <v>632</v>
      </c>
      <c r="B213" s="22"/>
      <c r="C213" s="22"/>
      <c r="F213" s="1"/>
      <c r="H213" s="1"/>
      <c r="I213" s="1"/>
      <c r="J213" s="1"/>
      <c r="K213" s="1"/>
      <c r="X213" s="22"/>
      <c r="AC213" s="1"/>
      <c r="AD213" s="1"/>
      <c r="AE213" s="1"/>
      <c r="AF213" s="1"/>
      <c r="AG213" s="1"/>
    </row>
    <row r="214" spans="1:33" ht="13.65" customHeight="1" x14ac:dyDescent="0.15">
      <c r="B214" s="64"/>
      <c r="C214" s="33"/>
      <c r="D214" s="33"/>
      <c r="E214" s="33"/>
      <c r="F214" s="79"/>
      <c r="G214" s="83" t="s">
        <v>2</v>
      </c>
      <c r="H214" s="86"/>
      <c r="I214" s="104"/>
      <c r="J214" s="83" t="s">
        <v>3</v>
      </c>
      <c r="K214" s="84"/>
      <c r="X214" s="22"/>
      <c r="AC214" s="1"/>
      <c r="AD214" s="1"/>
      <c r="AE214" s="1"/>
      <c r="AF214" s="1"/>
      <c r="AG214" s="1"/>
    </row>
    <row r="215" spans="1:33" ht="19.2" x14ac:dyDescent="0.15">
      <c r="B215" s="77"/>
      <c r="C215" s="7"/>
      <c r="D215" s="7"/>
      <c r="E215" s="7"/>
      <c r="F215" s="94" t="s">
        <v>4</v>
      </c>
      <c r="G215" s="94" t="s">
        <v>194</v>
      </c>
      <c r="H215" s="94" t="s">
        <v>196</v>
      </c>
      <c r="I215" s="103" t="s">
        <v>4</v>
      </c>
      <c r="J215" s="94" t="s">
        <v>194</v>
      </c>
      <c r="K215" s="94" t="s">
        <v>196</v>
      </c>
      <c r="X215" s="22"/>
      <c r="AC215" s="1"/>
      <c r="AD215" s="1"/>
      <c r="AE215" s="1"/>
      <c r="AF215" s="1"/>
      <c r="AG215" s="1"/>
    </row>
    <row r="216" spans="1:33" ht="12" customHeight="1" x14ac:dyDescent="0.15">
      <c r="B216" s="35"/>
      <c r="C216" s="88"/>
      <c r="D216" s="88"/>
      <c r="E216" s="36"/>
      <c r="F216" s="37"/>
      <c r="G216" s="37"/>
      <c r="H216" s="37"/>
      <c r="I216" s="105">
        <f>F$9</f>
        <v>1212</v>
      </c>
      <c r="J216" s="2">
        <f>G$9</f>
        <v>1105</v>
      </c>
      <c r="K216" s="2">
        <f>H$9</f>
        <v>107</v>
      </c>
      <c r="L216" s="89"/>
      <c r="M216" s="89"/>
      <c r="N216" s="89"/>
      <c r="O216" s="89"/>
      <c r="P216" s="89"/>
      <c r="X216" s="22"/>
      <c r="AC216" s="1"/>
      <c r="AD216" s="1"/>
      <c r="AE216" s="1"/>
      <c r="AF216" s="1"/>
      <c r="AG216" s="1"/>
    </row>
    <row r="217" spans="1:33" ht="15" customHeight="1" x14ac:dyDescent="0.15">
      <c r="B217" s="34" t="s">
        <v>113</v>
      </c>
      <c r="C217" s="209"/>
      <c r="D217" s="209"/>
      <c r="E217" s="7"/>
      <c r="F217" s="18">
        <v>461</v>
      </c>
      <c r="G217" s="18">
        <v>416</v>
      </c>
      <c r="H217" s="18">
        <v>45</v>
      </c>
      <c r="I217" s="107">
        <f t="shared" ref="I217:K219" si="58">F217/I$5*100</f>
        <v>38.036303630363037</v>
      </c>
      <c r="J217" s="4">
        <f t="shared" si="58"/>
        <v>37.647058823529413</v>
      </c>
      <c r="K217" s="4">
        <f t="shared" si="58"/>
        <v>42.056074766355138</v>
      </c>
      <c r="L217" s="80"/>
      <c r="M217" s="80"/>
      <c r="N217" s="80"/>
      <c r="O217" s="80"/>
      <c r="P217" s="80"/>
      <c r="X217" s="22"/>
      <c r="AC217" s="1"/>
      <c r="AD217" s="1"/>
      <c r="AE217" s="1"/>
      <c r="AF217" s="1"/>
      <c r="AG217" s="1"/>
    </row>
    <row r="218" spans="1:33" ht="15" customHeight="1" x14ac:dyDescent="0.15">
      <c r="B218" s="34" t="s">
        <v>114</v>
      </c>
      <c r="C218" s="209"/>
      <c r="D218" s="209"/>
      <c r="E218" s="7"/>
      <c r="F218" s="18">
        <v>681</v>
      </c>
      <c r="G218" s="18">
        <v>626</v>
      </c>
      <c r="H218" s="18">
        <v>55</v>
      </c>
      <c r="I218" s="107">
        <f t="shared" si="58"/>
        <v>56.188118811881196</v>
      </c>
      <c r="J218" s="4">
        <f t="shared" si="58"/>
        <v>56.651583710407238</v>
      </c>
      <c r="K218" s="4">
        <f t="shared" si="58"/>
        <v>51.401869158878498</v>
      </c>
      <c r="L218" s="80"/>
      <c r="M218" s="80"/>
      <c r="N218" s="80"/>
      <c r="O218" s="80"/>
      <c r="P218" s="80"/>
      <c r="X218" s="22"/>
      <c r="AC218" s="1"/>
      <c r="AD218" s="1"/>
      <c r="AE218" s="1"/>
      <c r="AF218" s="1"/>
      <c r="AG218" s="1"/>
    </row>
    <row r="219" spans="1:33" ht="15" customHeight="1" x14ac:dyDescent="0.15">
      <c r="B219" s="35" t="s">
        <v>0</v>
      </c>
      <c r="C219" s="88"/>
      <c r="D219" s="88"/>
      <c r="E219" s="36"/>
      <c r="F219" s="19">
        <v>70</v>
      </c>
      <c r="G219" s="19">
        <v>63</v>
      </c>
      <c r="H219" s="19">
        <v>7</v>
      </c>
      <c r="I219" s="111">
        <f t="shared" si="58"/>
        <v>5.7755775577557751</v>
      </c>
      <c r="J219" s="5">
        <f t="shared" si="58"/>
        <v>5.7013574660633486</v>
      </c>
      <c r="K219" s="5">
        <f t="shared" si="58"/>
        <v>6.5420560747663545</v>
      </c>
      <c r="L219" s="23"/>
      <c r="M219" s="23"/>
      <c r="N219" s="23"/>
      <c r="O219" s="23"/>
      <c r="P219" s="23"/>
      <c r="X219" s="22"/>
      <c r="AC219" s="1"/>
      <c r="AD219" s="1"/>
      <c r="AE219" s="1"/>
      <c r="AF219" s="1"/>
      <c r="AG219" s="1"/>
    </row>
    <row r="220" spans="1:33" ht="15" customHeight="1" x14ac:dyDescent="0.15">
      <c r="B220" s="38" t="s">
        <v>1</v>
      </c>
      <c r="C220" s="78"/>
      <c r="D220" s="78"/>
      <c r="E220" s="28"/>
      <c r="F220" s="39">
        <f>SUM(F217:F219)</f>
        <v>1212</v>
      </c>
      <c r="G220" s="39">
        <f>SUM(G217:G219)</f>
        <v>1105</v>
      </c>
      <c r="H220" s="39">
        <f>SUM(H217:H219)</f>
        <v>107</v>
      </c>
      <c r="I220" s="108">
        <f>IF(SUM(I217:I219)&gt;100,"－",SUM(I217:I219))</f>
        <v>100.00000000000001</v>
      </c>
      <c r="J220" s="6">
        <f>IF(SUM(J217:J219)&gt;100,"－",SUM(J217:J219))</f>
        <v>100</v>
      </c>
      <c r="K220" s="6">
        <f>IF(SUM(K217:K219)&gt;100,"－",SUM(K217:K219))</f>
        <v>99.999999999999986</v>
      </c>
      <c r="L220" s="23"/>
      <c r="M220" s="23"/>
      <c r="N220" s="23"/>
      <c r="O220" s="23"/>
      <c r="P220" s="23"/>
      <c r="X220" s="22"/>
      <c r="AC220" s="1"/>
      <c r="AD220" s="1"/>
      <c r="AE220" s="1"/>
      <c r="AF220" s="1"/>
      <c r="AG220" s="1"/>
    </row>
    <row r="221" spans="1:33" ht="15" customHeight="1" x14ac:dyDescent="0.15">
      <c r="B221" s="62"/>
      <c r="C221" s="62"/>
      <c r="D221" s="45"/>
      <c r="E221" s="45"/>
      <c r="F221" s="45"/>
      <c r="G221" s="45"/>
      <c r="H221" s="91"/>
      <c r="I221" s="46"/>
      <c r="J221" s="1"/>
      <c r="K221" s="1"/>
      <c r="X221" s="22"/>
      <c r="AC221" s="1"/>
      <c r="AD221" s="1"/>
      <c r="AE221" s="1"/>
      <c r="AF221" s="1"/>
      <c r="AG221" s="1"/>
    </row>
    <row r="222" spans="1:33" ht="15" customHeight="1" x14ac:dyDescent="0.15">
      <c r="A222" s="43" t="s">
        <v>633</v>
      </c>
      <c r="F222" s="1"/>
      <c r="G222" s="1"/>
      <c r="K222" s="1"/>
      <c r="X222" s="22"/>
      <c r="AC222" s="1"/>
      <c r="AD222" s="1"/>
      <c r="AE222" s="1"/>
      <c r="AF222" s="1"/>
      <c r="AG222" s="1"/>
    </row>
    <row r="223" spans="1:33" ht="15" customHeight="1" x14ac:dyDescent="0.15">
      <c r="A223" s="1" t="s">
        <v>634</v>
      </c>
      <c r="B223" s="22"/>
      <c r="C223" s="22"/>
      <c r="D223" s="7"/>
      <c r="E223" s="7"/>
      <c r="J223" s="1"/>
      <c r="K223" s="1"/>
      <c r="X223" s="22"/>
      <c r="AC223" s="1"/>
      <c r="AD223" s="1"/>
      <c r="AE223" s="1"/>
      <c r="AF223" s="1"/>
      <c r="AG223" s="1"/>
    </row>
    <row r="224" spans="1:33" ht="13.65" customHeight="1" x14ac:dyDescent="0.15">
      <c r="B224" s="64"/>
      <c r="C224" s="33"/>
      <c r="D224" s="33"/>
      <c r="E224" s="33"/>
      <c r="F224" s="79"/>
      <c r="G224" s="83" t="s">
        <v>2</v>
      </c>
      <c r="H224" s="86"/>
      <c r="I224" s="104"/>
      <c r="J224" s="83" t="s">
        <v>3</v>
      </c>
      <c r="K224" s="84"/>
      <c r="X224" s="22"/>
      <c r="AC224" s="1"/>
      <c r="AD224" s="1"/>
      <c r="AE224" s="1"/>
      <c r="AF224" s="1"/>
      <c r="AG224" s="1"/>
    </row>
    <row r="225" spans="2:33" ht="19.2" x14ac:dyDescent="0.15">
      <c r="B225" s="77"/>
      <c r="C225" s="7"/>
      <c r="D225" s="7"/>
      <c r="E225" s="7"/>
      <c r="F225" s="94" t="s">
        <v>4</v>
      </c>
      <c r="G225" s="94" t="s">
        <v>194</v>
      </c>
      <c r="H225" s="94" t="s">
        <v>196</v>
      </c>
      <c r="I225" s="103" t="s">
        <v>4</v>
      </c>
      <c r="J225" s="94" t="s">
        <v>194</v>
      </c>
      <c r="K225" s="94" t="s">
        <v>196</v>
      </c>
      <c r="X225" s="22"/>
      <c r="AC225" s="1"/>
      <c r="AD225" s="1"/>
      <c r="AE225" s="1"/>
      <c r="AF225" s="1"/>
      <c r="AG225" s="1"/>
    </row>
    <row r="226" spans="2:33" ht="12" customHeight="1" x14ac:dyDescent="0.15">
      <c r="B226" s="35"/>
      <c r="C226" s="88"/>
      <c r="D226" s="88"/>
      <c r="E226" s="36"/>
      <c r="F226" s="37"/>
      <c r="G226" s="37"/>
      <c r="H226" s="37"/>
      <c r="I226" s="105">
        <f>F218</f>
        <v>681</v>
      </c>
      <c r="J226" s="2">
        <f>G218</f>
        <v>626</v>
      </c>
      <c r="K226" s="2">
        <f>H218</f>
        <v>55</v>
      </c>
      <c r="L226" s="89"/>
      <c r="M226" s="89"/>
      <c r="N226" s="89"/>
      <c r="O226" s="89"/>
      <c r="P226" s="89"/>
      <c r="X226" s="22"/>
      <c r="AC226" s="1"/>
      <c r="AD226" s="1"/>
      <c r="AE226" s="1"/>
      <c r="AF226" s="1"/>
      <c r="AG226" s="1"/>
    </row>
    <row r="227" spans="2:33" ht="15" customHeight="1" x14ac:dyDescent="0.15">
      <c r="B227" s="252" t="s">
        <v>174</v>
      </c>
      <c r="C227" s="303"/>
      <c r="D227" s="209"/>
      <c r="E227" s="7"/>
      <c r="F227" s="18">
        <v>50</v>
      </c>
      <c r="G227" s="18">
        <v>45</v>
      </c>
      <c r="H227" s="18">
        <v>5</v>
      </c>
      <c r="I227" s="107">
        <f t="shared" ref="I227:K231" si="59">F227/I$226*100</f>
        <v>7.3421439060205582</v>
      </c>
      <c r="J227" s="4">
        <f t="shared" si="59"/>
        <v>7.1884984025559113</v>
      </c>
      <c r="K227" s="4">
        <f t="shared" si="59"/>
        <v>9.0909090909090917</v>
      </c>
      <c r="L227" s="244"/>
      <c r="M227" s="80"/>
      <c r="N227" s="80"/>
      <c r="O227" s="80"/>
      <c r="P227" s="80"/>
      <c r="X227" s="22"/>
      <c r="AC227" s="1"/>
      <c r="AD227" s="1"/>
      <c r="AE227" s="1"/>
      <c r="AF227" s="1"/>
      <c r="AG227" s="1"/>
    </row>
    <row r="228" spans="2:33" ht="15" customHeight="1" x14ac:dyDescent="0.15">
      <c r="B228" s="252" t="s">
        <v>99</v>
      </c>
      <c r="C228" s="303"/>
      <c r="D228" s="209"/>
      <c r="E228" s="7"/>
      <c r="F228" s="18">
        <v>270</v>
      </c>
      <c r="G228" s="18">
        <v>249</v>
      </c>
      <c r="H228" s="18">
        <v>21</v>
      </c>
      <c r="I228" s="107">
        <f t="shared" si="59"/>
        <v>39.647577092511014</v>
      </c>
      <c r="J228" s="4">
        <f t="shared" si="59"/>
        <v>39.776357827476041</v>
      </c>
      <c r="K228" s="4">
        <f t="shared" si="59"/>
        <v>38.181818181818187</v>
      </c>
      <c r="L228" s="80"/>
      <c r="M228" s="80"/>
      <c r="N228" s="80"/>
      <c r="O228" s="80"/>
      <c r="P228" s="80"/>
      <c r="X228" s="22"/>
      <c r="AC228" s="1"/>
      <c r="AD228" s="1"/>
      <c r="AE228" s="1"/>
      <c r="AF228" s="1"/>
      <c r="AG228" s="1"/>
    </row>
    <row r="229" spans="2:33" ht="15" customHeight="1" x14ac:dyDescent="0.15">
      <c r="B229" s="252" t="s">
        <v>100</v>
      </c>
      <c r="C229" s="303"/>
      <c r="D229" s="209"/>
      <c r="E229" s="7"/>
      <c r="F229" s="18">
        <v>87</v>
      </c>
      <c r="G229" s="18">
        <v>82</v>
      </c>
      <c r="H229" s="18">
        <v>5</v>
      </c>
      <c r="I229" s="107">
        <f t="shared" si="59"/>
        <v>12.77533039647577</v>
      </c>
      <c r="J229" s="4">
        <f t="shared" si="59"/>
        <v>13.099041533546327</v>
      </c>
      <c r="K229" s="4">
        <f t="shared" si="59"/>
        <v>9.0909090909090917</v>
      </c>
      <c r="L229" s="80"/>
      <c r="M229" s="80"/>
      <c r="N229" s="80"/>
      <c r="O229" s="80"/>
      <c r="P229" s="80"/>
      <c r="X229" s="22"/>
      <c r="AC229" s="1"/>
      <c r="AD229" s="1"/>
      <c r="AE229" s="1"/>
      <c r="AF229" s="1"/>
      <c r="AG229" s="1"/>
    </row>
    <row r="230" spans="2:33" ht="15" customHeight="1" x14ac:dyDescent="0.15">
      <c r="B230" s="252" t="s">
        <v>413</v>
      </c>
      <c r="C230" s="303"/>
      <c r="D230" s="209"/>
      <c r="E230" s="7"/>
      <c r="F230" s="18">
        <v>55</v>
      </c>
      <c r="G230" s="18">
        <v>53</v>
      </c>
      <c r="H230" s="18">
        <v>2</v>
      </c>
      <c r="I230" s="107">
        <f t="shared" si="59"/>
        <v>8.0763582966226135</v>
      </c>
      <c r="J230" s="4">
        <f t="shared" si="59"/>
        <v>8.4664536741214054</v>
      </c>
      <c r="K230" s="4">
        <f t="shared" si="59"/>
        <v>3.6363636363636362</v>
      </c>
      <c r="L230" s="80"/>
      <c r="M230" s="80"/>
      <c r="N230" s="80"/>
      <c r="O230" s="80"/>
      <c r="P230" s="80"/>
      <c r="X230" s="22"/>
      <c r="AC230" s="1"/>
      <c r="AD230" s="1"/>
      <c r="AE230" s="1"/>
      <c r="AF230" s="1"/>
      <c r="AG230" s="1"/>
    </row>
    <row r="231" spans="2:33" ht="15" customHeight="1" x14ac:dyDescent="0.15">
      <c r="B231" s="253" t="s">
        <v>0</v>
      </c>
      <c r="C231" s="304"/>
      <c r="D231" s="88"/>
      <c r="E231" s="36"/>
      <c r="F231" s="19">
        <v>219</v>
      </c>
      <c r="G231" s="19">
        <v>197</v>
      </c>
      <c r="H231" s="19">
        <v>22</v>
      </c>
      <c r="I231" s="111">
        <f t="shared" si="59"/>
        <v>32.158590308370044</v>
      </c>
      <c r="J231" s="5">
        <f t="shared" si="59"/>
        <v>31.469648562300318</v>
      </c>
      <c r="K231" s="5">
        <f t="shared" si="59"/>
        <v>40</v>
      </c>
      <c r="L231" s="23"/>
      <c r="M231" s="23"/>
      <c r="N231" s="23"/>
      <c r="O231" s="23"/>
      <c r="P231" s="23"/>
      <c r="X231" s="22"/>
      <c r="AC231" s="1"/>
      <c r="AD231" s="1"/>
      <c r="AE231" s="1"/>
      <c r="AF231" s="1"/>
      <c r="AG231" s="1"/>
    </row>
    <row r="232" spans="2:33" ht="15" customHeight="1" x14ac:dyDescent="0.15">
      <c r="B232" s="254" t="s">
        <v>1</v>
      </c>
      <c r="C232" s="305"/>
      <c r="D232" s="78"/>
      <c r="E232" s="28"/>
      <c r="F232" s="39">
        <f>SUM(F227:F231)</f>
        <v>681</v>
      </c>
      <c r="G232" s="39">
        <f>SUM(G227:G231)</f>
        <v>626</v>
      </c>
      <c r="H232" s="39">
        <f>SUM(H227:H231)</f>
        <v>55</v>
      </c>
      <c r="I232" s="108">
        <f>IF(SUM(I227:I231)&gt;100,"－",SUM(I227:I231))</f>
        <v>100</v>
      </c>
      <c r="J232" s="6">
        <f>IF(SUM(J227:J231)&gt;100,"－",SUM(J227:J231))</f>
        <v>100.00000000000001</v>
      </c>
      <c r="K232" s="6">
        <f>IF(SUM(K227:K231)&gt;100,"－",SUM(K227:K231))</f>
        <v>100</v>
      </c>
      <c r="L232" s="23"/>
      <c r="M232" s="23"/>
      <c r="N232" s="23"/>
      <c r="O232" s="23"/>
      <c r="P232" s="23"/>
      <c r="X232" s="22"/>
      <c r="AC232" s="1"/>
      <c r="AD232" s="1"/>
      <c r="AE232" s="1"/>
      <c r="AF232" s="1"/>
      <c r="AG232" s="1"/>
    </row>
    <row r="233" spans="2:33" ht="15" customHeight="1" x14ac:dyDescent="0.15">
      <c r="B233" s="254" t="s">
        <v>103</v>
      </c>
      <c r="C233" s="305"/>
      <c r="D233" s="78"/>
      <c r="E233" s="29"/>
      <c r="F233" s="41">
        <v>1.8614718614718615</v>
      </c>
      <c r="G233" s="71">
        <v>1.8997668997668997</v>
      </c>
      <c r="H233" s="71">
        <v>1.3636363636363635</v>
      </c>
      <c r="I233" s="23"/>
      <c r="J233" s="23"/>
      <c r="K233" s="23"/>
      <c r="L233" s="23"/>
      <c r="M233" s="23"/>
      <c r="N233" s="23"/>
      <c r="O233" s="23"/>
      <c r="P233" s="23"/>
      <c r="X233" s="22"/>
      <c r="AC233" s="1"/>
      <c r="AD233" s="1"/>
      <c r="AE233" s="1"/>
      <c r="AF233" s="1"/>
      <c r="AG233" s="1"/>
    </row>
    <row r="234" spans="2:33" ht="15" customHeight="1" x14ac:dyDescent="0.15">
      <c r="B234" s="254" t="s">
        <v>104</v>
      </c>
      <c r="C234" s="305"/>
      <c r="D234" s="78"/>
      <c r="E234" s="29"/>
      <c r="F234" s="171">
        <v>60</v>
      </c>
      <c r="G234" s="47">
        <v>60</v>
      </c>
      <c r="H234" s="47">
        <v>11</v>
      </c>
      <c r="I234" s="23"/>
      <c r="J234" s="23"/>
      <c r="K234" s="23"/>
      <c r="L234" s="23"/>
      <c r="M234" s="23"/>
      <c r="N234" s="23"/>
      <c r="O234" s="23"/>
      <c r="P234" s="23"/>
      <c r="X234" s="22"/>
      <c r="AC234" s="1"/>
      <c r="AD234" s="1"/>
      <c r="AE234" s="1"/>
      <c r="AF234" s="1"/>
      <c r="AG234" s="1"/>
    </row>
    <row r="235" spans="2:33" ht="15" customHeight="1" x14ac:dyDescent="0.15">
      <c r="B235" s="255" t="s">
        <v>143</v>
      </c>
      <c r="C235" s="255"/>
      <c r="D235" s="7"/>
      <c r="E235" s="7"/>
      <c r="J235" s="1"/>
      <c r="K235" s="1"/>
      <c r="X235" s="22"/>
      <c r="AC235" s="1"/>
      <c r="AD235" s="1"/>
      <c r="AE235" s="1"/>
      <c r="AF235" s="1"/>
      <c r="AG235" s="1"/>
    </row>
    <row r="236" spans="2:33" ht="13.65" customHeight="1" x14ac:dyDescent="0.15">
      <c r="B236" s="256"/>
      <c r="C236" s="306"/>
      <c r="D236" s="33"/>
      <c r="E236" s="33"/>
      <c r="F236" s="79"/>
      <c r="G236" s="83" t="s">
        <v>2</v>
      </c>
      <c r="H236" s="86"/>
      <c r="I236" s="104"/>
      <c r="J236" s="83" t="s">
        <v>3</v>
      </c>
      <c r="K236" s="84"/>
      <c r="X236" s="22"/>
      <c r="AC236" s="1"/>
      <c r="AD236" s="1"/>
      <c r="AE236" s="1"/>
      <c r="AF236" s="1"/>
      <c r="AG236" s="1"/>
    </row>
    <row r="237" spans="2:33" ht="19.2" x14ac:dyDescent="0.15">
      <c r="B237" s="257"/>
      <c r="C237" s="307"/>
      <c r="D237" s="7"/>
      <c r="E237" s="7"/>
      <c r="F237" s="94" t="s">
        <v>4</v>
      </c>
      <c r="G237" s="94" t="s">
        <v>194</v>
      </c>
      <c r="H237" s="94" t="s">
        <v>196</v>
      </c>
      <c r="I237" s="103" t="s">
        <v>4</v>
      </c>
      <c r="J237" s="94" t="s">
        <v>194</v>
      </c>
      <c r="K237" s="94" t="s">
        <v>196</v>
      </c>
      <c r="X237" s="22"/>
      <c r="AC237" s="1"/>
      <c r="AD237" s="1"/>
      <c r="AE237" s="1"/>
      <c r="AF237" s="1"/>
      <c r="AG237" s="1"/>
    </row>
    <row r="238" spans="2:33" ht="12" customHeight="1" x14ac:dyDescent="0.15">
      <c r="B238" s="253"/>
      <c r="C238" s="304"/>
      <c r="D238" s="88"/>
      <c r="E238" s="36"/>
      <c r="F238" s="37"/>
      <c r="G238" s="37"/>
      <c r="H238" s="37"/>
      <c r="I238" s="105">
        <f>F218</f>
        <v>681</v>
      </c>
      <c r="J238" s="2">
        <f>G218</f>
        <v>626</v>
      </c>
      <c r="K238" s="2">
        <f>H218</f>
        <v>55</v>
      </c>
      <c r="L238" s="89"/>
      <c r="M238" s="89"/>
      <c r="N238" s="89"/>
      <c r="O238" s="89"/>
      <c r="P238" s="89"/>
      <c r="X238" s="22"/>
      <c r="AC238" s="1"/>
      <c r="AD238" s="1"/>
      <c r="AE238" s="1"/>
      <c r="AF238" s="1"/>
      <c r="AG238" s="1"/>
    </row>
    <row r="239" spans="2:33" ht="15" customHeight="1" x14ac:dyDescent="0.15">
      <c r="B239" s="252" t="s">
        <v>174</v>
      </c>
      <c r="C239" s="303"/>
      <c r="D239" s="209"/>
      <c r="E239" s="7"/>
      <c r="F239" s="18">
        <v>50</v>
      </c>
      <c r="G239" s="18">
        <v>45</v>
      </c>
      <c r="H239" s="18">
        <v>5</v>
      </c>
      <c r="I239" s="107">
        <f t="shared" ref="I239:K239" si="60">F239/I$238*100</f>
        <v>7.3421439060205582</v>
      </c>
      <c r="J239" s="4">
        <f t="shared" si="60"/>
        <v>7.1884984025559113</v>
      </c>
      <c r="K239" s="4">
        <f t="shared" si="60"/>
        <v>9.0909090909090917</v>
      </c>
      <c r="L239" s="244"/>
      <c r="M239" s="80"/>
      <c r="N239" s="80"/>
      <c r="O239" s="80"/>
      <c r="P239" s="80"/>
      <c r="X239" s="22"/>
      <c r="AC239" s="1"/>
      <c r="AD239" s="1"/>
      <c r="AE239" s="1"/>
      <c r="AF239" s="1"/>
      <c r="AG239" s="1"/>
    </row>
    <row r="240" spans="2:33" ht="15" customHeight="1" x14ac:dyDescent="0.15">
      <c r="B240" s="34" t="s">
        <v>410</v>
      </c>
      <c r="C240" s="209"/>
      <c r="D240" s="209"/>
      <c r="E240" s="7"/>
      <c r="F240" s="18">
        <v>151</v>
      </c>
      <c r="G240" s="18">
        <v>140</v>
      </c>
      <c r="H240" s="18">
        <v>11</v>
      </c>
      <c r="I240" s="107">
        <f t="shared" ref="I240:I244" si="61">F240/I$238*100</f>
        <v>22.173274596182086</v>
      </c>
      <c r="J240" s="4">
        <f t="shared" ref="J240:J244" si="62">G240/J$238*100</f>
        <v>22.364217252396166</v>
      </c>
      <c r="K240" s="4">
        <f t="shared" ref="K240:K244" si="63">H240/K$238*100</f>
        <v>20</v>
      </c>
      <c r="L240" s="80"/>
      <c r="M240" s="80"/>
      <c r="N240" s="80"/>
      <c r="O240" s="80"/>
      <c r="P240" s="80"/>
      <c r="X240" s="22"/>
      <c r="AC240" s="1"/>
      <c r="AD240" s="1"/>
      <c r="AE240" s="1"/>
      <c r="AF240" s="1"/>
      <c r="AG240" s="1"/>
    </row>
    <row r="241" spans="1:33" ht="15" customHeight="1" x14ac:dyDescent="0.15">
      <c r="B241" s="34" t="s">
        <v>411</v>
      </c>
      <c r="C241" s="209"/>
      <c r="D241" s="209"/>
      <c r="E241" s="7"/>
      <c r="F241" s="18">
        <v>180</v>
      </c>
      <c r="G241" s="18">
        <v>169</v>
      </c>
      <c r="H241" s="18">
        <v>11</v>
      </c>
      <c r="I241" s="107">
        <f t="shared" si="61"/>
        <v>26.431718061674008</v>
      </c>
      <c r="J241" s="4">
        <f t="shared" si="62"/>
        <v>26.996805111821086</v>
      </c>
      <c r="K241" s="4">
        <f t="shared" si="63"/>
        <v>20</v>
      </c>
      <c r="L241" s="80"/>
      <c r="M241" s="80"/>
      <c r="N241" s="80"/>
      <c r="O241" s="80"/>
      <c r="P241" s="80"/>
      <c r="X241" s="22"/>
      <c r="AC241" s="1"/>
      <c r="AD241" s="1"/>
      <c r="AE241" s="1"/>
      <c r="AF241" s="1"/>
      <c r="AG241" s="1"/>
    </row>
    <row r="242" spans="1:33" ht="15" customHeight="1" x14ac:dyDescent="0.15">
      <c r="B242" s="34" t="s">
        <v>77</v>
      </c>
      <c r="C242" s="209"/>
      <c r="D242" s="209"/>
      <c r="E242" s="7"/>
      <c r="F242" s="18">
        <v>47</v>
      </c>
      <c r="G242" s="18">
        <v>43</v>
      </c>
      <c r="H242" s="18">
        <v>4</v>
      </c>
      <c r="I242" s="107">
        <f t="shared" si="61"/>
        <v>6.901615271659324</v>
      </c>
      <c r="J242" s="4">
        <f t="shared" si="62"/>
        <v>6.8690095846645374</v>
      </c>
      <c r="K242" s="4">
        <f t="shared" si="63"/>
        <v>7.2727272727272725</v>
      </c>
      <c r="L242" s="80"/>
      <c r="M242" s="80"/>
      <c r="N242" s="80"/>
      <c r="O242" s="80"/>
      <c r="P242" s="80"/>
      <c r="X242" s="22"/>
      <c r="AC242" s="1"/>
      <c r="AD242" s="1"/>
      <c r="AE242" s="1"/>
      <c r="AF242" s="1"/>
      <c r="AG242" s="1"/>
    </row>
    <row r="243" spans="1:33" ht="15" customHeight="1" x14ac:dyDescent="0.15">
      <c r="B243" s="34" t="s">
        <v>413</v>
      </c>
      <c r="C243" s="209"/>
      <c r="D243" s="209"/>
      <c r="E243" s="7"/>
      <c r="F243" s="18">
        <v>31</v>
      </c>
      <c r="G243" s="18">
        <v>30</v>
      </c>
      <c r="H243" s="18">
        <v>1</v>
      </c>
      <c r="I243" s="107">
        <f t="shared" si="61"/>
        <v>4.5521292217327458</v>
      </c>
      <c r="J243" s="4">
        <f t="shared" si="62"/>
        <v>4.7923322683706067</v>
      </c>
      <c r="K243" s="4">
        <f t="shared" si="63"/>
        <v>1.8181818181818181</v>
      </c>
      <c r="L243" s="80"/>
      <c r="M243" s="80"/>
      <c r="N243" s="80"/>
      <c r="O243" s="80"/>
      <c r="P243" s="80"/>
      <c r="X243" s="22"/>
      <c r="AC243" s="1"/>
      <c r="AD243" s="1"/>
      <c r="AE243" s="1"/>
      <c r="AF243" s="1"/>
      <c r="AG243" s="1"/>
    </row>
    <row r="244" spans="1:33" ht="15" customHeight="1" x14ac:dyDescent="0.15">
      <c r="B244" s="35" t="s">
        <v>0</v>
      </c>
      <c r="C244" s="88"/>
      <c r="D244" s="88"/>
      <c r="E244" s="36"/>
      <c r="F244" s="19">
        <v>222</v>
      </c>
      <c r="G244" s="19">
        <v>199</v>
      </c>
      <c r="H244" s="19">
        <v>23</v>
      </c>
      <c r="I244" s="111">
        <f t="shared" si="61"/>
        <v>32.599118942731273</v>
      </c>
      <c r="J244" s="5">
        <f t="shared" si="62"/>
        <v>31.789137380191697</v>
      </c>
      <c r="K244" s="5">
        <f t="shared" si="63"/>
        <v>41.818181818181813</v>
      </c>
      <c r="L244" s="23"/>
      <c r="M244" s="23"/>
      <c r="N244" s="23"/>
      <c r="O244" s="23"/>
      <c r="P244" s="23"/>
      <c r="X244" s="22"/>
      <c r="AC244" s="1"/>
      <c r="AD244" s="1"/>
      <c r="AE244" s="1"/>
      <c r="AF244" s="1"/>
      <c r="AG244" s="1"/>
    </row>
    <row r="245" spans="1:33" ht="15" customHeight="1" x14ac:dyDescent="0.15">
      <c r="B245" s="38" t="s">
        <v>1</v>
      </c>
      <c r="C245" s="78"/>
      <c r="D245" s="78"/>
      <c r="E245" s="28"/>
      <c r="F245" s="39">
        <f>SUM(F239:F244)</f>
        <v>681</v>
      </c>
      <c r="G245" s="39">
        <f>SUM(G239:G244)</f>
        <v>626</v>
      </c>
      <c r="H245" s="39">
        <f>SUM(H239:H244)</f>
        <v>55</v>
      </c>
      <c r="I245" s="108">
        <f>IF(SUM(I239:I244)&gt;100,"－",SUM(I239:I244))</f>
        <v>100</v>
      </c>
      <c r="J245" s="6">
        <f>IF(SUM(J239:J244)&gt;100,"－",SUM(J239:J244))</f>
        <v>100</v>
      </c>
      <c r="K245" s="6">
        <f>IF(SUM(K239:K244)&gt;100,"－",SUM(K239:K244))</f>
        <v>100</v>
      </c>
      <c r="L245" s="23"/>
      <c r="M245" s="23"/>
      <c r="N245" s="23"/>
      <c r="O245" s="23"/>
      <c r="P245" s="23"/>
      <c r="X245" s="22"/>
      <c r="AC245" s="1"/>
      <c r="AD245" s="1"/>
      <c r="AE245" s="1"/>
      <c r="AF245" s="1"/>
      <c r="AG245" s="1"/>
    </row>
    <row r="246" spans="1:33" ht="15" customHeight="1" x14ac:dyDescent="0.15">
      <c r="B246" s="38" t="s">
        <v>103</v>
      </c>
      <c r="C246" s="78"/>
      <c r="D246" s="78"/>
      <c r="E246" s="29"/>
      <c r="F246" s="41">
        <v>1.6957917056278995</v>
      </c>
      <c r="G246" s="71">
        <v>1.7327087481264034</v>
      </c>
      <c r="H246" s="71">
        <v>1.2031799197884918</v>
      </c>
      <c r="I246" s="23"/>
      <c r="J246" s="23"/>
      <c r="K246" s="23"/>
      <c r="L246" s="23"/>
      <c r="M246" s="23"/>
      <c r="N246" s="23"/>
      <c r="O246" s="23"/>
      <c r="P246" s="23"/>
      <c r="X246" s="22"/>
      <c r="AC246" s="1"/>
      <c r="AD246" s="1"/>
      <c r="AE246" s="1"/>
      <c r="AF246" s="1"/>
      <c r="AG246" s="1"/>
    </row>
    <row r="247" spans="1:33" ht="15" customHeight="1" x14ac:dyDescent="0.15">
      <c r="B247" s="38" t="s">
        <v>104</v>
      </c>
      <c r="C247" s="78"/>
      <c r="D247" s="78"/>
      <c r="E247" s="29"/>
      <c r="F247" s="41">
        <v>50</v>
      </c>
      <c r="G247" s="71">
        <v>50</v>
      </c>
      <c r="H247" s="71">
        <v>5.5</v>
      </c>
      <c r="I247" s="23"/>
      <c r="J247" s="23"/>
      <c r="K247" s="23"/>
      <c r="L247" s="23"/>
      <c r="M247" s="23"/>
      <c r="N247" s="23"/>
      <c r="O247" s="23"/>
      <c r="P247" s="23"/>
      <c r="X247" s="22"/>
      <c r="AC247" s="1"/>
      <c r="AD247" s="1"/>
      <c r="AE247" s="1"/>
      <c r="AF247" s="1"/>
      <c r="AG247" s="1"/>
    </row>
    <row r="248" spans="1:33" ht="15" customHeight="1" x14ac:dyDescent="0.15">
      <c r="B248" s="62"/>
      <c r="C248" s="62"/>
      <c r="D248" s="55"/>
      <c r="E248" s="55"/>
      <c r="F248" s="55"/>
      <c r="G248" s="55"/>
      <c r="H248" s="14"/>
      <c r="I248" s="14"/>
      <c r="J248" s="14"/>
      <c r="K248" s="1"/>
      <c r="X248" s="22"/>
      <c r="AC248" s="1"/>
      <c r="AD248" s="1"/>
      <c r="AE248" s="1"/>
      <c r="AF248" s="1"/>
      <c r="AG248" s="1"/>
    </row>
    <row r="249" spans="1:33" ht="15" customHeight="1" x14ac:dyDescent="0.15">
      <c r="A249" s="1" t="s">
        <v>635</v>
      </c>
      <c r="B249" s="22"/>
      <c r="C249" s="22"/>
      <c r="F249" s="1"/>
      <c r="H249" s="1"/>
      <c r="I249" s="1"/>
      <c r="J249" s="1"/>
      <c r="K249" s="1"/>
      <c r="X249" s="22"/>
      <c r="AC249" s="1"/>
      <c r="AD249" s="1"/>
      <c r="AE249" s="1"/>
      <c r="AF249" s="1"/>
      <c r="AG249" s="1"/>
    </row>
    <row r="250" spans="1:33" ht="13.65" customHeight="1" x14ac:dyDescent="0.15">
      <c r="B250" s="64"/>
      <c r="C250" s="33"/>
      <c r="D250" s="33"/>
      <c r="E250" s="33"/>
      <c r="F250" s="79"/>
      <c r="G250" s="83" t="s">
        <v>2</v>
      </c>
      <c r="H250" s="86"/>
      <c r="I250" s="104"/>
      <c r="J250" s="83" t="s">
        <v>3</v>
      </c>
      <c r="K250" s="84"/>
      <c r="X250" s="22"/>
      <c r="AC250" s="1"/>
      <c r="AD250" s="1"/>
      <c r="AE250" s="1"/>
      <c r="AF250" s="1"/>
      <c r="AG250" s="1"/>
    </row>
    <row r="251" spans="1:33" ht="19.2" x14ac:dyDescent="0.15">
      <c r="B251" s="77"/>
      <c r="C251" s="7"/>
      <c r="D251" s="7"/>
      <c r="E251" s="7"/>
      <c r="F251" s="94" t="s">
        <v>4</v>
      </c>
      <c r="G251" s="94" t="s">
        <v>194</v>
      </c>
      <c r="H251" s="94" t="s">
        <v>196</v>
      </c>
      <c r="I251" s="103" t="s">
        <v>4</v>
      </c>
      <c r="J251" s="94" t="s">
        <v>194</v>
      </c>
      <c r="K251" s="94" t="s">
        <v>196</v>
      </c>
      <c r="X251" s="22"/>
      <c r="AC251" s="1"/>
      <c r="AD251" s="1"/>
      <c r="AE251" s="1"/>
      <c r="AF251" s="1"/>
      <c r="AG251" s="1"/>
    </row>
    <row r="252" spans="1:33" ht="12" customHeight="1" x14ac:dyDescent="0.15">
      <c r="B252" s="35"/>
      <c r="C252" s="88"/>
      <c r="D252" s="88"/>
      <c r="E252" s="36"/>
      <c r="F252" s="37"/>
      <c r="G252" s="37"/>
      <c r="H252" s="37"/>
      <c r="I252" s="105">
        <f>F$9</f>
        <v>1212</v>
      </c>
      <c r="J252" s="2">
        <f>G$9</f>
        <v>1105</v>
      </c>
      <c r="K252" s="2">
        <f>H$9</f>
        <v>107</v>
      </c>
      <c r="L252" s="89"/>
      <c r="M252" s="89"/>
      <c r="N252" s="89"/>
      <c r="O252" s="89"/>
      <c r="P252" s="89"/>
      <c r="X252" s="22"/>
      <c r="AC252" s="1"/>
      <c r="AD252" s="1"/>
      <c r="AE252" s="1"/>
      <c r="AF252" s="1"/>
      <c r="AG252" s="1"/>
    </row>
    <row r="253" spans="1:33" ht="15" customHeight="1" x14ac:dyDescent="0.15">
      <c r="B253" s="34" t="s">
        <v>113</v>
      </c>
      <c r="C253" s="209"/>
      <c r="D253" s="209"/>
      <c r="E253" s="7"/>
      <c r="F253" s="18">
        <v>1111</v>
      </c>
      <c r="G253" s="18">
        <v>1016</v>
      </c>
      <c r="H253" s="18">
        <v>95</v>
      </c>
      <c r="I253" s="107">
        <f t="shared" ref="I253:K256" si="64">F253/I$5*100</f>
        <v>91.666666666666657</v>
      </c>
      <c r="J253" s="4">
        <f t="shared" si="64"/>
        <v>91.945701357466064</v>
      </c>
      <c r="K253" s="4">
        <f t="shared" si="64"/>
        <v>88.785046728971963</v>
      </c>
      <c r="L253" s="80"/>
      <c r="M253" s="80"/>
      <c r="N253" s="80"/>
      <c r="O253" s="80"/>
      <c r="P253" s="80"/>
      <c r="X253" s="22"/>
      <c r="AC253" s="1"/>
      <c r="AD253" s="1"/>
      <c r="AE253" s="1"/>
      <c r="AF253" s="1"/>
      <c r="AG253" s="1"/>
    </row>
    <row r="254" spans="1:33" ht="15" customHeight="1" x14ac:dyDescent="0.15">
      <c r="B254" s="34" t="s">
        <v>312</v>
      </c>
      <c r="C254" s="209"/>
      <c r="D254" s="209"/>
      <c r="E254" s="7"/>
      <c r="F254" s="18">
        <v>13</v>
      </c>
      <c r="G254" s="18">
        <v>11</v>
      </c>
      <c r="H254" s="18">
        <v>2</v>
      </c>
      <c r="I254" s="107">
        <f t="shared" si="64"/>
        <v>1.0726072607260726</v>
      </c>
      <c r="J254" s="4">
        <f t="shared" si="64"/>
        <v>0.99547511312217185</v>
      </c>
      <c r="K254" s="4">
        <f t="shared" si="64"/>
        <v>1.8691588785046727</v>
      </c>
      <c r="L254" s="80"/>
      <c r="M254" s="80"/>
      <c r="N254" s="80"/>
      <c r="O254" s="80"/>
      <c r="P254" s="80"/>
      <c r="X254" s="22"/>
      <c r="AC254" s="1"/>
      <c r="AD254" s="1"/>
      <c r="AE254" s="1"/>
      <c r="AF254" s="1"/>
      <c r="AG254" s="1"/>
    </row>
    <row r="255" spans="1:33" ht="15" customHeight="1" x14ac:dyDescent="0.15">
      <c r="B255" s="34" t="s">
        <v>185</v>
      </c>
      <c r="C255" s="209"/>
      <c r="D255" s="209"/>
      <c r="E255" s="7"/>
      <c r="F255" s="18">
        <v>6</v>
      </c>
      <c r="G255" s="18">
        <v>6</v>
      </c>
      <c r="H255" s="18">
        <v>0</v>
      </c>
      <c r="I255" s="107">
        <f t="shared" si="64"/>
        <v>0.49504950495049505</v>
      </c>
      <c r="J255" s="4">
        <f t="shared" si="64"/>
        <v>0.54298642533936647</v>
      </c>
      <c r="K255" s="4">
        <f t="shared" si="64"/>
        <v>0</v>
      </c>
      <c r="L255" s="80"/>
      <c r="M255" s="80"/>
      <c r="N255" s="80"/>
      <c r="O255" s="80"/>
      <c r="P255" s="80"/>
      <c r="X255" s="22"/>
      <c r="AC255" s="1"/>
      <c r="AD255" s="1"/>
      <c r="AE255" s="1"/>
      <c r="AF255" s="1"/>
      <c r="AG255" s="1"/>
    </row>
    <row r="256" spans="1:33" ht="15" customHeight="1" x14ac:dyDescent="0.15">
      <c r="B256" s="35" t="s">
        <v>0</v>
      </c>
      <c r="C256" s="88"/>
      <c r="D256" s="88"/>
      <c r="E256" s="36"/>
      <c r="F256" s="19">
        <v>82</v>
      </c>
      <c r="G256" s="19">
        <v>72</v>
      </c>
      <c r="H256" s="19">
        <v>10</v>
      </c>
      <c r="I256" s="111">
        <f t="shared" si="64"/>
        <v>6.7656765676567661</v>
      </c>
      <c r="J256" s="5">
        <f t="shared" si="64"/>
        <v>6.515837104072399</v>
      </c>
      <c r="K256" s="5">
        <f t="shared" si="64"/>
        <v>9.3457943925233646</v>
      </c>
      <c r="L256" s="23"/>
      <c r="M256" s="23"/>
      <c r="N256" s="23"/>
      <c r="O256" s="23"/>
      <c r="P256" s="23"/>
      <c r="X256" s="22"/>
      <c r="AC256" s="1"/>
      <c r="AD256" s="1"/>
      <c r="AE256" s="1"/>
      <c r="AF256" s="1"/>
      <c r="AG256" s="1"/>
    </row>
    <row r="257" spans="1:33" ht="15" customHeight="1" x14ac:dyDescent="0.15">
      <c r="B257" s="38" t="s">
        <v>1</v>
      </c>
      <c r="C257" s="78"/>
      <c r="D257" s="78"/>
      <c r="E257" s="28"/>
      <c r="F257" s="39">
        <f>SUM(F253:F256)</f>
        <v>1212</v>
      </c>
      <c r="G257" s="39">
        <f>SUM(G253:G256)</f>
        <v>1105</v>
      </c>
      <c r="H257" s="39">
        <f>SUM(H253:H256)</f>
        <v>107</v>
      </c>
      <c r="I257" s="108">
        <f>IF(SUM(I253:I256)&gt;100,"－",SUM(I253:I256))</f>
        <v>100</v>
      </c>
      <c r="J257" s="6">
        <f>IF(SUM(J253:J256)&gt;100,"－",SUM(J253:J256))</f>
        <v>100</v>
      </c>
      <c r="K257" s="6">
        <f>IF(SUM(K253:K256)&gt;100,"－",SUM(K253:K256))</f>
        <v>100</v>
      </c>
      <c r="L257" s="23"/>
      <c r="M257" s="23"/>
      <c r="N257" s="23"/>
      <c r="O257" s="23"/>
      <c r="P257" s="23"/>
      <c r="X257" s="22"/>
      <c r="AC257" s="1"/>
      <c r="AD257" s="1"/>
      <c r="AE257" s="1"/>
      <c r="AF257" s="1"/>
      <c r="AG257" s="1"/>
    </row>
    <row r="258" spans="1:33" ht="15" customHeight="1" x14ac:dyDescent="0.15">
      <c r="B258" s="62"/>
      <c r="C258" s="62"/>
      <c r="D258" s="45"/>
      <c r="E258" s="45"/>
      <c r="F258" s="45"/>
      <c r="G258" s="45"/>
      <c r="H258" s="91"/>
      <c r="I258" s="46"/>
      <c r="J258" s="1"/>
      <c r="K258" s="1"/>
      <c r="X258" s="22"/>
      <c r="AC258" s="1"/>
      <c r="AD258" s="1"/>
      <c r="AE258" s="1"/>
      <c r="AF258" s="1"/>
      <c r="AG258" s="1"/>
    </row>
    <row r="259" spans="1:33" ht="15" customHeight="1" x14ac:dyDescent="0.15">
      <c r="A259" s="43" t="s">
        <v>1055</v>
      </c>
      <c r="F259" s="1"/>
      <c r="G259" s="1"/>
      <c r="K259" s="1"/>
      <c r="X259" s="22"/>
      <c r="AC259" s="1"/>
      <c r="AD259" s="1"/>
      <c r="AE259" s="1"/>
      <c r="AF259" s="1"/>
      <c r="AG259" s="1"/>
    </row>
    <row r="260" spans="1:33" ht="15" customHeight="1" x14ac:dyDescent="0.15">
      <c r="A260" s="1" t="s">
        <v>1056</v>
      </c>
      <c r="B260" s="22"/>
      <c r="C260" s="22"/>
      <c r="D260" s="7"/>
      <c r="E260" s="7"/>
      <c r="J260" s="1"/>
      <c r="K260" s="1"/>
      <c r="X260" s="22"/>
      <c r="AC260" s="1"/>
      <c r="AD260" s="1"/>
      <c r="AE260" s="1"/>
      <c r="AF260" s="1"/>
      <c r="AG260" s="1"/>
    </row>
    <row r="261" spans="1:33" ht="13.65" customHeight="1" x14ac:dyDescent="0.15">
      <c r="B261" s="64"/>
      <c r="C261" s="33"/>
      <c r="D261" s="33"/>
      <c r="E261" s="33"/>
      <c r="F261" s="79"/>
      <c r="G261" s="83" t="s">
        <v>2</v>
      </c>
      <c r="H261" s="86"/>
      <c r="I261" s="104"/>
      <c r="J261" s="83" t="s">
        <v>3</v>
      </c>
      <c r="K261" s="84"/>
      <c r="X261" s="22"/>
      <c r="AC261" s="1"/>
      <c r="AD261" s="1"/>
      <c r="AE261" s="1"/>
      <c r="AF261" s="1"/>
      <c r="AG261" s="1"/>
    </row>
    <row r="262" spans="1:33" ht="19.2" x14ac:dyDescent="0.15">
      <c r="B262" s="77"/>
      <c r="C262" s="7"/>
      <c r="D262" s="7"/>
      <c r="E262" s="7"/>
      <c r="F262" s="94" t="s">
        <v>4</v>
      </c>
      <c r="G262" s="94" t="s">
        <v>194</v>
      </c>
      <c r="H262" s="94" t="s">
        <v>196</v>
      </c>
      <c r="I262" s="103" t="s">
        <v>4</v>
      </c>
      <c r="J262" s="94" t="s">
        <v>194</v>
      </c>
      <c r="K262" s="94" t="s">
        <v>196</v>
      </c>
      <c r="X262" s="22"/>
      <c r="AC262" s="1"/>
      <c r="AD262" s="1"/>
      <c r="AE262" s="1"/>
      <c r="AF262" s="1"/>
      <c r="AG262" s="1"/>
    </row>
    <row r="263" spans="1:33" ht="12" customHeight="1" x14ac:dyDescent="0.15">
      <c r="B263" s="35"/>
      <c r="C263" s="88"/>
      <c r="D263" s="88"/>
      <c r="E263" s="36"/>
      <c r="F263" s="37"/>
      <c r="G263" s="37"/>
      <c r="H263" s="37"/>
      <c r="I263" s="105">
        <f>SUM(F254:F255)</f>
        <v>19</v>
      </c>
      <c r="J263" s="2">
        <f t="shared" ref="J263:K263" si="65">SUM(G254:G255)</f>
        <v>17</v>
      </c>
      <c r="K263" s="2">
        <f t="shared" si="65"/>
        <v>2</v>
      </c>
      <c r="L263" s="89"/>
      <c r="M263" s="89"/>
      <c r="N263" s="89"/>
      <c r="O263" s="89"/>
      <c r="P263" s="89"/>
      <c r="X263" s="22"/>
      <c r="AC263" s="1"/>
      <c r="AD263" s="1"/>
      <c r="AE263" s="1"/>
      <c r="AF263" s="1"/>
      <c r="AG263" s="1"/>
    </row>
    <row r="264" spans="1:33" ht="15" customHeight="1" x14ac:dyDescent="0.15">
      <c r="B264" s="34" t="s">
        <v>1011</v>
      </c>
      <c r="C264" s="209"/>
      <c r="D264" s="209"/>
      <c r="E264" s="7"/>
      <c r="F264" s="18">
        <v>1</v>
      </c>
      <c r="G264" s="18">
        <v>1</v>
      </c>
      <c r="H264" s="18">
        <v>0</v>
      </c>
      <c r="I264" s="107">
        <f t="shared" ref="I264:K268" si="66">F264/I$263*100</f>
        <v>5.2631578947368416</v>
      </c>
      <c r="J264" s="4">
        <f t="shared" si="66"/>
        <v>5.8823529411764701</v>
      </c>
      <c r="K264" s="4">
        <f t="shared" si="66"/>
        <v>0</v>
      </c>
      <c r="L264" s="80"/>
      <c r="M264" s="80"/>
      <c r="N264" s="80"/>
      <c r="O264" s="80"/>
      <c r="P264" s="80"/>
      <c r="X264" s="22"/>
      <c r="AC264" s="1"/>
      <c r="AD264" s="1"/>
      <c r="AE264" s="1"/>
      <c r="AF264" s="1"/>
      <c r="AG264" s="1"/>
    </row>
    <row r="265" spans="1:33" ht="15" customHeight="1" x14ac:dyDescent="0.15">
      <c r="B265" s="34" t="s">
        <v>1014</v>
      </c>
      <c r="C265" s="209"/>
      <c r="D265" s="209"/>
      <c r="E265" s="7"/>
      <c r="F265" s="18">
        <v>2</v>
      </c>
      <c r="G265" s="18">
        <v>1</v>
      </c>
      <c r="H265" s="18">
        <v>1</v>
      </c>
      <c r="I265" s="107">
        <f t="shared" si="66"/>
        <v>10.526315789473683</v>
      </c>
      <c r="J265" s="4">
        <f t="shared" si="66"/>
        <v>5.8823529411764701</v>
      </c>
      <c r="K265" s="4">
        <f t="shared" si="66"/>
        <v>50</v>
      </c>
      <c r="L265" s="80"/>
      <c r="M265" s="80"/>
      <c r="N265" s="80"/>
      <c r="O265" s="80"/>
      <c r="P265" s="80"/>
      <c r="X265" s="22"/>
      <c r="AC265" s="1"/>
      <c r="AD265" s="1"/>
      <c r="AE265" s="1"/>
      <c r="AF265" s="1"/>
      <c r="AG265" s="1"/>
    </row>
    <row r="266" spans="1:33" ht="15" customHeight="1" x14ac:dyDescent="0.15">
      <c r="B266" s="34" t="s">
        <v>942</v>
      </c>
      <c r="C266" s="209"/>
      <c r="D266" s="162"/>
      <c r="E266" s="7"/>
      <c r="F266" s="18">
        <v>3</v>
      </c>
      <c r="G266" s="18">
        <v>3</v>
      </c>
      <c r="H266" s="18">
        <v>0</v>
      </c>
      <c r="I266" s="107">
        <f t="shared" si="66"/>
        <v>15.789473684210526</v>
      </c>
      <c r="J266" s="4">
        <f t="shared" si="66"/>
        <v>17.647058823529413</v>
      </c>
      <c r="K266" s="4">
        <f t="shared" si="66"/>
        <v>0</v>
      </c>
      <c r="L266" s="80"/>
      <c r="M266" s="80"/>
      <c r="N266" s="80"/>
      <c r="O266" s="80"/>
      <c r="P266" s="80"/>
      <c r="X266" s="22"/>
      <c r="AC266" s="1"/>
      <c r="AD266" s="1"/>
      <c r="AE266" s="1"/>
      <c r="AF266" s="1"/>
      <c r="AG266" s="1"/>
    </row>
    <row r="267" spans="1:33" ht="15" customHeight="1" x14ac:dyDescent="0.15">
      <c r="B267" s="34" t="s">
        <v>439</v>
      </c>
      <c r="C267" s="209"/>
      <c r="D267" s="209"/>
      <c r="E267" s="7"/>
      <c r="F267" s="18">
        <v>11</v>
      </c>
      <c r="G267" s="18">
        <v>10</v>
      </c>
      <c r="H267" s="18">
        <v>1</v>
      </c>
      <c r="I267" s="107">
        <f t="shared" si="66"/>
        <v>57.894736842105267</v>
      </c>
      <c r="J267" s="4">
        <f t="shared" si="66"/>
        <v>58.82352941176471</v>
      </c>
      <c r="K267" s="4">
        <f t="shared" si="66"/>
        <v>50</v>
      </c>
      <c r="L267" s="80"/>
      <c r="M267" s="80"/>
      <c r="N267" s="80"/>
      <c r="O267" s="80"/>
      <c r="P267" s="80"/>
      <c r="X267" s="22"/>
      <c r="AC267" s="1"/>
      <c r="AD267" s="1"/>
      <c r="AE267" s="1"/>
      <c r="AF267" s="1"/>
      <c r="AG267" s="1"/>
    </row>
    <row r="268" spans="1:33" ht="15" customHeight="1" x14ac:dyDescent="0.15">
      <c r="B268" s="35" t="s">
        <v>0</v>
      </c>
      <c r="C268" s="88"/>
      <c r="D268" s="88"/>
      <c r="E268" s="36"/>
      <c r="F268" s="19">
        <v>2</v>
      </c>
      <c r="G268" s="19">
        <v>2</v>
      </c>
      <c r="H268" s="19">
        <v>0</v>
      </c>
      <c r="I268" s="111">
        <f t="shared" si="66"/>
        <v>10.526315789473683</v>
      </c>
      <c r="J268" s="5">
        <f t="shared" si="66"/>
        <v>11.76470588235294</v>
      </c>
      <c r="K268" s="5">
        <f t="shared" si="66"/>
        <v>0</v>
      </c>
      <c r="L268" s="23"/>
      <c r="M268" s="23"/>
      <c r="N268" s="23"/>
      <c r="O268" s="23"/>
      <c r="P268" s="23"/>
      <c r="X268" s="22"/>
      <c r="AC268" s="1"/>
      <c r="AD268" s="1"/>
      <c r="AE268" s="1"/>
      <c r="AF268" s="1"/>
      <c r="AG268" s="1"/>
    </row>
    <row r="269" spans="1:33" ht="15" customHeight="1" x14ac:dyDescent="0.15">
      <c r="B269" s="38" t="s">
        <v>1</v>
      </c>
      <c r="C269" s="78"/>
      <c r="D269" s="78"/>
      <c r="E269" s="28"/>
      <c r="F269" s="39">
        <f>SUM(F264:F268)</f>
        <v>19</v>
      </c>
      <c r="G269" s="39">
        <f>SUM(G264:G268)</f>
        <v>17</v>
      </c>
      <c r="H269" s="39">
        <f>SUM(H264:H268)</f>
        <v>2</v>
      </c>
      <c r="I269" s="108">
        <f>IF(SUM(I264:I268)&gt;100,"－",SUM(I264:I268))</f>
        <v>100</v>
      </c>
      <c r="J269" s="6">
        <f>IF(SUM(J264:J268)&gt;100,"－",SUM(J264:J268))</f>
        <v>100.00000000000001</v>
      </c>
      <c r="K269" s="6">
        <f>IF(SUM(K264:K268)&gt;100,"－",SUM(K264:K268))</f>
        <v>100</v>
      </c>
      <c r="L269" s="23"/>
      <c r="M269" s="23"/>
      <c r="N269" s="23"/>
      <c r="O269" s="23"/>
      <c r="P269" s="23"/>
      <c r="X269" s="22"/>
      <c r="AC269" s="1"/>
      <c r="AD269" s="1"/>
      <c r="AE269" s="1"/>
      <c r="AF269" s="1"/>
      <c r="AG269" s="1"/>
    </row>
    <row r="270" spans="1:33" ht="15" customHeight="1" x14ac:dyDescent="0.15">
      <c r="B270" s="38" t="s">
        <v>103</v>
      </c>
      <c r="C270" s="78"/>
      <c r="D270" s="78"/>
      <c r="E270" s="29"/>
      <c r="F270" s="41">
        <v>19.352941176470587</v>
      </c>
      <c r="G270" s="71">
        <v>19.866666666666667</v>
      </c>
      <c r="H270" s="71">
        <v>15.5</v>
      </c>
      <c r="I270" s="23"/>
      <c r="J270" s="23"/>
      <c r="K270" s="23"/>
      <c r="L270" s="23"/>
      <c r="M270" s="23"/>
      <c r="N270" s="23"/>
      <c r="O270" s="23"/>
      <c r="P270" s="23"/>
      <c r="X270" s="22"/>
      <c r="AC270" s="1"/>
      <c r="AD270" s="1"/>
      <c r="AE270" s="1"/>
      <c r="AF270" s="1"/>
      <c r="AG270" s="1"/>
    </row>
    <row r="271" spans="1:33" ht="15" customHeight="1" x14ac:dyDescent="0.15">
      <c r="B271" s="38" t="s">
        <v>104</v>
      </c>
      <c r="C271" s="78"/>
      <c r="D271" s="78"/>
      <c r="E271" s="29"/>
      <c r="F271" s="171">
        <v>40</v>
      </c>
      <c r="G271" s="47">
        <v>40</v>
      </c>
      <c r="H271" s="47">
        <v>25</v>
      </c>
      <c r="I271" s="23"/>
      <c r="J271" s="23"/>
      <c r="K271" s="23"/>
      <c r="L271" s="23"/>
      <c r="M271" s="23"/>
      <c r="N271" s="23"/>
      <c r="O271" s="23"/>
      <c r="P271" s="23"/>
      <c r="X271" s="22"/>
      <c r="AC271" s="1"/>
      <c r="AD271" s="1"/>
      <c r="AE271" s="1"/>
      <c r="AF271" s="1"/>
      <c r="AG271" s="1"/>
    </row>
    <row r="272" spans="1:33" ht="15" customHeight="1" x14ac:dyDescent="0.15">
      <c r="B272" s="85" t="s">
        <v>143</v>
      </c>
      <c r="C272" s="85"/>
      <c r="D272" s="7"/>
      <c r="E272" s="7"/>
      <c r="J272" s="1"/>
      <c r="K272" s="1"/>
      <c r="X272" s="22"/>
      <c r="AC272" s="1"/>
      <c r="AD272" s="1"/>
      <c r="AE272" s="1"/>
      <c r="AF272" s="1"/>
      <c r="AG272" s="1"/>
    </row>
    <row r="273" spans="1:33" ht="13.65" customHeight="1" x14ac:dyDescent="0.15">
      <c r="B273" s="64"/>
      <c r="C273" s="33"/>
      <c r="D273" s="33"/>
      <c r="E273" s="33"/>
      <c r="F273" s="79"/>
      <c r="G273" s="83" t="s">
        <v>2</v>
      </c>
      <c r="H273" s="86"/>
      <c r="I273" s="104"/>
      <c r="J273" s="83" t="s">
        <v>3</v>
      </c>
      <c r="K273" s="84"/>
      <c r="X273" s="22"/>
      <c r="AC273" s="1"/>
      <c r="AD273" s="1"/>
      <c r="AE273" s="1"/>
      <c r="AF273" s="1"/>
      <c r="AG273" s="1"/>
    </row>
    <row r="274" spans="1:33" ht="19.2" x14ac:dyDescent="0.15">
      <c r="B274" s="77"/>
      <c r="C274" s="7"/>
      <c r="D274" s="7"/>
      <c r="E274" s="7"/>
      <c r="F274" s="94" t="s">
        <v>4</v>
      </c>
      <c r="G274" s="94" t="s">
        <v>194</v>
      </c>
      <c r="H274" s="94" t="s">
        <v>196</v>
      </c>
      <c r="I274" s="103" t="s">
        <v>4</v>
      </c>
      <c r="J274" s="94" t="s">
        <v>194</v>
      </c>
      <c r="K274" s="94" t="s">
        <v>196</v>
      </c>
      <c r="X274" s="22"/>
      <c r="AC274" s="1"/>
      <c r="AD274" s="1"/>
      <c r="AE274" s="1"/>
      <c r="AF274" s="1"/>
      <c r="AG274" s="1"/>
    </row>
    <row r="275" spans="1:33" ht="12" customHeight="1" x14ac:dyDescent="0.15">
      <c r="B275" s="35"/>
      <c r="C275" s="88"/>
      <c r="D275" s="88"/>
      <c r="E275" s="36"/>
      <c r="F275" s="37"/>
      <c r="G275" s="37"/>
      <c r="H275" s="37"/>
      <c r="I275" s="105">
        <f>SUM(F254:F255)</f>
        <v>19</v>
      </c>
      <c r="J275" s="2">
        <f t="shared" ref="J275:K275" si="67">SUM(G254:G255)</f>
        <v>17</v>
      </c>
      <c r="K275" s="2">
        <f t="shared" si="67"/>
        <v>2</v>
      </c>
      <c r="L275" s="89"/>
      <c r="M275" s="89"/>
      <c r="N275" s="89"/>
      <c r="O275" s="89"/>
      <c r="P275" s="89"/>
      <c r="X275" s="22"/>
      <c r="AC275" s="1"/>
      <c r="AD275" s="1"/>
      <c r="AE275" s="1"/>
      <c r="AF275" s="1"/>
      <c r="AG275" s="1"/>
    </row>
    <row r="276" spans="1:33" ht="15" customHeight="1" x14ac:dyDescent="0.15">
      <c r="B276" s="34" t="s">
        <v>995</v>
      </c>
      <c r="C276" s="209"/>
      <c r="D276" s="209"/>
      <c r="E276" s="7"/>
      <c r="F276" s="18">
        <v>2</v>
      </c>
      <c r="G276" s="18">
        <v>1</v>
      </c>
      <c r="H276" s="18">
        <v>1</v>
      </c>
      <c r="I276" s="107">
        <f>F276/I$275*100</f>
        <v>10.526315789473683</v>
      </c>
      <c r="J276" s="4">
        <f t="shared" ref="J276:K276" si="68">G276/J$275*100</f>
        <v>5.8823529411764701</v>
      </c>
      <c r="K276" s="4">
        <f t="shared" si="68"/>
        <v>50</v>
      </c>
      <c r="L276" s="80"/>
      <c r="M276" s="80"/>
      <c r="N276" s="80"/>
      <c r="O276" s="80"/>
      <c r="P276" s="80"/>
      <c r="X276" s="22"/>
      <c r="AC276" s="1"/>
      <c r="AD276" s="1"/>
      <c r="AE276" s="1"/>
      <c r="AF276" s="1"/>
      <c r="AG276" s="1"/>
    </row>
    <row r="277" spans="1:33" ht="15" customHeight="1" x14ac:dyDescent="0.15">
      <c r="B277" s="34" t="s">
        <v>996</v>
      </c>
      <c r="C277" s="209"/>
      <c r="D277" s="209"/>
      <c r="E277" s="7"/>
      <c r="F277" s="18">
        <v>0</v>
      </c>
      <c r="G277" s="18">
        <v>0</v>
      </c>
      <c r="H277" s="18">
        <v>0</v>
      </c>
      <c r="I277" s="107">
        <f t="shared" ref="I277:I280" si="69">F277/I$275*100</f>
        <v>0</v>
      </c>
      <c r="J277" s="4">
        <f t="shared" ref="J277:J280" si="70">G277/J$275*100</f>
        <v>0</v>
      </c>
      <c r="K277" s="4">
        <f t="shared" ref="K277:K280" si="71">H277/K$275*100</f>
        <v>0</v>
      </c>
      <c r="L277" s="80"/>
      <c r="M277" s="80"/>
      <c r="N277" s="80"/>
      <c r="O277" s="80"/>
      <c r="P277" s="80"/>
      <c r="X277" s="22"/>
      <c r="AC277" s="1"/>
      <c r="AD277" s="1"/>
      <c r="AE277" s="1"/>
      <c r="AF277" s="1"/>
      <c r="AG277" s="1"/>
    </row>
    <row r="278" spans="1:33" ht="15" customHeight="1" x14ac:dyDescent="0.15">
      <c r="B278" s="34" t="s">
        <v>76</v>
      </c>
      <c r="C278" s="209"/>
      <c r="D278" s="209"/>
      <c r="E278" s="7"/>
      <c r="F278" s="18">
        <v>3</v>
      </c>
      <c r="G278" s="18">
        <v>3</v>
      </c>
      <c r="H278" s="18">
        <v>0</v>
      </c>
      <c r="I278" s="107">
        <f t="shared" si="69"/>
        <v>15.789473684210526</v>
      </c>
      <c r="J278" s="4">
        <f t="shared" si="70"/>
        <v>17.647058823529413</v>
      </c>
      <c r="K278" s="4">
        <f t="shared" si="71"/>
        <v>0</v>
      </c>
      <c r="L278" s="80"/>
      <c r="M278" s="80"/>
      <c r="N278" s="80"/>
      <c r="O278" s="80"/>
      <c r="P278" s="80"/>
      <c r="X278" s="22"/>
      <c r="AC278" s="1"/>
      <c r="AD278" s="1"/>
      <c r="AE278" s="1"/>
      <c r="AF278" s="1"/>
      <c r="AG278" s="1"/>
    </row>
    <row r="279" spans="1:33" ht="15" customHeight="1" x14ac:dyDescent="0.15">
      <c r="B279" s="34" t="s">
        <v>439</v>
      </c>
      <c r="C279" s="209"/>
      <c r="D279" s="209"/>
      <c r="E279" s="7"/>
      <c r="F279" s="18">
        <v>12</v>
      </c>
      <c r="G279" s="18">
        <v>11</v>
      </c>
      <c r="H279" s="18">
        <v>1</v>
      </c>
      <c r="I279" s="107">
        <f t="shared" si="69"/>
        <v>63.157894736842103</v>
      </c>
      <c r="J279" s="4">
        <f t="shared" si="70"/>
        <v>64.705882352941174</v>
      </c>
      <c r="K279" s="4">
        <f t="shared" si="71"/>
        <v>50</v>
      </c>
      <c r="L279" s="80"/>
      <c r="M279" s="80"/>
      <c r="N279" s="80"/>
      <c r="O279" s="80"/>
      <c r="P279" s="80"/>
      <c r="X279" s="22"/>
      <c r="AC279" s="1"/>
      <c r="AD279" s="1"/>
      <c r="AE279" s="1"/>
      <c r="AF279" s="1"/>
      <c r="AG279" s="1"/>
    </row>
    <row r="280" spans="1:33" ht="15" customHeight="1" x14ac:dyDescent="0.15">
      <c r="B280" s="35" t="s">
        <v>0</v>
      </c>
      <c r="C280" s="88"/>
      <c r="D280" s="88"/>
      <c r="E280" s="36"/>
      <c r="F280" s="19">
        <v>2</v>
      </c>
      <c r="G280" s="19">
        <v>2</v>
      </c>
      <c r="H280" s="19">
        <v>0</v>
      </c>
      <c r="I280" s="111">
        <f t="shared" si="69"/>
        <v>10.526315789473683</v>
      </c>
      <c r="J280" s="5">
        <f t="shared" si="70"/>
        <v>11.76470588235294</v>
      </c>
      <c r="K280" s="5">
        <f t="shared" si="71"/>
        <v>0</v>
      </c>
      <c r="L280" s="23"/>
      <c r="M280" s="23"/>
      <c r="N280" s="23"/>
      <c r="O280" s="23"/>
      <c r="P280" s="23"/>
      <c r="X280" s="22"/>
      <c r="AC280" s="1"/>
      <c r="AD280" s="1"/>
      <c r="AE280" s="1"/>
      <c r="AF280" s="1"/>
      <c r="AG280" s="1"/>
    </row>
    <row r="281" spans="1:33" ht="15" customHeight="1" x14ac:dyDescent="0.15">
      <c r="B281" s="38" t="s">
        <v>1</v>
      </c>
      <c r="C281" s="78"/>
      <c r="D281" s="78"/>
      <c r="E281" s="28"/>
      <c r="F281" s="39">
        <f>SUM(F276:F280)</f>
        <v>19</v>
      </c>
      <c r="G281" s="39">
        <f>SUM(G276:G280)</f>
        <v>17</v>
      </c>
      <c r="H281" s="39">
        <f>SUM(H276:H280)</f>
        <v>2</v>
      </c>
      <c r="I281" s="108">
        <f>IF(SUM(I276:I280)&gt;100,"－",SUM(I276:I280))</f>
        <v>100</v>
      </c>
      <c r="J281" s="6">
        <f>IF(SUM(J276:J280)&gt;100,"－",SUM(J276:J280))</f>
        <v>100</v>
      </c>
      <c r="K281" s="6">
        <f>IF(SUM(K276:K280)&gt;100,"－",SUM(K276:K280))</f>
        <v>100</v>
      </c>
      <c r="L281" s="23"/>
      <c r="M281" s="23"/>
      <c r="N281" s="23"/>
      <c r="O281" s="23"/>
      <c r="P281" s="23"/>
      <c r="X281" s="22"/>
      <c r="AC281" s="1"/>
      <c r="AD281" s="1"/>
      <c r="AE281" s="1"/>
      <c r="AF281" s="1"/>
      <c r="AG281" s="1"/>
    </row>
    <row r="282" spans="1:33" ht="15" customHeight="1" x14ac:dyDescent="0.15">
      <c r="B282" s="38" t="s">
        <v>103</v>
      </c>
      <c r="C282" s="78"/>
      <c r="D282" s="78"/>
      <c r="E282" s="29"/>
      <c r="F282" s="41">
        <v>22.570335391364026</v>
      </c>
      <c r="G282" s="71">
        <v>23.297078996732349</v>
      </c>
      <c r="H282" s="71">
        <v>17.119758351101634</v>
      </c>
      <c r="I282" s="23"/>
      <c r="J282" s="23"/>
      <c r="K282" s="23"/>
      <c r="L282" s="23"/>
      <c r="M282" s="23"/>
      <c r="N282" s="23"/>
      <c r="O282" s="23"/>
      <c r="P282" s="23"/>
      <c r="X282" s="22"/>
      <c r="AC282" s="1"/>
      <c r="AD282" s="1"/>
      <c r="AE282" s="1"/>
      <c r="AF282" s="1"/>
      <c r="AG282" s="1"/>
    </row>
    <row r="283" spans="1:33" ht="15" customHeight="1" x14ac:dyDescent="0.15">
      <c r="B283" s="38" t="s">
        <v>104</v>
      </c>
      <c r="C283" s="78"/>
      <c r="D283" s="78"/>
      <c r="E283" s="29"/>
      <c r="F283" s="41">
        <v>46.666666666666664</v>
      </c>
      <c r="G283" s="71">
        <v>46.666666666666664</v>
      </c>
      <c r="H283" s="71">
        <v>29.761904761904763</v>
      </c>
      <c r="I283" s="23"/>
      <c r="J283" s="23"/>
      <c r="K283" s="23"/>
      <c r="L283" s="23"/>
      <c r="M283" s="23"/>
      <c r="N283" s="23"/>
      <c r="O283" s="23"/>
      <c r="P283" s="23"/>
      <c r="X283" s="22"/>
      <c r="AC283" s="1"/>
      <c r="AD283" s="1"/>
      <c r="AE283" s="1"/>
      <c r="AF283" s="1"/>
      <c r="AG283" s="1"/>
    </row>
    <row r="284" spans="1:33" ht="15" customHeight="1" x14ac:dyDescent="0.15">
      <c r="B284" s="62"/>
      <c r="C284" s="62"/>
      <c r="D284" s="55"/>
      <c r="E284" s="55"/>
      <c r="F284" s="55"/>
      <c r="G284" s="55"/>
      <c r="H284" s="14"/>
      <c r="I284" s="14"/>
      <c r="J284" s="14"/>
      <c r="K284" s="1"/>
      <c r="X284" s="22"/>
      <c r="AC284" s="1"/>
      <c r="AD284" s="1"/>
      <c r="AE284" s="1"/>
      <c r="AF284" s="1"/>
      <c r="AG284" s="1"/>
    </row>
    <row r="285" spans="1:33" ht="15" customHeight="1" x14ac:dyDescent="0.15">
      <c r="A285" s="1" t="s">
        <v>636</v>
      </c>
      <c r="B285" s="22"/>
      <c r="C285" s="22"/>
      <c r="F285" s="1"/>
      <c r="H285" s="1"/>
      <c r="I285" s="1"/>
      <c r="J285" s="1"/>
      <c r="K285" s="1"/>
      <c r="X285" s="22"/>
      <c r="AC285" s="1"/>
      <c r="AD285" s="1"/>
      <c r="AE285" s="1"/>
      <c r="AF285" s="1"/>
      <c r="AG285" s="1"/>
    </row>
    <row r="286" spans="1:33" ht="13.65" customHeight="1" x14ac:dyDescent="0.15">
      <c r="B286" s="64"/>
      <c r="C286" s="33"/>
      <c r="D286" s="33"/>
      <c r="E286" s="33"/>
      <c r="F286" s="79"/>
      <c r="G286" s="83" t="s">
        <v>2</v>
      </c>
      <c r="H286" s="86"/>
      <c r="I286" s="104"/>
      <c r="J286" s="83" t="s">
        <v>3</v>
      </c>
      <c r="K286" s="84"/>
      <c r="X286" s="22"/>
      <c r="AC286" s="1"/>
      <c r="AD286" s="1"/>
      <c r="AE286" s="1"/>
      <c r="AF286" s="1"/>
      <c r="AG286" s="1"/>
    </row>
    <row r="287" spans="1:33" ht="19.2" x14ac:dyDescent="0.15">
      <c r="B287" s="77"/>
      <c r="C287" s="7"/>
      <c r="D287" s="7"/>
      <c r="E287" s="7"/>
      <c r="F287" s="94" t="s">
        <v>4</v>
      </c>
      <c r="G287" s="94" t="s">
        <v>194</v>
      </c>
      <c r="H287" s="94" t="s">
        <v>196</v>
      </c>
      <c r="I287" s="103" t="s">
        <v>4</v>
      </c>
      <c r="J287" s="94" t="s">
        <v>194</v>
      </c>
      <c r="K287" s="94" t="s">
        <v>196</v>
      </c>
      <c r="X287" s="22"/>
      <c r="AC287" s="1"/>
      <c r="AD287" s="1"/>
      <c r="AE287" s="1"/>
      <c r="AF287" s="1"/>
      <c r="AG287" s="1"/>
    </row>
    <row r="288" spans="1:33" ht="12" customHeight="1" x14ac:dyDescent="0.15">
      <c r="B288" s="35"/>
      <c r="C288" s="88"/>
      <c r="D288" s="88"/>
      <c r="E288" s="36"/>
      <c r="F288" s="37"/>
      <c r="G288" s="37"/>
      <c r="H288" s="37"/>
      <c r="I288" s="105">
        <f>F$9</f>
        <v>1212</v>
      </c>
      <c r="J288" s="2">
        <f>G$9</f>
        <v>1105</v>
      </c>
      <c r="K288" s="2">
        <f>H$9</f>
        <v>107</v>
      </c>
      <c r="L288" s="89"/>
      <c r="M288" s="89"/>
      <c r="N288" s="89"/>
      <c r="O288" s="89"/>
      <c r="P288" s="89"/>
      <c r="X288" s="22"/>
      <c r="AC288" s="1"/>
      <c r="AD288" s="1"/>
      <c r="AE288" s="1"/>
      <c r="AF288" s="1"/>
      <c r="AG288" s="1"/>
    </row>
    <row r="289" spans="1:33" ht="15" customHeight="1" x14ac:dyDescent="0.15">
      <c r="B289" s="34" t="s">
        <v>113</v>
      </c>
      <c r="C289" s="209"/>
      <c r="D289" s="209"/>
      <c r="E289" s="7"/>
      <c r="F289" s="18">
        <v>980</v>
      </c>
      <c r="G289" s="18">
        <v>901</v>
      </c>
      <c r="H289" s="18">
        <v>79</v>
      </c>
      <c r="I289" s="107">
        <f t="shared" ref="I289:K291" si="72">F289/I$5*100</f>
        <v>80.858085808580853</v>
      </c>
      <c r="J289" s="4">
        <f t="shared" si="72"/>
        <v>81.538461538461533</v>
      </c>
      <c r="K289" s="4">
        <f t="shared" si="72"/>
        <v>73.831775700934571</v>
      </c>
      <c r="L289" s="80"/>
      <c r="M289" s="80"/>
      <c r="N289" s="80"/>
      <c r="O289" s="80"/>
      <c r="P289" s="80"/>
      <c r="X289" s="22"/>
      <c r="AC289" s="1"/>
      <c r="AD289" s="1"/>
      <c r="AE289" s="1"/>
      <c r="AF289" s="1"/>
      <c r="AG289" s="1"/>
    </row>
    <row r="290" spans="1:33" ht="15" customHeight="1" x14ac:dyDescent="0.15">
      <c r="B290" s="34" t="s">
        <v>114</v>
      </c>
      <c r="C290" s="209"/>
      <c r="D290" s="209"/>
      <c r="E290" s="7"/>
      <c r="F290" s="18">
        <v>158</v>
      </c>
      <c r="G290" s="18">
        <v>140</v>
      </c>
      <c r="H290" s="18">
        <v>18</v>
      </c>
      <c r="I290" s="107">
        <f t="shared" si="72"/>
        <v>13.036303630363037</v>
      </c>
      <c r="J290" s="4">
        <f t="shared" si="72"/>
        <v>12.669683257918551</v>
      </c>
      <c r="K290" s="4">
        <f t="shared" si="72"/>
        <v>16.822429906542055</v>
      </c>
      <c r="L290" s="80"/>
      <c r="M290" s="80"/>
      <c r="N290" s="80"/>
      <c r="O290" s="80"/>
      <c r="P290" s="80"/>
      <c r="X290" s="22"/>
      <c r="AC290" s="1"/>
      <c r="AD290" s="1"/>
      <c r="AE290" s="1"/>
      <c r="AF290" s="1"/>
      <c r="AG290" s="1"/>
    </row>
    <row r="291" spans="1:33" ht="15" customHeight="1" x14ac:dyDescent="0.15">
      <c r="B291" s="35" t="s">
        <v>0</v>
      </c>
      <c r="C291" s="88"/>
      <c r="D291" s="88"/>
      <c r="E291" s="36"/>
      <c r="F291" s="19">
        <v>74</v>
      </c>
      <c r="G291" s="19">
        <v>64</v>
      </c>
      <c r="H291" s="19">
        <v>10</v>
      </c>
      <c r="I291" s="111">
        <f t="shared" si="72"/>
        <v>6.105610561056106</v>
      </c>
      <c r="J291" s="5">
        <f t="shared" si="72"/>
        <v>5.7918552036199094</v>
      </c>
      <c r="K291" s="5">
        <f t="shared" si="72"/>
        <v>9.3457943925233646</v>
      </c>
      <c r="L291" s="23"/>
      <c r="M291" s="23"/>
      <c r="N291" s="23"/>
      <c r="O291" s="23"/>
      <c r="P291" s="23"/>
      <c r="X291" s="22"/>
      <c r="AC291" s="1"/>
      <c r="AD291" s="1"/>
      <c r="AE291" s="1"/>
      <c r="AF291" s="1"/>
      <c r="AG291" s="1"/>
    </row>
    <row r="292" spans="1:33" ht="15" customHeight="1" x14ac:dyDescent="0.15">
      <c r="B292" s="38" t="s">
        <v>1</v>
      </c>
      <c r="C292" s="78"/>
      <c r="D292" s="78"/>
      <c r="E292" s="28"/>
      <c r="F292" s="39">
        <f>SUM(F289:F291)</f>
        <v>1212</v>
      </c>
      <c r="G292" s="39">
        <f>SUM(G289:G291)</f>
        <v>1105</v>
      </c>
      <c r="H292" s="39">
        <f>SUM(H289:H291)</f>
        <v>107</v>
      </c>
      <c r="I292" s="108">
        <f>IF(SUM(I289:I291)&gt;100,"－",SUM(I289:I291))</f>
        <v>100</v>
      </c>
      <c r="J292" s="6">
        <f>IF(SUM(J289:J291)&gt;100,"－",SUM(J289:J291))</f>
        <v>99.999999999999986</v>
      </c>
      <c r="K292" s="6">
        <f>IF(SUM(K289:K291)&gt;100,"－",SUM(K289:K291))</f>
        <v>99.999999999999986</v>
      </c>
      <c r="L292" s="23"/>
      <c r="M292" s="23"/>
      <c r="N292" s="23"/>
      <c r="O292" s="23"/>
      <c r="P292" s="23"/>
      <c r="X292" s="22"/>
      <c r="AC292" s="1"/>
      <c r="AD292" s="1"/>
      <c r="AE292" s="1"/>
      <c r="AF292" s="1"/>
      <c r="AG292" s="1"/>
    </row>
    <row r="293" spans="1:33" ht="15" customHeight="1" x14ac:dyDescent="0.15">
      <c r="B293" s="62"/>
      <c r="C293" s="62"/>
      <c r="D293" s="45"/>
      <c r="E293" s="45"/>
      <c r="F293" s="45"/>
      <c r="G293" s="45"/>
      <c r="H293" s="91"/>
      <c r="I293" s="46"/>
      <c r="J293" s="1"/>
      <c r="K293" s="1"/>
      <c r="X293" s="22"/>
      <c r="AC293" s="1"/>
      <c r="AD293" s="1"/>
      <c r="AE293" s="1"/>
      <c r="AF293" s="1"/>
      <c r="AG293" s="1"/>
    </row>
    <row r="294" spans="1:33" ht="15" customHeight="1" x14ac:dyDescent="0.15">
      <c r="A294" s="43" t="s">
        <v>680</v>
      </c>
      <c r="F294" s="1"/>
      <c r="G294" s="1"/>
      <c r="K294" s="1"/>
      <c r="X294" s="22"/>
      <c r="AC294" s="1"/>
      <c r="AD294" s="1"/>
      <c r="AE294" s="1"/>
      <c r="AF294" s="1"/>
      <c r="AG294" s="1"/>
    </row>
    <row r="295" spans="1:33" ht="15" customHeight="1" x14ac:dyDescent="0.15">
      <c r="A295" s="1" t="s">
        <v>637</v>
      </c>
      <c r="B295" s="22"/>
      <c r="C295" s="22"/>
      <c r="D295" s="7"/>
      <c r="E295" s="7"/>
      <c r="J295" s="1"/>
      <c r="K295" s="1"/>
      <c r="X295" s="22"/>
      <c r="AC295" s="1"/>
      <c r="AD295" s="1"/>
      <c r="AE295" s="1"/>
      <c r="AF295" s="1"/>
      <c r="AG295" s="1"/>
    </row>
    <row r="296" spans="1:33" ht="13.65" customHeight="1" x14ac:dyDescent="0.15">
      <c r="B296" s="64"/>
      <c r="C296" s="33"/>
      <c r="D296" s="33"/>
      <c r="E296" s="33"/>
      <c r="F296" s="79"/>
      <c r="G296" s="83" t="s">
        <v>2</v>
      </c>
      <c r="H296" s="86"/>
      <c r="I296" s="104"/>
      <c r="J296" s="83" t="s">
        <v>3</v>
      </c>
      <c r="K296" s="84"/>
      <c r="X296" s="22"/>
      <c r="AC296" s="1"/>
      <c r="AD296" s="1"/>
      <c r="AE296" s="1"/>
      <c r="AF296" s="1"/>
      <c r="AG296" s="1"/>
    </row>
    <row r="297" spans="1:33" ht="19.2" x14ac:dyDescent="0.15">
      <c r="B297" s="77"/>
      <c r="C297" s="7"/>
      <c r="D297" s="7"/>
      <c r="E297" s="7"/>
      <c r="F297" s="94" t="s">
        <v>4</v>
      </c>
      <c r="G297" s="94" t="s">
        <v>194</v>
      </c>
      <c r="H297" s="94" t="s">
        <v>196</v>
      </c>
      <c r="I297" s="103" t="s">
        <v>4</v>
      </c>
      <c r="J297" s="94" t="s">
        <v>194</v>
      </c>
      <c r="K297" s="94" t="s">
        <v>196</v>
      </c>
      <c r="X297" s="22"/>
      <c r="AC297" s="1"/>
      <c r="AD297" s="1"/>
      <c r="AE297" s="1"/>
      <c r="AF297" s="1"/>
      <c r="AG297" s="1"/>
    </row>
    <row r="298" spans="1:33" ht="12" customHeight="1" x14ac:dyDescent="0.15">
      <c r="B298" s="35"/>
      <c r="C298" s="88"/>
      <c r="D298" s="88"/>
      <c r="E298" s="36"/>
      <c r="F298" s="37"/>
      <c r="G298" s="37"/>
      <c r="H298" s="37"/>
      <c r="I298" s="105">
        <f>F290</f>
        <v>158</v>
      </c>
      <c r="J298" s="2">
        <f>G290</f>
        <v>140</v>
      </c>
      <c r="K298" s="2">
        <f>H290</f>
        <v>18</v>
      </c>
      <c r="L298" s="89"/>
      <c r="M298" s="89"/>
      <c r="N298" s="89"/>
      <c r="O298" s="89"/>
      <c r="P298" s="89"/>
      <c r="X298" s="22"/>
      <c r="AC298" s="1"/>
      <c r="AD298" s="1"/>
      <c r="AE298" s="1"/>
      <c r="AF298" s="1"/>
      <c r="AG298" s="1"/>
    </row>
    <row r="299" spans="1:33" ht="15" customHeight="1" x14ac:dyDescent="0.15">
      <c r="B299" s="252" t="s">
        <v>174</v>
      </c>
      <c r="C299" s="303"/>
      <c r="D299" s="209"/>
      <c r="E299" s="7"/>
      <c r="F299" s="18">
        <v>100</v>
      </c>
      <c r="G299" s="18">
        <v>87</v>
      </c>
      <c r="H299" s="18">
        <v>13</v>
      </c>
      <c r="I299" s="107">
        <f t="shared" ref="I299:K299" si="73">F299/I$298*100</f>
        <v>63.291139240506332</v>
      </c>
      <c r="J299" s="4">
        <f t="shared" si="73"/>
        <v>62.142857142857146</v>
      </c>
      <c r="K299" s="4">
        <f t="shared" si="73"/>
        <v>72.222222222222214</v>
      </c>
      <c r="L299" s="244"/>
      <c r="M299" s="80"/>
      <c r="N299" s="80"/>
      <c r="O299" s="80"/>
      <c r="P299" s="80"/>
      <c r="X299" s="22"/>
      <c r="AC299" s="1"/>
      <c r="AD299" s="1"/>
      <c r="AE299" s="1"/>
      <c r="AF299" s="1"/>
      <c r="AG299" s="1"/>
    </row>
    <row r="300" spans="1:33" ht="15" customHeight="1" x14ac:dyDescent="0.15">
      <c r="B300" s="252" t="s">
        <v>99</v>
      </c>
      <c r="C300" s="303"/>
      <c r="D300" s="209"/>
      <c r="E300" s="7"/>
      <c r="F300" s="18">
        <v>14</v>
      </c>
      <c r="G300" s="18">
        <v>12</v>
      </c>
      <c r="H300" s="18">
        <v>2</v>
      </c>
      <c r="I300" s="107">
        <f t="shared" ref="I300:I302" si="74">F300/I$298*100</f>
        <v>8.8607594936708853</v>
      </c>
      <c r="J300" s="4">
        <f t="shared" ref="J300:J302" si="75">G300/J$298*100</f>
        <v>8.5714285714285712</v>
      </c>
      <c r="K300" s="4">
        <f t="shared" ref="K300:K302" si="76">H300/K$298*100</f>
        <v>11.111111111111111</v>
      </c>
      <c r="L300" s="80"/>
      <c r="M300" s="80"/>
      <c r="N300" s="80"/>
      <c r="O300" s="80"/>
      <c r="P300" s="80"/>
      <c r="X300" s="22"/>
      <c r="AC300" s="1"/>
      <c r="AD300" s="1"/>
      <c r="AE300" s="1"/>
      <c r="AF300" s="1"/>
      <c r="AG300" s="1"/>
    </row>
    <row r="301" spans="1:33" ht="15" customHeight="1" x14ac:dyDescent="0.15">
      <c r="B301" s="252" t="s">
        <v>387</v>
      </c>
      <c r="C301" s="303"/>
      <c r="D301" s="209"/>
      <c r="E301" s="7"/>
      <c r="F301" s="18">
        <v>2</v>
      </c>
      <c r="G301" s="18">
        <v>2</v>
      </c>
      <c r="H301" s="18">
        <v>0</v>
      </c>
      <c r="I301" s="107">
        <f t="shared" si="74"/>
        <v>1.2658227848101267</v>
      </c>
      <c r="J301" s="4">
        <f t="shared" si="75"/>
        <v>1.4285714285714286</v>
      </c>
      <c r="K301" s="4">
        <f t="shared" si="76"/>
        <v>0</v>
      </c>
      <c r="L301" s="80"/>
      <c r="M301" s="80"/>
      <c r="N301" s="80"/>
      <c r="O301" s="80"/>
      <c r="P301" s="80"/>
      <c r="X301" s="22"/>
      <c r="AC301" s="1"/>
      <c r="AD301" s="1"/>
      <c r="AE301" s="1"/>
      <c r="AF301" s="1"/>
      <c r="AG301" s="1"/>
    </row>
    <row r="302" spans="1:33" ht="15" customHeight="1" x14ac:dyDescent="0.15">
      <c r="B302" s="253" t="s">
        <v>0</v>
      </c>
      <c r="C302" s="304"/>
      <c r="D302" s="88"/>
      <c r="E302" s="36"/>
      <c r="F302" s="19">
        <v>42</v>
      </c>
      <c r="G302" s="19">
        <v>39</v>
      </c>
      <c r="H302" s="19">
        <v>3</v>
      </c>
      <c r="I302" s="111">
        <f t="shared" si="74"/>
        <v>26.582278481012654</v>
      </c>
      <c r="J302" s="5">
        <f t="shared" si="75"/>
        <v>27.857142857142858</v>
      </c>
      <c r="K302" s="5">
        <f t="shared" si="76"/>
        <v>16.666666666666664</v>
      </c>
      <c r="L302" s="23"/>
      <c r="M302" s="23"/>
      <c r="N302" s="23"/>
      <c r="O302" s="23"/>
      <c r="P302" s="23"/>
      <c r="X302" s="22"/>
      <c r="AC302" s="1"/>
      <c r="AD302" s="1"/>
      <c r="AE302" s="1"/>
      <c r="AF302" s="1"/>
      <c r="AG302" s="1"/>
    </row>
    <row r="303" spans="1:33" ht="15" customHeight="1" x14ac:dyDescent="0.15">
      <c r="B303" s="254" t="s">
        <v>1</v>
      </c>
      <c r="C303" s="305"/>
      <c r="D303" s="78"/>
      <c r="E303" s="28"/>
      <c r="F303" s="39">
        <f>SUM(F299:F302)</f>
        <v>158</v>
      </c>
      <c r="G303" s="39">
        <f>SUM(G299:G302)</f>
        <v>140</v>
      </c>
      <c r="H303" s="39">
        <f>SUM(H299:H302)</f>
        <v>18</v>
      </c>
      <c r="I303" s="108">
        <f>IF(SUM(I299:I302)&gt;100,"－",SUM(I299:I302))</f>
        <v>100</v>
      </c>
      <c r="J303" s="6">
        <f>IF(SUM(J299:J302)&gt;100,"－",SUM(J299:J302))</f>
        <v>100.00000000000001</v>
      </c>
      <c r="K303" s="6">
        <f>IF(SUM(K299:K302)&gt;100,"－",SUM(K299:K302))</f>
        <v>100</v>
      </c>
      <c r="L303" s="23"/>
      <c r="M303" s="23"/>
      <c r="N303" s="23"/>
      <c r="O303" s="23"/>
      <c r="P303" s="23"/>
      <c r="X303" s="22"/>
      <c r="AC303" s="1"/>
      <c r="AD303" s="1"/>
      <c r="AE303" s="1"/>
      <c r="AF303" s="1"/>
      <c r="AG303" s="1"/>
    </row>
    <row r="304" spans="1:33" ht="15" customHeight="1" x14ac:dyDescent="0.15">
      <c r="B304" s="254" t="s">
        <v>103</v>
      </c>
      <c r="C304" s="305"/>
      <c r="D304" s="78"/>
      <c r="E304" s="29"/>
      <c r="F304" s="41">
        <v>0.16379310344827586</v>
      </c>
      <c r="G304" s="71">
        <v>0.16831683168316833</v>
      </c>
      <c r="H304" s="71">
        <v>0.13333333333333333</v>
      </c>
      <c r="I304" s="23"/>
      <c r="J304" s="23"/>
      <c r="K304" s="23"/>
      <c r="L304" s="23"/>
      <c r="M304" s="23"/>
      <c r="N304" s="23"/>
      <c r="O304" s="23"/>
      <c r="P304" s="23"/>
      <c r="X304" s="22"/>
      <c r="AC304" s="1"/>
      <c r="AD304" s="1"/>
      <c r="AE304" s="1"/>
      <c r="AF304" s="1"/>
      <c r="AG304" s="1"/>
    </row>
    <row r="305" spans="1:33" ht="15" customHeight="1" x14ac:dyDescent="0.15">
      <c r="B305" s="254" t="s">
        <v>104</v>
      </c>
      <c r="C305" s="305"/>
      <c r="D305" s="78"/>
      <c r="E305" s="29"/>
      <c r="F305" s="171">
        <v>3</v>
      </c>
      <c r="G305" s="47">
        <v>3</v>
      </c>
      <c r="H305" s="47">
        <v>1</v>
      </c>
      <c r="I305" s="23"/>
      <c r="J305" s="23"/>
      <c r="K305" s="23"/>
      <c r="L305" s="23"/>
      <c r="M305" s="23"/>
      <c r="N305" s="23"/>
      <c r="O305" s="23"/>
      <c r="P305" s="23"/>
      <c r="X305" s="22"/>
      <c r="AC305" s="1"/>
      <c r="AD305" s="1"/>
      <c r="AE305" s="1"/>
      <c r="AF305" s="1"/>
      <c r="AG305" s="1"/>
    </row>
    <row r="306" spans="1:33" ht="15" customHeight="1" x14ac:dyDescent="0.15">
      <c r="B306" s="255" t="s">
        <v>143</v>
      </c>
      <c r="C306" s="255"/>
      <c r="D306" s="7"/>
      <c r="E306" s="7"/>
      <c r="J306" s="1"/>
      <c r="K306" s="1"/>
      <c r="X306" s="22"/>
      <c r="AC306" s="1"/>
      <c r="AD306" s="1"/>
      <c r="AE306" s="1"/>
      <c r="AF306" s="1"/>
      <c r="AG306" s="1"/>
    </row>
    <row r="307" spans="1:33" ht="13.65" customHeight="1" x14ac:dyDescent="0.15">
      <c r="B307" s="256"/>
      <c r="C307" s="306"/>
      <c r="D307" s="33"/>
      <c r="E307" s="33"/>
      <c r="F307" s="79"/>
      <c r="G307" s="83" t="s">
        <v>2</v>
      </c>
      <c r="H307" s="86"/>
      <c r="I307" s="104"/>
      <c r="J307" s="83" t="s">
        <v>3</v>
      </c>
      <c r="K307" s="84"/>
      <c r="X307" s="22"/>
      <c r="AC307" s="1"/>
      <c r="AD307" s="1"/>
      <c r="AE307" s="1"/>
      <c r="AF307" s="1"/>
      <c r="AG307" s="1"/>
    </row>
    <row r="308" spans="1:33" ht="19.2" x14ac:dyDescent="0.15">
      <c r="B308" s="257"/>
      <c r="C308" s="307"/>
      <c r="D308" s="7"/>
      <c r="E308" s="7"/>
      <c r="F308" s="94" t="s">
        <v>4</v>
      </c>
      <c r="G308" s="94" t="s">
        <v>194</v>
      </c>
      <c r="H308" s="94" t="s">
        <v>196</v>
      </c>
      <c r="I308" s="103" t="s">
        <v>4</v>
      </c>
      <c r="J308" s="94" t="s">
        <v>194</v>
      </c>
      <c r="K308" s="94" t="s">
        <v>196</v>
      </c>
      <c r="X308" s="22"/>
      <c r="AC308" s="1"/>
      <c r="AD308" s="1"/>
      <c r="AE308" s="1"/>
      <c r="AF308" s="1"/>
      <c r="AG308" s="1"/>
    </row>
    <row r="309" spans="1:33" ht="12" customHeight="1" x14ac:dyDescent="0.15">
      <c r="B309" s="253"/>
      <c r="C309" s="304"/>
      <c r="D309" s="88"/>
      <c r="E309" s="36"/>
      <c r="F309" s="37"/>
      <c r="G309" s="37"/>
      <c r="H309" s="37"/>
      <c r="I309" s="105">
        <f>F290</f>
        <v>158</v>
      </c>
      <c r="J309" s="2">
        <f>G290</f>
        <v>140</v>
      </c>
      <c r="K309" s="2">
        <f>H290</f>
        <v>18</v>
      </c>
      <c r="L309" s="89"/>
      <c r="M309" s="89"/>
      <c r="N309" s="89"/>
      <c r="O309" s="89"/>
      <c r="P309" s="89"/>
      <c r="X309" s="22"/>
      <c r="AC309" s="1"/>
      <c r="AD309" s="1"/>
      <c r="AE309" s="1"/>
      <c r="AF309" s="1"/>
      <c r="AG309" s="1"/>
    </row>
    <row r="310" spans="1:33" ht="15" customHeight="1" x14ac:dyDescent="0.15">
      <c r="B310" s="252" t="s">
        <v>174</v>
      </c>
      <c r="C310" s="303"/>
      <c r="D310" s="209"/>
      <c r="E310" s="7"/>
      <c r="F310" s="18">
        <v>100</v>
      </c>
      <c r="G310" s="18">
        <v>87</v>
      </c>
      <c r="H310" s="18">
        <v>13</v>
      </c>
      <c r="I310" s="107">
        <f>F310/I$309*100</f>
        <v>63.291139240506332</v>
      </c>
      <c r="J310" s="4">
        <f>G310/J$309*100</f>
        <v>62.142857142857146</v>
      </c>
      <c r="K310" s="4">
        <f>H310/K$309*100</f>
        <v>72.222222222222214</v>
      </c>
      <c r="L310" s="244"/>
      <c r="M310" s="80"/>
      <c r="N310" s="80"/>
      <c r="O310" s="80"/>
      <c r="P310" s="80"/>
      <c r="X310" s="22"/>
      <c r="AC310" s="1"/>
      <c r="AD310" s="1"/>
      <c r="AE310" s="1"/>
      <c r="AF310" s="1"/>
      <c r="AG310" s="1"/>
    </row>
    <row r="311" spans="1:33" ht="15" customHeight="1" x14ac:dyDescent="0.15">
      <c r="B311" s="34" t="s">
        <v>410</v>
      </c>
      <c r="C311" s="209"/>
      <c r="D311" s="209"/>
      <c r="E311" s="7"/>
      <c r="F311" s="18">
        <v>9</v>
      </c>
      <c r="G311" s="18">
        <v>9</v>
      </c>
      <c r="H311" s="18">
        <v>0</v>
      </c>
      <c r="I311" s="107">
        <f t="shared" ref="I311:I314" si="77">F311/I$309*100</f>
        <v>5.6962025316455698</v>
      </c>
      <c r="J311" s="4">
        <f t="shared" ref="J311:J314" si="78">G311/J$309*100</f>
        <v>6.4285714285714279</v>
      </c>
      <c r="K311" s="4">
        <f t="shared" ref="K311:K314" si="79">H311/K$309*100</f>
        <v>0</v>
      </c>
      <c r="L311" s="80"/>
      <c r="M311" s="80"/>
      <c r="N311" s="80"/>
      <c r="O311" s="80"/>
      <c r="P311" s="80"/>
      <c r="X311" s="22"/>
      <c r="AC311" s="1"/>
      <c r="AD311" s="1"/>
      <c r="AE311" s="1"/>
      <c r="AF311" s="1"/>
      <c r="AG311" s="1"/>
    </row>
    <row r="312" spans="1:33" ht="15" customHeight="1" x14ac:dyDescent="0.15">
      <c r="B312" s="34" t="s">
        <v>1057</v>
      </c>
      <c r="C312" s="209"/>
      <c r="D312" s="209"/>
      <c r="E312" s="7"/>
      <c r="F312" s="18">
        <v>4</v>
      </c>
      <c r="G312" s="18">
        <v>2</v>
      </c>
      <c r="H312" s="18">
        <v>2</v>
      </c>
      <c r="I312" s="107">
        <f t="shared" si="77"/>
        <v>2.5316455696202533</v>
      </c>
      <c r="J312" s="4">
        <f t="shared" si="78"/>
        <v>1.4285714285714286</v>
      </c>
      <c r="K312" s="4">
        <f t="shared" si="79"/>
        <v>11.111111111111111</v>
      </c>
      <c r="L312" s="80"/>
      <c r="M312" s="80"/>
      <c r="N312" s="80"/>
      <c r="O312" s="80"/>
      <c r="P312" s="80"/>
      <c r="X312" s="22"/>
      <c r="AC312" s="1"/>
      <c r="AD312" s="1"/>
      <c r="AE312" s="1"/>
      <c r="AF312" s="1"/>
      <c r="AG312" s="1"/>
    </row>
    <row r="313" spans="1:33" ht="15" customHeight="1" x14ac:dyDescent="0.15">
      <c r="B313" s="34" t="s">
        <v>1058</v>
      </c>
      <c r="C313" s="209"/>
      <c r="D313" s="209"/>
      <c r="E313" s="7"/>
      <c r="F313" s="18">
        <v>2</v>
      </c>
      <c r="G313" s="18">
        <v>2</v>
      </c>
      <c r="H313" s="18">
        <v>0</v>
      </c>
      <c r="I313" s="107">
        <f t="shared" si="77"/>
        <v>1.2658227848101267</v>
      </c>
      <c r="J313" s="4">
        <f t="shared" si="78"/>
        <v>1.4285714285714286</v>
      </c>
      <c r="K313" s="4">
        <f t="shared" si="79"/>
        <v>0</v>
      </c>
      <c r="L313" s="80"/>
      <c r="M313" s="80"/>
      <c r="N313" s="80"/>
      <c r="O313" s="80"/>
      <c r="P313" s="80"/>
      <c r="X313" s="22"/>
      <c r="AC313" s="1"/>
      <c r="AD313" s="1"/>
      <c r="AE313" s="1"/>
      <c r="AF313" s="1"/>
      <c r="AG313" s="1"/>
    </row>
    <row r="314" spans="1:33" ht="15" customHeight="1" x14ac:dyDescent="0.15">
      <c r="B314" s="35" t="s">
        <v>0</v>
      </c>
      <c r="C314" s="88"/>
      <c r="D314" s="88"/>
      <c r="E314" s="36"/>
      <c r="F314" s="19">
        <v>43</v>
      </c>
      <c r="G314" s="19">
        <v>40</v>
      </c>
      <c r="H314" s="19">
        <v>3</v>
      </c>
      <c r="I314" s="111">
        <f t="shared" si="77"/>
        <v>27.215189873417721</v>
      </c>
      <c r="J314" s="5">
        <f t="shared" si="78"/>
        <v>28.571428571428569</v>
      </c>
      <c r="K314" s="5">
        <f t="shared" si="79"/>
        <v>16.666666666666664</v>
      </c>
      <c r="L314" s="23"/>
      <c r="M314" s="23"/>
      <c r="N314" s="23"/>
      <c r="O314" s="23"/>
      <c r="P314" s="23"/>
      <c r="X314" s="22"/>
      <c r="AC314" s="1"/>
      <c r="AD314" s="1"/>
      <c r="AE314" s="1"/>
      <c r="AF314" s="1"/>
      <c r="AG314" s="1"/>
    </row>
    <row r="315" spans="1:33" ht="15" customHeight="1" x14ac:dyDescent="0.15">
      <c r="B315" s="38" t="s">
        <v>1</v>
      </c>
      <c r="C315" s="78"/>
      <c r="D315" s="78"/>
      <c r="E315" s="28"/>
      <c r="F315" s="39">
        <f>SUM(F310:F314)</f>
        <v>158</v>
      </c>
      <c r="G315" s="39">
        <f>SUM(G310:G314)</f>
        <v>140</v>
      </c>
      <c r="H315" s="39">
        <f>SUM(H310:H314)</f>
        <v>18</v>
      </c>
      <c r="I315" s="108">
        <f>IF(SUM(I310:I314)&gt;100,"－",SUM(I310:I314))</f>
        <v>100</v>
      </c>
      <c r="J315" s="6">
        <f>IF(SUM(J310:J314)&gt;100,"－",SUM(J310:J314))</f>
        <v>100</v>
      </c>
      <c r="K315" s="6">
        <f>IF(SUM(K310:K314)&gt;100,"－",SUM(K310:K314))</f>
        <v>100</v>
      </c>
      <c r="L315" s="23"/>
      <c r="M315" s="23"/>
      <c r="N315" s="23"/>
      <c r="O315" s="23"/>
      <c r="P315" s="23"/>
      <c r="X315" s="22"/>
      <c r="AC315" s="1"/>
      <c r="AD315" s="1"/>
      <c r="AE315" s="1"/>
      <c r="AF315" s="1"/>
      <c r="AG315" s="1"/>
    </row>
    <row r="316" spans="1:33" ht="15" customHeight="1" x14ac:dyDescent="0.15">
      <c r="B316" s="38" t="s">
        <v>103</v>
      </c>
      <c r="C316" s="78"/>
      <c r="D316" s="78"/>
      <c r="E316" s="29"/>
      <c r="F316" s="41">
        <v>0.1496288206128685</v>
      </c>
      <c r="G316" s="71">
        <v>0.15207314370479877</v>
      </c>
      <c r="H316" s="71">
        <v>0.13333333333333333</v>
      </c>
      <c r="I316" s="23"/>
      <c r="J316" s="23"/>
      <c r="K316" s="23"/>
      <c r="L316" s="23"/>
      <c r="M316" s="23"/>
      <c r="N316" s="23"/>
      <c r="O316" s="23"/>
      <c r="P316" s="23"/>
      <c r="X316" s="22"/>
      <c r="AC316" s="1"/>
      <c r="AD316" s="1"/>
      <c r="AE316" s="1"/>
      <c r="AF316" s="1"/>
      <c r="AG316" s="1"/>
    </row>
    <row r="317" spans="1:33" ht="15" customHeight="1" x14ac:dyDescent="0.15">
      <c r="B317" s="38" t="s">
        <v>104</v>
      </c>
      <c r="C317" s="78"/>
      <c r="D317" s="78"/>
      <c r="E317" s="29"/>
      <c r="F317" s="41">
        <v>3.5714285714285712</v>
      </c>
      <c r="G317" s="71">
        <v>3.5714285714285712</v>
      </c>
      <c r="H317" s="71">
        <v>1</v>
      </c>
      <c r="I317" s="23"/>
      <c r="J317" s="23"/>
      <c r="K317" s="23"/>
      <c r="L317" s="23"/>
      <c r="M317" s="23"/>
      <c r="N317" s="23"/>
      <c r="O317" s="23"/>
      <c r="P317" s="23"/>
      <c r="X317" s="22"/>
      <c r="AC317" s="1"/>
      <c r="AD317" s="1"/>
      <c r="AE317" s="1"/>
      <c r="AF317" s="1"/>
      <c r="AG317" s="1"/>
    </row>
    <row r="318" spans="1:33" ht="15" customHeight="1" x14ac:dyDescent="0.15">
      <c r="B318" s="62"/>
      <c r="C318" s="62"/>
      <c r="D318" s="55"/>
      <c r="E318" s="55"/>
      <c r="F318" s="55"/>
      <c r="G318" s="55"/>
      <c r="H318" s="14"/>
      <c r="I318" s="14"/>
      <c r="J318" s="14"/>
      <c r="K318" s="1"/>
      <c r="X318" s="22"/>
      <c r="AC318" s="1"/>
      <c r="AD318" s="1"/>
      <c r="AE318" s="1"/>
      <c r="AF318" s="1"/>
      <c r="AG318" s="1"/>
    </row>
    <row r="319" spans="1:33" ht="15" customHeight="1" x14ac:dyDescent="0.15">
      <c r="A319" s="1" t="s">
        <v>638</v>
      </c>
      <c r="B319" s="22"/>
      <c r="C319" s="22"/>
      <c r="F319" s="1"/>
      <c r="H319" s="1"/>
      <c r="I319" s="1"/>
      <c r="J319" s="1"/>
      <c r="K319" s="1"/>
      <c r="X319" s="22"/>
      <c r="AC319" s="1"/>
      <c r="AD319" s="1"/>
      <c r="AE319" s="1"/>
      <c r="AF319" s="1"/>
      <c r="AG319" s="1"/>
    </row>
    <row r="320" spans="1:33" ht="13.65" customHeight="1" x14ac:dyDescent="0.15">
      <c r="B320" s="64"/>
      <c r="C320" s="33"/>
      <c r="D320" s="33"/>
      <c r="E320" s="33"/>
      <c r="F320" s="79"/>
      <c r="G320" s="83" t="s">
        <v>2</v>
      </c>
      <c r="H320" s="86"/>
      <c r="I320" s="104"/>
      <c r="J320" s="83" t="s">
        <v>3</v>
      </c>
      <c r="K320" s="84"/>
      <c r="X320" s="22"/>
      <c r="AC320" s="1"/>
      <c r="AD320" s="1"/>
      <c r="AE320" s="1"/>
      <c r="AF320" s="1"/>
      <c r="AG320" s="1"/>
    </row>
    <row r="321" spans="1:33" ht="19.2" x14ac:dyDescent="0.15">
      <c r="B321" s="77"/>
      <c r="C321" s="7"/>
      <c r="D321" s="7"/>
      <c r="E321" s="7"/>
      <c r="F321" s="94" t="s">
        <v>4</v>
      </c>
      <c r="G321" s="94" t="s">
        <v>194</v>
      </c>
      <c r="H321" s="94" t="s">
        <v>196</v>
      </c>
      <c r="I321" s="103" t="s">
        <v>4</v>
      </c>
      <c r="J321" s="94" t="s">
        <v>194</v>
      </c>
      <c r="K321" s="94" t="s">
        <v>196</v>
      </c>
      <c r="X321" s="22"/>
      <c r="AC321" s="1"/>
      <c r="AD321" s="1"/>
      <c r="AE321" s="1"/>
      <c r="AF321" s="1"/>
      <c r="AG321" s="1"/>
    </row>
    <row r="322" spans="1:33" ht="12" customHeight="1" x14ac:dyDescent="0.15">
      <c r="B322" s="35"/>
      <c r="C322" s="88"/>
      <c r="D322" s="88"/>
      <c r="E322" s="36"/>
      <c r="F322" s="37"/>
      <c r="G322" s="37"/>
      <c r="H322" s="37"/>
      <c r="I322" s="105">
        <f>F$9</f>
        <v>1212</v>
      </c>
      <c r="J322" s="2">
        <f>G$9</f>
        <v>1105</v>
      </c>
      <c r="K322" s="2">
        <f>H$9</f>
        <v>107</v>
      </c>
      <c r="L322" s="89"/>
      <c r="M322" s="89"/>
      <c r="N322" s="89"/>
      <c r="O322" s="89"/>
      <c r="P322" s="89"/>
      <c r="X322" s="22"/>
      <c r="AC322" s="1"/>
      <c r="AD322" s="1"/>
      <c r="AE322" s="1"/>
      <c r="AF322" s="1"/>
      <c r="AG322" s="1"/>
    </row>
    <row r="323" spans="1:33" ht="15" customHeight="1" x14ac:dyDescent="0.15">
      <c r="B323" s="34" t="s">
        <v>120</v>
      </c>
      <c r="C323" s="209"/>
      <c r="D323" s="209"/>
      <c r="E323" s="7"/>
      <c r="F323" s="18">
        <v>506</v>
      </c>
      <c r="G323" s="18">
        <v>452</v>
      </c>
      <c r="H323" s="18">
        <v>54</v>
      </c>
      <c r="I323" s="107">
        <f t="shared" ref="I323:K325" si="80">F323/I$5*100</f>
        <v>41.74917491749175</v>
      </c>
      <c r="J323" s="4">
        <f t="shared" si="80"/>
        <v>40.904977375565608</v>
      </c>
      <c r="K323" s="4">
        <f t="shared" si="80"/>
        <v>50.467289719626166</v>
      </c>
      <c r="L323" s="80"/>
      <c r="M323" s="80"/>
      <c r="N323" s="80"/>
      <c r="O323" s="80"/>
      <c r="P323" s="80"/>
      <c r="X323" s="22"/>
      <c r="AC323" s="1"/>
      <c r="AD323" s="1"/>
      <c r="AE323" s="1"/>
      <c r="AF323" s="1"/>
      <c r="AG323" s="1"/>
    </row>
    <row r="324" spans="1:33" ht="15" customHeight="1" x14ac:dyDescent="0.15">
      <c r="B324" s="34" t="s">
        <v>121</v>
      </c>
      <c r="C324" s="209"/>
      <c r="D324" s="209"/>
      <c r="E324" s="7"/>
      <c r="F324" s="18">
        <v>658</v>
      </c>
      <c r="G324" s="18">
        <v>613</v>
      </c>
      <c r="H324" s="18">
        <v>45</v>
      </c>
      <c r="I324" s="107">
        <f t="shared" si="80"/>
        <v>54.290429042904286</v>
      </c>
      <c r="J324" s="4">
        <f t="shared" si="80"/>
        <v>55.475113122171948</v>
      </c>
      <c r="K324" s="4">
        <f t="shared" si="80"/>
        <v>42.056074766355138</v>
      </c>
      <c r="L324" s="80"/>
      <c r="M324" s="80"/>
      <c r="N324" s="80"/>
      <c r="O324" s="80"/>
      <c r="P324" s="80"/>
      <c r="X324" s="22"/>
      <c r="AC324" s="1"/>
      <c r="AD324" s="1"/>
      <c r="AE324" s="1"/>
      <c r="AF324" s="1"/>
      <c r="AG324" s="1"/>
    </row>
    <row r="325" spans="1:33" ht="15" customHeight="1" x14ac:dyDescent="0.15">
      <c r="B325" s="35" t="s">
        <v>0</v>
      </c>
      <c r="C325" s="88"/>
      <c r="D325" s="88"/>
      <c r="E325" s="36"/>
      <c r="F325" s="19">
        <v>48</v>
      </c>
      <c r="G325" s="19">
        <v>40</v>
      </c>
      <c r="H325" s="19">
        <v>8</v>
      </c>
      <c r="I325" s="111">
        <f t="shared" si="80"/>
        <v>3.9603960396039604</v>
      </c>
      <c r="J325" s="5">
        <f t="shared" si="80"/>
        <v>3.6199095022624439</v>
      </c>
      <c r="K325" s="5">
        <f t="shared" si="80"/>
        <v>7.4766355140186906</v>
      </c>
      <c r="L325" s="23"/>
      <c r="M325" s="23"/>
      <c r="N325" s="23"/>
      <c r="O325" s="23"/>
      <c r="P325" s="23"/>
      <c r="X325" s="22"/>
      <c r="AC325" s="1"/>
      <c r="AD325" s="1"/>
      <c r="AE325" s="1"/>
      <c r="AF325" s="1"/>
      <c r="AG325" s="1"/>
    </row>
    <row r="326" spans="1:33" ht="15" customHeight="1" x14ac:dyDescent="0.15">
      <c r="B326" s="38" t="s">
        <v>1</v>
      </c>
      <c r="C326" s="78"/>
      <c r="D326" s="78"/>
      <c r="E326" s="28"/>
      <c r="F326" s="39">
        <f>SUM(F323:F325)</f>
        <v>1212</v>
      </c>
      <c r="G326" s="39">
        <f>SUM(G323:G325)</f>
        <v>1105</v>
      </c>
      <c r="H326" s="39">
        <f>SUM(H323:H325)</f>
        <v>107</v>
      </c>
      <c r="I326" s="108">
        <f>IF(SUM(I323:I325)&gt;100,"－",SUM(I323:I325))</f>
        <v>100</v>
      </c>
      <c r="J326" s="6">
        <f>IF(SUM(J323:J325)&gt;100,"－",SUM(J323:J325))</f>
        <v>100</v>
      </c>
      <c r="K326" s="6">
        <f>IF(SUM(K323:K325)&gt;100,"－",SUM(K323:K325))</f>
        <v>100</v>
      </c>
      <c r="L326" s="23"/>
      <c r="M326" s="23"/>
      <c r="N326" s="23"/>
      <c r="O326" s="23"/>
      <c r="P326" s="23"/>
      <c r="X326" s="22"/>
      <c r="AC326" s="1"/>
      <c r="AD326" s="1"/>
      <c r="AE326" s="1"/>
      <c r="AF326" s="1"/>
      <c r="AG326" s="1"/>
    </row>
    <row r="327" spans="1:33" ht="15" customHeight="1" x14ac:dyDescent="0.15">
      <c r="B327" s="62"/>
      <c r="C327" s="62"/>
      <c r="D327" s="45"/>
      <c r="E327" s="45"/>
      <c r="F327" s="45"/>
      <c r="G327" s="45"/>
      <c r="H327" s="91"/>
      <c r="I327" s="46"/>
      <c r="J327" s="1"/>
      <c r="K327" s="1"/>
      <c r="X327" s="22"/>
      <c r="AC327" s="1"/>
      <c r="AD327" s="1"/>
      <c r="AE327" s="1"/>
      <c r="AF327" s="1"/>
      <c r="AG327" s="1"/>
    </row>
    <row r="328" spans="1:33" ht="15" customHeight="1" x14ac:dyDescent="0.15">
      <c r="A328" s="1" t="s">
        <v>681</v>
      </c>
      <c r="B328" s="22"/>
      <c r="C328" s="22"/>
      <c r="F328" s="1"/>
      <c r="H328" s="1"/>
      <c r="I328" s="1"/>
      <c r="J328" s="1"/>
      <c r="K328" s="1"/>
      <c r="X328" s="22"/>
      <c r="AC328" s="1"/>
      <c r="AD328" s="1"/>
      <c r="AE328" s="1"/>
      <c r="AF328" s="1"/>
      <c r="AG328" s="1"/>
    </row>
    <row r="329" spans="1:33" ht="13.65" customHeight="1" x14ac:dyDescent="0.15">
      <c r="B329" s="64"/>
      <c r="C329" s="33"/>
      <c r="D329" s="33"/>
      <c r="E329" s="33"/>
      <c r="F329" s="79"/>
      <c r="G329" s="83" t="s">
        <v>2</v>
      </c>
      <c r="H329" s="86"/>
      <c r="I329" s="104"/>
      <c r="J329" s="83" t="s">
        <v>3</v>
      </c>
      <c r="K329" s="84"/>
      <c r="X329" s="22"/>
      <c r="AC329" s="1"/>
      <c r="AD329" s="1"/>
      <c r="AE329" s="1"/>
      <c r="AF329" s="1"/>
      <c r="AG329" s="1"/>
    </row>
    <row r="330" spans="1:33" ht="19.2" x14ac:dyDescent="0.15">
      <c r="B330" s="77"/>
      <c r="C330" s="7"/>
      <c r="D330" s="7"/>
      <c r="E330" s="7"/>
      <c r="F330" s="94" t="s">
        <v>4</v>
      </c>
      <c r="G330" s="94" t="s">
        <v>194</v>
      </c>
      <c r="H330" s="94" t="s">
        <v>196</v>
      </c>
      <c r="I330" s="103" t="s">
        <v>4</v>
      </c>
      <c r="J330" s="94" t="s">
        <v>194</v>
      </c>
      <c r="K330" s="94" t="s">
        <v>196</v>
      </c>
      <c r="X330" s="22"/>
      <c r="AC330" s="1"/>
      <c r="AD330" s="1"/>
      <c r="AE330" s="1"/>
      <c r="AF330" s="1"/>
      <c r="AG330" s="1"/>
    </row>
    <row r="331" spans="1:33" ht="12" customHeight="1" x14ac:dyDescent="0.15">
      <c r="B331" s="35"/>
      <c r="C331" s="88"/>
      <c r="D331" s="88"/>
      <c r="E331" s="36"/>
      <c r="F331" s="37"/>
      <c r="G331" s="37"/>
      <c r="H331" s="37"/>
      <c r="I331" s="105">
        <f>F$9</f>
        <v>1212</v>
      </c>
      <c r="J331" s="2">
        <f>G$9</f>
        <v>1105</v>
      </c>
      <c r="K331" s="2">
        <f>H$9</f>
        <v>107</v>
      </c>
      <c r="L331" s="89"/>
      <c r="M331" s="89"/>
      <c r="N331" s="89"/>
      <c r="O331" s="89"/>
      <c r="P331" s="89"/>
      <c r="X331" s="22"/>
      <c r="AC331" s="1"/>
      <c r="AD331" s="1"/>
      <c r="AE331" s="1"/>
      <c r="AF331" s="1"/>
      <c r="AG331" s="1"/>
    </row>
    <row r="332" spans="1:33" ht="15" customHeight="1" x14ac:dyDescent="0.15">
      <c r="B332" s="34" t="s">
        <v>120</v>
      </c>
      <c r="C332" s="209"/>
      <c r="D332" s="209"/>
      <c r="E332" s="7"/>
      <c r="F332" s="18">
        <v>852</v>
      </c>
      <c r="G332" s="18">
        <v>797</v>
      </c>
      <c r="H332" s="18">
        <v>55</v>
      </c>
      <c r="I332" s="107">
        <f t="shared" ref="I332:I334" si="81">F332/I$5*100</f>
        <v>70.297029702970292</v>
      </c>
      <c r="J332" s="4">
        <f t="shared" ref="J332:J334" si="82">G332/J$5*100</f>
        <v>72.126696832579185</v>
      </c>
      <c r="K332" s="4">
        <f t="shared" ref="K332:K334" si="83">H332/K$5*100</f>
        <v>51.401869158878498</v>
      </c>
      <c r="L332" s="80"/>
      <c r="M332" s="80"/>
      <c r="N332" s="80"/>
      <c r="O332" s="80"/>
      <c r="P332" s="80"/>
      <c r="X332" s="22"/>
      <c r="AC332" s="1"/>
      <c r="AD332" s="1"/>
      <c r="AE332" s="1"/>
      <c r="AF332" s="1"/>
      <c r="AG332" s="1"/>
    </row>
    <row r="333" spans="1:33" ht="15" customHeight="1" x14ac:dyDescent="0.15">
      <c r="B333" s="34" t="s">
        <v>121</v>
      </c>
      <c r="C333" s="209"/>
      <c r="D333" s="209"/>
      <c r="E333" s="7"/>
      <c r="F333" s="18">
        <v>298</v>
      </c>
      <c r="G333" s="18">
        <v>256</v>
      </c>
      <c r="H333" s="18">
        <v>42</v>
      </c>
      <c r="I333" s="107">
        <f t="shared" si="81"/>
        <v>24.587458745874589</v>
      </c>
      <c r="J333" s="4">
        <f t="shared" si="82"/>
        <v>23.167420814479637</v>
      </c>
      <c r="K333" s="4">
        <f t="shared" si="83"/>
        <v>39.252336448598129</v>
      </c>
      <c r="L333" s="80"/>
      <c r="M333" s="80"/>
      <c r="N333" s="80"/>
      <c r="O333" s="80"/>
      <c r="P333" s="80"/>
      <c r="X333" s="22"/>
      <c r="AC333" s="1"/>
      <c r="AD333" s="1"/>
      <c r="AE333" s="1"/>
      <c r="AF333" s="1"/>
      <c r="AG333" s="1"/>
    </row>
    <row r="334" spans="1:33" ht="15" customHeight="1" x14ac:dyDescent="0.15">
      <c r="B334" s="35" t="s">
        <v>0</v>
      </c>
      <c r="C334" s="88"/>
      <c r="D334" s="88"/>
      <c r="E334" s="36"/>
      <c r="F334" s="19">
        <v>62</v>
      </c>
      <c r="G334" s="19">
        <v>52</v>
      </c>
      <c r="H334" s="19">
        <v>10</v>
      </c>
      <c r="I334" s="111">
        <f t="shared" si="81"/>
        <v>5.1155115511551159</v>
      </c>
      <c r="J334" s="5">
        <f t="shared" si="82"/>
        <v>4.7058823529411766</v>
      </c>
      <c r="K334" s="5">
        <f t="shared" si="83"/>
        <v>9.3457943925233646</v>
      </c>
      <c r="L334" s="23"/>
      <c r="M334" s="23"/>
      <c r="N334" s="23"/>
      <c r="O334" s="23"/>
      <c r="P334" s="23"/>
      <c r="X334" s="22"/>
      <c r="AC334" s="1"/>
      <c r="AD334" s="1"/>
      <c r="AE334" s="1"/>
      <c r="AF334" s="1"/>
      <c r="AG334" s="1"/>
    </row>
    <row r="335" spans="1:33" ht="15" customHeight="1" x14ac:dyDescent="0.15">
      <c r="B335" s="38" t="s">
        <v>1</v>
      </c>
      <c r="C335" s="78"/>
      <c r="D335" s="78"/>
      <c r="E335" s="28"/>
      <c r="F335" s="39">
        <f>SUM(F332:F334)</f>
        <v>1212</v>
      </c>
      <c r="G335" s="39">
        <f>SUM(G332:G334)</f>
        <v>1105</v>
      </c>
      <c r="H335" s="39">
        <f>SUM(H332:H334)</f>
        <v>107</v>
      </c>
      <c r="I335" s="108">
        <f>IF(SUM(I332:I334)&gt;100,"－",SUM(I332:I334))</f>
        <v>100</v>
      </c>
      <c r="J335" s="6">
        <f>IF(SUM(J332:J334)&gt;100,"－",SUM(J332:J334))</f>
        <v>100</v>
      </c>
      <c r="K335" s="6">
        <f>IF(SUM(K332:K334)&gt;100,"－",SUM(K332:K334))</f>
        <v>99.999999999999986</v>
      </c>
      <c r="L335" s="23"/>
      <c r="M335" s="23"/>
      <c r="N335" s="23"/>
      <c r="O335" s="23"/>
      <c r="P335" s="23"/>
      <c r="X335" s="22"/>
      <c r="AC335" s="1"/>
      <c r="AD335" s="1"/>
      <c r="AE335" s="1"/>
      <c r="AF335" s="1"/>
      <c r="AG335" s="1"/>
    </row>
    <row r="336" spans="1:33" ht="15" customHeight="1" x14ac:dyDescent="0.15">
      <c r="B336" s="62"/>
      <c r="C336" s="62"/>
      <c r="D336" s="45"/>
      <c r="E336" s="45"/>
      <c r="F336" s="45"/>
      <c r="G336" s="45"/>
      <c r="H336" s="91"/>
      <c r="I336" s="46"/>
      <c r="J336" s="1"/>
      <c r="K336" s="1"/>
      <c r="X336" s="22"/>
      <c r="AC336" s="1"/>
      <c r="AD336" s="1"/>
      <c r="AE336" s="1"/>
      <c r="AF336" s="1"/>
      <c r="AG336" s="1"/>
    </row>
    <row r="337" spans="1:33" ht="15" customHeight="1" x14ac:dyDescent="0.15">
      <c r="A337" s="1" t="s">
        <v>682</v>
      </c>
      <c r="B337" s="22"/>
      <c r="C337" s="22"/>
      <c r="F337" s="1"/>
      <c r="H337" s="1"/>
      <c r="I337" s="1"/>
      <c r="J337" s="1"/>
      <c r="K337" s="1"/>
      <c r="X337" s="22"/>
      <c r="AC337" s="1"/>
      <c r="AD337" s="1"/>
      <c r="AE337" s="1"/>
      <c r="AF337" s="1"/>
      <c r="AG337" s="1"/>
    </row>
    <row r="338" spans="1:33" ht="13.65" customHeight="1" x14ac:dyDescent="0.15">
      <c r="B338" s="64"/>
      <c r="C338" s="33"/>
      <c r="D338" s="33"/>
      <c r="E338" s="33"/>
      <c r="F338" s="79"/>
      <c r="G338" s="83" t="s">
        <v>2</v>
      </c>
      <c r="H338" s="86"/>
      <c r="I338" s="104"/>
      <c r="J338" s="83" t="s">
        <v>3</v>
      </c>
      <c r="K338" s="84"/>
      <c r="X338" s="22"/>
      <c r="AC338" s="1"/>
      <c r="AD338" s="1"/>
      <c r="AE338" s="1"/>
      <c r="AF338" s="1"/>
      <c r="AG338" s="1"/>
    </row>
    <row r="339" spans="1:33" ht="19.2" x14ac:dyDescent="0.15">
      <c r="B339" s="77"/>
      <c r="C339" s="7"/>
      <c r="D339" s="7"/>
      <c r="E339" s="7"/>
      <c r="F339" s="94" t="s">
        <v>4</v>
      </c>
      <c r="G339" s="94" t="s">
        <v>194</v>
      </c>
      <c r="H339" s="94" t="s">
        <v>196</v>
      </c>
      <c r="I339" s="103" t="s">
        <v>4</v>
      </c>
      <c r="J339" s="94" t="s">
        <v>194</v>
      </c>
      <c r="K339" s="94" t="s">
        <v>196</v>
      </c>
      <c r="X339" s="22"/>
      <c r="AC339" s="1"/>
      <c r="AD339" s="1"/>
      <c r="AE339" s="1"/>
      <c r="AF339" s="1"/>
      <c r="AG339" s="1"/>
    </row>
    <row r="340" spans="1:33" ht="12" customHeight="1" x14ac:dyDescent="0.15">
      <c r="B340" s="35"/>
      <c r="C340" s="88"/>
      <c r="D340" s="88"/>
      <c r="E340" s="36"/>
      <c r="F340" s="37"/>
      <c r="G340" s="37"/>
      <c r="H340" s="37"/>
      <c r="I340" s="105">
        <f>F$9</f>
        <v>1212</v>
      </c>
      <c r="J340" s="2">
        <f>G$9</f>
        <v>1105</v>
      </c>
      <c r="K340" s="2">
        <f>H$9</f>
        <v>107</v>
      </c>
      <c r="L340" s="89"/>
      <c r="M340" s="89"/>
      <c r="N340" s="89"/>
      <c r="O340" s="89"/>
      <c r="P340" s="89"/>
      <c r="X340" s="22"/>
      <c r="AC340" s="1"/>
      <c r="AD340" s="1"/>
      <c r="AE340" s="1"/>
      <c r="AF340" s="1"/>
      <c r="AG340" s="1"/>
    </row>
    <row r="341" spans="1:33" ht="15" customHeight="1" x14ac:dyDescent="0.15">
      <c r="B341" s="34" t="s">
        <v>113</v>
      </c>
      <c r="C341" s="209"/>
      <c r="D341" s="209"/>
      <c r="E341" s="7"/>
      <c r="F341" s="18">
        <v>1054</v>
      </c>
      <c r="G341" s="18">
        <v>966</v>
      </c>
      <c r="H341" s="18">
        <v>88</v>
      </c>
      <c r="I341" s="107">
        <f t="shared" ref="I341:I343" si="84">F341/I$5*100</f>
        <v>86.963696369636963</v>
      </c>
      <c r="J341" s="4">
        <f t="shared" ref="J341:J343" si="85">G341/J$5*100</f>
        <v>87.420814479638011</v>
      </c>
      <c r="K341" s="4">
        <f t="shared" ref="K341:K343" si="86">H341/K$5*100</f>
        <v>82.242990654205599</v>
      </c>
      <c r="L341" s="80"/>
      <c r="M341" s="80"/>
      <c r="N341" s="80"/>
      <c r="O341" s="80"/>
      <c r="P341" s="80"/>
      <c r="X341" s="22"/>
      <c r="AC341" s="1"/>
      <c r="AD341" s="1"/>
      <c r="AE341" s="1"/>
      <c r="AF341" s="1"/>
      <c r="AG341" s="1"/>
    </row>
    <row r="342" spans="1:33" ht="15" customHeight="1" x14ac:dyDescent="0.15">
      <c r="B342" s="34" t="s">
        <v>114</v>
      </c>
      <c r="C342" s="209"/>
      <c r="D342" s="209"/>
      <c r="E342" s="7"/>
      <c r="F342" s="18">
        <v>72</v>
      </c>
      <c r="G342" s="18">
        <v>65</v>
      </c>
      <c r="H342" s="18">
        <v>7</v>
      </c>
      <c r="I342" s="107">
        <f t="shared" si="84"/>
        <v>5.9405940594059405</v>
      </c>
      <c r="J342" s="4">
        <f t="shared" si="85"/>
        <v>5.8823529411764701</v>
      </c>
      <c r="K342" s="4">
        <f t="shared" si="86"/>
        <v>6.5420560747663545</v>
      </c>
      <c r="L342" s="80"/>
      <c r="M342" s="80"/>
      <c r="N342" s="80"/>
      <c r="O342" s="80"/>
      <c r="P342" s="80"/>
      <c r="X342" s="22"/>
      <c r="AC342" s="1"/>
      <c r="AD342" s="1"/>
      <c r="AE342" s="1"/>
      <c r="AF342" s="1"/>
      <c r="AG342" s="1"/>
    </row>
    <row r="343" spans="1:33" ht="15" customHeight="1" x14ac:dyDescent="0.15">
      <c r="B343" s="35" t="s">
        <v>0</v>
      </c>
      <c r="C343" s="88"/>
      <c r="D343" s="88"/>
      <c r="E343" s="36"/>
      <c r="F343" s="19">
        <v>86</v>
      </c>
      <c r="G343" s="19">
        <v>74</v>
      </c>
      <c r="H343" s="19">
        <v>12</v>
      </c>
      <c r="I343" s="111">
        <f t="shared" si="84"/>
        <v>7.0957095709570952</v>
      </c>
      <c r="J343" s="5">
        <f t="shared" si="85"/>
        <v>6.6968325791855206</v>
      </c>
      <c r="K343" s="5">
        <f t="shared" si="86"/>
        <v>11.214953271028037</v>
      </c>
      <c r="L343" s="23"/>
      <c r="M343" s="23"/>
      <c r="N343" s="23"/>
      <c r="O343" s="23"/>
      <c r="P343" s="23"/>
      <c r="X343" s="22"/>
      <c r="AC343" s="1"/>
      <c r="AD343" s="1"/>
      <c r="AE343" s="1"/>
      <c r="AF343" s="1"/>
      <c r="AG343" s="1"/>
    </row>
    <row r="344" spans="1:33" ht="15" customHeight="1" x14ac:dyDescent="0.15">
      <c r="B344" s="38" t="s">
        <v>1</v>
      </c>
      <c r="C344" s="78"/>
      <c r="D344" s="78"/>
      <c r="E344" s="28"/>
      <c r="F344" s="39">
        <f>SUM(F341:F343)</f>
        <v>1212</v>
      </c>
      <c r="G344" s="39">
        <f>SUM(G341:G343)</f>
        <v>1105</v>
      </c>
      <c r="H344" s="39">
        <f>SUM(H341:H343)</f>
        <v>107</v>
      </c>
      <c r="I344" s="108">
        <f>IF(SUM(I341:I343)&gt;100,"－",SUM(I341:I343))</f>
        <v>100</v>
      </c>
      <c r="J344" s="6">
        <f>IF(SUM(J341:J343)&gt;100,"－",SUM(J341:J343))</f>
        <v>100</v>
      </c>
      <c r="K344" s="6">
        <f>IF(SUM(K341:K343)&gt;100,"－",SUM(K341:K343))</f>
        <v>99.999999999999986</v>
      </c>
      <c r="L344" s="23"/>
      <c r="M344" s="23"/>
      <c r="N344" s="23"/>
      <c r="O344" s="23"/>
      <c r="P344" s="23"/>
      <c r="X344" s="22"/>
      <c r="AC344" s="1"/>
      <c r="AD344" s="1"/>
      <c r="AE344" s="1"/>
      <c r="AF344" s="1"/>
      <c r="AG344" s="1"/>
    </row>
    <row r="345" spans="1:33" ht="15" customHeight="1" x14ac:dyDescent="0.15">
      <c r="B345" s="62"/>
      <c r="C345" s="62"/>
      <c r="D345" s="45"/>
      <c r="E345" s="45"/>
      <c r="F345" s="45"/>
      <c r="G345" s="45"/>
      <c r="H345" s="91"/>
      <c r="I345" s="46"/>
      <c r="J345" s="1"/>
      <c r="K345" s="1"/>
      <c r="X345" s="22"/>
      <c r="AC345" s="1"/>
      <c r="AD345" s="1"/>
      <c r="AE345" s="1"/>
      <c r="AF345" s="1"/>
      <c r="AG345" s="1"/>
    </row>
    <row r="346" spans="1:33" ht="15" customHeight="1" x14ac:dyDescent="0.15">
      <c r="A346" s="1" t="s">
        <v>683</v>
      </c>
      <c r="B346" s="22"/>
      <c r="C346" s="22"/>
      <c r="F346" s="1"/>
      <c r="H346" s="1"/>
      <c r="I346" s="1"/>
      <c r="J346" s="1"/>
      <c r="K346" s="1"/>
      <c r="X346" s="22"/>
      <c r="AC346" s="1"/>
      <c r="AD346" s="1"/>
      <c r="AE346" s="1"/>
      <c r="AF346" s="1"/>
      <c r="AG346" s="1"/>
    </row>
    <row r="347" spans="1:33" ht="13.65" customHeight="1" x14ac:dyDescent="0.15">
      <c r="B347" s="64"/>
      <c r="C347" s="33"/>
      <c r="D347" s="33"/>
      <c r="E347" s="33"/>
      <c r="F347" s="79"/>
      <c r="G347" s="83" t="s">
        <v>2</v>
      </c>
      <c r="H347" s="86"/>
      <c r="I347" s="104"/>
      <c r="J347" s="83" t="s">
        <v>3</v>
      </c>
      <c r="K347" s="84"/>
      <c r="X347" s="22"/>
      <c r="AC347" s="1"/>
      <c r="AD347" s="1"/>
      <c r="AE347" s="1"/>
      <c r="AF347" s="1"/>
      <c r="AG347" s="1"/>
    </row>
    <row r="348" spans="1:33" ht="19.2" x14ac:dyDescent="0.15">
      <c r="B348" s="77"/>
      <c r="C348" s="7"/>
      <c r="D348" s="7"/>
      <c r="E348" s="7"/>
      <c r="F348" s="94" t="s">
        <v>4</v>
      </c>
      <c r="G348" s="94" t="s">
        <v>194</v>
      </c>
      <c r="H348" s="94" t="s">
        <v>196</v>
      </c>
      <c r="I348" s="103" t="s">
        <v>4</v>
      </c>
      <c r="J348" s="94" t="s">
        <v>194</v>
      </c>
      <c r="K348" s="94" t="s">
        <v>196</v>
      </c>
      <c r="X348" s="22"/>
      <c r="AC348" s="1"/>
      <c r="AD348" s="1"/>
      <c r="AE348" s="1"/>
      <c r="AF348" s="1"/>
      <c r="AG348" s="1"/>
    </row>
    <row r="349" spans="1:33" ht="12" customHeight="1" x14ac:dyDescent="0.15">
      <c r="B349" s="35"/>
      <c r="C349" s="88"/>
      <c r="D349" s="88"/>
      <c r="E349" s="36"/>
      <c r="F349" s="37"/>
      <c r="G349" s="37"/>
      <c r="H349" s="37"/>
      <c r="I349" s="105">
        <f>F$9</f>
        <v>1212</v>
      </c>
      <c r="J349" s="2">
        <f>G$9</f>
        <v>1105</v>
      </c>
      <c r="K349" s="2">
        <f>H$9</f>
        <v>107</v>
      </c>
      <c r="L349" s="89"/>
      <c r="M349" s="89"/>
      <c r="N349" s="89"/>
      <c r="O349" s="89"/>
      <c r="P349" s="89"/>
      <c r="X349" s="22"/>
      <c r="AC349" s="1"/>
      <c r="AD349" s="1"/>
      <c r="AE349" s="1"/>
      <c r="AF349" s="1"/>
      <c r="AG349" s="1"/>
    </row>
    <row r="350" spans="1:33" ht="15" customHeight="1" x14ac:dyDescent="0.15">
      <c r="B350" s="34" t="s">
        <v>113</v>
      </c>
      <c r="C350" s="209"/>
      <c r="D350" s="209"/>
      <c r="E350" s="7"/>
      <c r="F350" s="18">
        <v>336</v>
      </c>
      <c r="G350" s="18">
        <v>295</v>
      </c>
      <c r="H350" s="18">
        <v>41</v>
      </c>
      <c r="I350" s="107">
        <f t="shared" ref="I350:K350" si="87">F350/I$5*100</f>
        <v>27.722772277227726</v>
      </c>
      <c r="J350" s="4">
        <f t="shared" si="87"/>
        <v>26.696832579185521</v>
      </c>
      <c r="K350" s="4">
        <f t="shared" si="87"/>
        <v>38.31775700934579</v>
      </c>
      <c r="L350" s="80"/>
      <c r="M350" s="80"/>
      <c r="N350" s="80"/>
      <c r="O350" s="80"/>
      <c r="P350" s="80"/>
      <c r="X350" s="22"/>
      <c r="AC350" s="1"/>
      <c r="AD350" s="1"/>
      <c r="AE350" s="1"/>
      <c r="AF350" s="1"/>
      <c r="AG350" s="1"/>
    </row>
    <row r="351" spans="1:33" ht="15" customHeight="1" x14ac:dyDescent="0.15">
      <c r="B351" s="34" t="s">
        <v>684</v>
      </c>
      <c r="C351" s="209"/>
      <c r="D351" s="209"/>
      <c r="E351" s="7"/>
      <c r="F351" s="18">
        <v>66</v>
      </c>
      <c r="G351" s="18">
        <v>60</v>
      </c>
      <c r="H351" s="18">
        <v>6</v>
      </c>
      <c r="I351" s="107">
        <f t="shared" ref="I351:I356" si="88">F351/I$5*100</f>
        <v>5.4455445544554459</v>
      </c>
      <c r="J351" s="4">
        <f t="shared" ref="J351:J356" si="89">G351/J$5*100</f>
        <v>5.4298642533936654</v>
      </c>
      <c r="K351" s="4">
        <f t="shared" ref="K351:K356" si="90">H351/K$5*100</f>
        <v>5.6074766355140184</v>
      </c>
      <c r="L351" s="80"/>
      <c r="M351" s="80"/>
      <c r="N351" s="80"/>
      <c r="O351" s="80"/>
      <c r="P351" s="80"/>
      <c r="X351" s="22"/>
      <c r="AC351" s="1"/>
      <c r="AD351" s="1"/>
      <c r="AE351" s="1"/>
      <c r="AF351" s="1"/>
      <c r="AG351" s="1"/>
    </row>
    <row r="352" spans="1:33" ht="15" customHeight="1" x14ac:dyDescent="0.15">
      <c r="B352" s="34" t="s">
        <v>685</v>
      </c>
      <c r="C352" s="209"/>
      <c r="D352" s="209"/>
      <c r="E352" s="7"/>
      <c r="F352" s="18">
        <v>25</v>
      </c>
      <c r="G352" s="18">
        <v>24</v>
      </c>
      <c r="H352" s="18">
        <v>1</v>
      </c>
      <c r="I352" s="107">
        <f t="shared" si="88"/>
        <v>2.0627062706270625</v>
      </c>
      <c r="J352" s="4">
        <f t="shared" si="89"/>
        <v>2.1719457013574659</v>
      </c>
      <c r="K352" s="4">
        <f t="shared" si="90"/>
        <v>0.93457943925233633</v>
      </c>
      <c r="L352" s="80"/>
      <c r="M352" s="80"/>
      <c r="N352" s="80"/>
      <c r="O352" s="80"/>
      <c r="P352" s="80"/>
      <c r="X352" s="22"/>
      <c r="AC352" s="1"/>
      <c r="AD352" s="1"/>
      <c r="AE352" s="1"/>
      <c r="AF352" s="1"/>
      <c r="AG352" s="1"/>
    </row>
    <row r="353" spans="1:33" ht="15" customHeight="1" x14ac:dyDescent="0.15">
      <c r="B353" s="34" t="s">
        <v>686</v>
      </c>
      <c r="C353" s="209"/>
      <c r="D353" s="209"/>
      <c r="E353" s="7"/>
      <c r="F353" s="18">
        <v>183</v>
      </c>
      <c r="G353" s="18">
        <v>167</v>
      </c>
      <c r="H353" s="18">
        <v>16</v>
      </c>
      <c r="I353" s="107">
        <f t="shared" si="88"/>
        <v>15.099009900990099</v>
      </c>
      <c r="J353" s="4">
        <f t="shared" si="89"/>
        <v>15.113122171945701</v>
      </c>
      <c r="K353" s="4">
        <f t="shared" si="90"/>
        <v>14.953271028037381</v>
      </c>
      <c r="L353" s="80"/>
      <c r="M353" s="80"/>
      <c r="N353" s="80"/>
      <c r="O353" s="80"/>
      <c r="P353" s="80"/>
      <c r="X353" s="22"/>
      <c r="AC353" s="1"/>
      <c r="AD353" s="1"/>
      <c r="AE353" s="1"/>
      <c r="AF353" s="1"/>
      <c r="AG353" s="1"/>
    </row>
    <row r="354" spans="1:33" ht="15" customHeight="1" x14ac:dyDescent="0.15">
      <c r="B354" s="34" t="s">
        <v>313</v>
      </c>
      <c r="C354" s="209"/>
      <c r="D354" s="209"/>
      <c r="E354" s="7"/>
      <c r="F354" s="18">
        <v>126</v>
      </c>
      <c r="G354" s="18">
        <v>113</v>
      </c>
      <c r="H354" s="18">
        <v>13</v>
      </c>
      <c r="I354" s="107">
        <f t="shared" si="88"/>
        <v>10.396039603960396</v>
      </c>
      <c r="J354" s="4">
        <f t="shared" si="89"/>
        <v>10.226244343891402</v>
      </c>
      <c r="K354" s="4">
        <f t="shared" si="90"/>
        <v>12.149532710280374</v>
      </c>
      <c r="L354" s="80"/>
      <c r="M354" s="80"/>
      <c r="N354" s="80"/>
      <c r="O354" s="80"/>
      <c r="P354" s="80"/>
      <c r="X354" s="22"/>
      <c r="AC354" s="1"/>
      <c r="AD354" s="1"/>
      <c r="AE354" s="1"/>
      <c r="AF354" s="1"/>
      <c r="AG354" s="1"/>
    </row>
    <row r="355" spans="1:33" ht="15" customHeight="1" x14ac:dyDescent="0.15">
      <c r="B355" s="34" t="s">
        <v>314</v>
      </c>
      <c r="C355" s="209"/>
      <c r="D355" s="209"/>
      <c r="E355" s="7"/>
      <c r="F355" s="18">
        <v>400</v>
      </c>
      <c r="G355" s="18">
        <v>381</v>
      </c>
      <c r="H355" s="18">
        <v>19</v>
      </c>
      <c r="I355" s="107">
        <f t="shared" si="88"/>
        <v>33.003300330032999</v>
      </c>
      <c r="J355" s="4">
        <f t="shared" si="89"/>
        <v>34.479638009049772</v>
      </c>
      <c r="K355" s="4">
        <f t="shared" si="90"/>
        <v>17.75700934579439</v>
      </c>
      <c r="L355" s="80"/>
      <c r="M355" s="80"/>
      <c r="N355" s="80"/>
      <c r="O355" s="80"/>
      <c r="P355" s="80"/>
      <c r="X355" s="22"/>
      <c r="AC355" s="1"/>
      <c r="AD355" s="1"/>
      <c r="AE355" s="1"/>
      <c r="AF355" s="1"/>
      <c r="AG355" s="1"/>
    </row>
    <row r="356" spans="1:33" ht="15" customHeight="1" x14ac:dyDescent="0.15">
      <c r="B356" s="35" t="s">
        <v>0</v>
      </c>
      <c r="C356" s="88"/>
      <c r="D356" s="88"/>
      <c r="E356" s="36"/>
      <c r="F356" s="19">
        <v>76</v>
      </c>
      <c r="G356" s="19">
        <v>65</v>
      </c>
      <c r="H356" s="19">
        <v>11</v>
      </c>
      <c r="I356" s="111">
        <f t="shared" si="88"/>
        <v>6.2706270627062706</v>
      </c>
      <c r="J356" s="5">
        <f t="shared" si="89"/>
        <v>5.8823529411764701</v>
      </c>
      <c r="K356" s="5">
        <f t="shared" si="90"/>
        <v>10.2803738317757</v>
      </c>
      <c r="L356" s="23"/>
      <c r="M356" s="23"/>
      <c r="N356" s="23"/>
      <c r="O356" s="23"/>
      <c r="P356" s="23"/>
      <c r="X356" s="22"/>
      <c r="AC356" s="1"/>
      <c r="AD356" s="1"/>
      <c r="AE356" s="1"/>
      <c r="AF356" s="1"/>
      <c r="AG356" s="1"/>
    </row>
    <row r="357" spans="1:33" ht="15" customHeight="1" x14ac:dyDescent="0.15">
      <c r="B357" s="38" t="s">
        <v>1</v>
      </c>
      <c r="C357" s="78"/>
      <c r="D357" s="78"/>
      <c r="E357" s="28"/>
      <c r="F357" s="39">
        <f>SUM(F350:F356)</f>
        <v>1212</v>
      </c>
      <c r="G357" s="39">
        <f>SUM(G350:G356)</f>
        <v>1105</v>
      </c>
      <c r="H357" s="39">
        <f>SUM(H350:H356)</f>
        <v>107</v>
      </c>
      <c r="I357" s="108">
        <f>IF(SUM(I350:I356)&gt;100,"－",SUM(I350:I356))</f>
        <v>100</v>
      </c>
      <c r="J357" s="6">
        <f>IF(SUM(J350:J356)&gt;100,"－",SUM(J350:J356))</f>
        <v>99.999999999999986</v>
      </c>
      <c r="K357" s="6">
        <f>IF(SUM(K350:K356)&gt;100,"－",SUM(K350:K356))</f>
        <v>99.999999999999986</v>
      </c>
      <c r="L357" s="23"/>
      <c r="M357" s="23"/>
      <c r="N357" s="23"/>
      <c r="O357" s="23"/>
      <c r="P357" s="23"/>
      <c r="X357" s="22"/>
      <c r="AC357" s="1"/>
      <c r="AD357" s="1"/>
      <c r="AE357" s="1"/>
      <c r="AF357" s="1"/>
      <c r="AG357" s="1"/>
    </row>
    <row r="358" spans="1:33" ht="15" customHeight="1" x14ac:dyDescent="0.15">
      <c r="B358" s="62"/>
      <c r="C358" s="62"/>
      <c r="D358" s="45"/>
      <c r="E358" s="45"/>
      <c r="F358" s="45"/>
      <c r="G358" s="45"/>
      <c r="H358" s="91"/>
      <c r="I358" s="46"/>
      <c r="J358" s="1"/>
      <c r="K358" s="1"/>
      <c r="X358" s="22"/>
      <c r="AC358" s="1"/>
      <c r="AD358" s="1"/>
      <c r="AE358" s="1"/>
      <c r="AF358" s="1"/>
      <c r="AG358" s="1"/>
    </row>
    <row r="359" spans="1:33" ht="15" customHeight="1" x14ac:dyDescent="0.15">
      <c r="A359" s="1" t="s">
        <v>687</v>
      </c>
      <c r="B359" s="22"/>
      <c r="C359" s="22"/>
      <c r="F359" s="1"/>
      <c r="H359" s="1"/>
      <c r="I359" s="1"/>
      <c r="J359" s="1"/>
      <c r="K359" s="1"/>
      <c r="X359" s="22"/>
      <c r="AC359" s="1"/>
      <c r="AD359" s="1"/>
      <c r="AE359" s="1"/>
      <c r="AF359" s="1"/>
      <c r="AG359" s="1"/>
    </row>
    <row r="360" spans="1:33" ht="13.65" customHeight="1" x14ac:dyDescent="0.15">
      <c r="B360" s="64"/>
      <c r="C360" s="33"/>
      <c r="D360" s="33"/>
      <c r="E360" s="33"/>
      <c r="F360" s="79"/>
      <c r="G360" s="83" t="s">
        <v>2</v>
      </c>
      <c r="H360" s="86"/>
      <c r="I360" s="104"/>
      <c r="J360" s="83" t="s">
        <v>3</v>
      </c>
      <c r="K360" s="84"/>
      <c r="X360" s="22"/>
      <c r="AC360" s="1"/>
      <c r="AD360" s="1"/>
      <c r="AE360" s="1"/>
      <c r="AF360" s="1"/>
      <c r="AG360" s="1"/>
    </row>
    <row r="361" spans="1:33" ht="19.2" x14ac:dyDescent="0.15">
      <c r="B361" s="77"/>
      <c r="C361" s="7"/>
      <c r="D361" s="7"/>
      <c r="E361" s="7"/>
      <c r="F361" s="94" t="s">
        <v>4</v>
      </c>
      <c r="G361" s="94" t="s">
        <v>194</v>
      </c>
      <c r="H361" s="94" t="s">
        <v>196</v>
      </c>
      <c r="I361" s="103" t="s">
        <v>4</v>
      </c>
      <c r="J361" s="94" t="s">
        <v>194</v>
      </c>
      <c r="K361" s="94" t="s">
        <v>196</v>
      </c>
      <c r="X361" s="22"/>
      <c r="AC361" s="1"/>
      <c r="AD361" s="1"/>
      <c r="AE361" s="1"/>
      <c r="AF361" s="1"/>
      <c r="AG361" s="1"/>
    </row>
    <row r="362" spans="1:33" ht="12" customHeight="1" x14ac:dyDescent="0.15">
      <c r="B362" s="35"/>
      <c r="C362" s="88"/>
      <c r="D362" s="88"/>
      <c r="E362" s="36"/>
      <c r="F362" s="37"/>
      <c r="G362" s="37"/>
      <c r="H362" s="37"/>
      <c r="I362" s="105">
        <f>F$9</f>
        <v>1212</v>
      </c>
      <c r="J362" s="2">
        <f>G$9</f>
        <v>1105</v>
      </c>
      <c r="K362" s="2">
        <f>H$9</f>
        <v>107</v>
      </c>
      <c r="L362" s="89"/>
      <c r="M362" s="89"/>
      <c r="N362" s="89"/>
      <c r="O362" s="89"/>
      <c r="P362" s="89"/>
      <c r="X362" s="22"/>
      <c r="AC362" s="1"/>
      <c r="AD362" s="1"/>
      <c r="AE362" s="1"/>
      <c r="AF362" s="1"/>
      <c r="AG362" s="1"/>
    </row>
    <row r="363" spans="1:33" ht="15" customHeight="1" x14ac:dyDescent="0.15">
      <c r="B363" s="34" t="s">
        <v>113</v>
      </c>
      <c r="C363" s="209"/>
      <c r="D363" s="209"/>
      <c r="E363" s="7"/>
      <c r="F363" s="18">
        <v>30</v>
      </c>
      <c r="G363" s="18">
        <v>27</v>
      </c>
      <c r="H363" s="18">
        <v>3</v>
      </c>
      <c r="I363" s="107">
        <f t="shared" ref="I363:K369" si="91">F363/I$362*100</f>
        <v>2.4752475247524752</v>
      </c>
      <c r="J363" s="4">
        <f t="shared" si="91"/>
        <v>2.4434389140271495</v>
      </c>
      <c r="K363" s="4">
        <f t="shared" si="91"/>
        <v>2.8037383177570092</v>
      </c>
      <c r="L363" s="80"/>
      <c r="M363" s="80"/>
      <c r="N363" s="80"/>
      <c r="O363" s="80"/>
      <c r="P363" s="80"/>
      <c r="X363" s="22"/>
      <c r="AC363" s="1"/>
      <c r="AD363" s="1"/>
      <c r="AE363" s="1"/>
      <c r="AF363" s="1"/>
      <c r="AG363" s="1"/>
    </row>
    <row r="364" spans="1:33" ht="15" customHeight="1" x14ac:dyDescent="0.15">
      <c r="B364" s="34" t="s">
        <v>315</v>
      </c>
      <c r="C364" s="209"/>
      <c r="D364" s="209"/>
      <c r="E364" s="7"/>
      <c r="F364" s="18">
        <v>1028</v>
      </c>
      <c r="G364" s="18">
        <v>945</v>
      </c>
      <c r="H364" s="18">
        <v>83</v>
      </c>
      <c r="I364" s="107">
        <f t="shared" si="91"/>
        <v>84.818481848184817</v>
      </c>
      <c r="J364" s="4">
        <f t="shared" si="91"/>
        <v>85.520361990950221</v>
      </c>
      <c r="K364" s="4">
        <f t="shared" si="91"/>
        <v>77.570093457943926</v>
      </c>
      <c r="L364" s="80"/>
      <c r="M364" s="80"/>
      <c r="N364" s="80"/>
      <c r="O364" s="80"/>
      <c r="P364" s="80"/>
      <c r="X364" s="22"/>
      <c r="AC364" s="1"/>
      <c r="AD364" s="1"/>
      <c r="AE364" s="1"/>
      <c r="AF364" s="1"/>
      <c r="AG364" s="1"/>
    </row>
    <row r="365" spans="1:33" ht="15" customHeight="1" x14ac:dyDescent="0.15">
      <c r="B365" s="34" t="s">
        <v>313</v>
      </c>
      <c r="C365" s="209"/>
      <c r="D365" s="209"/>
      <c r="E365" s="7"/>
      <c r="F365" s="18">
        <v>60</v>
      </c>
      <c r="G365" s="18">
        <v>51</v>
      </c>
      <c r="H365" s="18">
        <v>9</v>
      </c>
      <c r="I365" s="107">
        <f t="shared" si="91"/>
        <v>4.9504950495049505</v>
      </c>
      <c r="J365" s="4">
        <f t="shared" si="91"/>
        <v>4.6153846153846159</v>
      </c>
      <c r="K365" s="4">
        <f t="shared" si="91"/>
        <v>8.4112149532710276</v>
      </c>
      <c r="L365" s="80"/>
      <c r="M365" s="80"/>
      <c r="N365" s="80"/>
      <c r="O365" s="80"/>
      <c r="P365" s="80"/>
      <c r="X365" s="22"/>
      <c r="AC365" s="1"/>
      <c r="AD365" s="1"/>
      <c r="AE365" s="1"/>
      <c r="AF365" s="1"/>
      <c r="AG365" s="1"/>
    </row>
    <row r="366" spans="1:33" ht="15" customHeight="1" x14ac:dyDescent="0.15">
      <c r="B366" s="34" t="s">
        <v>314</v>
      </c>
      <c r="C366" s="209"/>
      <c r="D366" s="209"/>
      <c r="E366" s="7"/>
      <c r="F366" s="18">
        <v>24</v>
      </c>
      <c r="G366" s="18">
        <v>23</v>
      </c>
      <c r="H366" s="18">
        <v>1</v>
      </c>
      <c r="I366" s="107">
        <f t="shared" si="91"/>
        <v>1.9801980198019802</v>
      </c>
      <c r="J366" s="4">
        <f t="shared" si="91"/>
        <v>2.0814479638009047</v>
      </c>
      <c r="K366" s="4">
        <f t="shared" si="91"/>
        <v>0.93457943925233633</v>
      </c>
      <c r="L366" s="80"/>
      <c r="M366" s="80"/>
      <c r="N366" s="80"/>
      <c r="O366" s="80"/>
      <c r="P366" s="80"/>
      <c r="X366" s="22"/>
      <c r="AC366" s="1"/>
      <c r="AD366" s="1"/>
      <c r="AE366" s="1"/>
      <c r="AF366" s="1"/>
      <c r="AG366" s="1"/>
    </row>
    <row r="367" spans="1:33" ht="15" customHeight="1" x14ac:dyDescent="0.15">
      <c r="B367" s="34" t="s">
        <v>316</v>
      </c>
      <c r="C367" s="209"/>
      <c r="D367" s="209"/>
      <c r="E367" s="7"/>
      <c r="F367" s="18">
        <v>2</v>
      </c>
      <c r="G367" s="18">
        <v>1</v>
      </c>
      <c r="H367" s="18">
        <v>1</v>
      </c>
      <c r="I367" s="107">
        <f t="shared" si="91"/>
        <v>0.16501650165016502</v>
      </c>
      <c r="J367" s="4">
        <f t="shared" si="91"/>
        <v>9.0497737556561084E-2</v>
      </c>
      <c r="K367" s="4">
        <f t="shared" si="91"/>
        <v>0.93457943925233633</v>
      </c>
      <c r="L367" s="80"/>
      <c r="M367" s="80"/>
      <c r="N367" s="80"/>
      <c r="O367" s="80"/>
      <c r="P367" s="80"/>
      <c r="X367" s="22"/>
      <c r="AC367" s="1"/>
      <c r="AD367" s="1"/>
      <c r="AE367" s="1"/>
      <c r="AF367" s="1"/>
      <c r="AG367" s="1"/>
    </row>
    <row r="368" spans="1:33" ht="15" customHeight="1" x14ac:dyDescent="0.15">
      <c r="B368" s="34" t="s">
        <v>375</v>
      </c>
      <c r="C368" s="209"/>
      <c r="D368" s="209"/>
      <c r="E368" s="7"/>
      <c r="F368" s="18">
        <v>3</v>
      </c>
      <c r="G368" s="18">
        <v>3</v>
      </c>
      <c r="H368" s="18">
        <v>0</v>
      </c>
      <c r="I368" s="107">
        <f t="shared" si="91"/>
        <v>0.24752475247524752</v>
      </c>
      <c r="J368" s="4">
        <f t="shared" si="91"/>
        <v>0.27149321266968324</v>
      </c>
      <c r="K368" s="4">
        <f t="shared" si="91"/>
        <v>0</v>
      </c>
      <c r="L368" s="80"/>
      <c r="M368" s="80"/>
      <c r="N368" s="80"/>
      <c r="O368" s="80"/>
      <c r="P368" s="80"/>
      <c r="X368" s="22"/>
      <c r="AC368" s="1"/>
      <c r="AD368" s="1"/>
      <c r="AE368" s="1"/>
      <c r="AF368" s="1"/>
      <c r="AG368" s="1"/>
    </row>
    <row r="369" spans="1:33" ht="15" customHeight="1" x14ac:dyDescent="0.15">
      <c r="B369" s="35" t="s">
        <v>0</v>
      </c>
      <c r="C369" s="88"/>
      <c r="D369" s="88"/>
      <c r="E369" s="36"/>
      <c r="F369" s="19">
        <v>65</v>
      </c>
      <c r="G369" s="19">
        <v>55</v>
      </c>
      <c r="H369" s="19">
        <v>10</v>
      </c>
      <c r="I369" s="111">
        <f t="shared" si="91"/>
        <v>5.3630363036303628</v>
      </c>
      <c r="J369" s="5">
        <f t="shared" si="91"/>
        <v>4.9773755656108598</v>
      </c>
      <c r="K369" s="5">
        <f t="shared" si="91"/>
        <v>9.3457943925233646</v>
      </c>
      <c r="L369" s="23"/>
      <c r="M369" s="23"/>
      <c r="N369" s="23"/>
      <c r="O369" s="23"/>
      <c r="P369" s="23"/>
      <c r="X369" s="22"/>
      <c r="AC369" s="1"/>
      <c r="AD369" s="1"/>
      <c r="AE369" s="1"/>
      <c r="AF369" s="1"/>
      <c r="AG369" s="1"/>
    </row>
    <row r="370" spans="1:33" ht="15" customHeight="1" x14ac:dyDescent="0.15">
      <c r="B370" s="38" t="s">
        <v>1</v>
      </c>
      <c r="C370" s="78"/>
      <c r="D370" s="78"/>
      <c r="E370" s="28"/>
      <c r="F370" s="39">
        <f>SUM(F363:F369)</f>
        <v>1212</v>
      </c>
      <c r="G370" s="39">
        <f>SUM(G363:G369)</f>
        <v>1105</v>
      </c>
      <c r="H370" s="39">
        <f>SUM(H363:H369)</f>
        <v>107</v>
      </c>
      <c r="I370" s="108">
        <f>IF(SUM(I363:I369)&gt;100,"－",SUM(I363:I369))</f>
        <v>100</v>
      </c>
      <c r="J370" s="6">
        <f>IF(SUM(J363:J369)&gt;100,"－",SUM(J363:J369))</f>
        <v>100</v>
      </c>
      <c r="K370" s="6">
        <f>IF(SUM(K363:K369)&gt;100,"－",SUM(K363:K369))</f>
        <v>99.999999999999986</v>
      </c>
      <c r="L370" s="23"/>
      <c r="M370" s="23"/>
      <c r="N370" s="23"/>
      <c r="O370" s="23"/>
      <c r="P370" s="23"/>
      <c r="X370" s="22"/>
      <c r="AC370" s="1"/>
      <c r="AD370" s="1"/>
      <c r="AE370" s="1"/>
      <c r="AF370" s="1"/>
      <c r="AG370" s="1"/>
    </row>
    <row r="371" spans="1:33" ht="15" customHeight="1" x14ac:dyDescent="0.15">
      <c r="B371" s="62"/>
      <c r="C371" s="62"/>
      <c r="D371" s="45"/>
      <c r="E371" s="45"/>
      <c r="F371" s="45"/>
      <c r="G371" s="45"/>
      <c r="H371" s="91"/>
      <c r="I371" s="46"/>
      <c r="J371" s="1"/>
      <c r="K371" s="1"/>
      <c r="X371" s="22"/>
      <c r="AC371" s="1"/>
      <c r="AD371" s="1"/>
      <c r="AE371" s="1"/>
      <c r="AF371" s="1"/>
      <c r="AG371" s="1"/>
    </row>
    <row r="372" spans="1:33" ht="15" customHeight="1" x14ac:dyDescent="0.15">
      <c r="A372" s="1" t="s">
        <v>1059</v>
      </c>
      <c r="B372" s="22"/>
      <c r="C372" s="22"/>
      <c r="F372" s="1"/>
      <c r="I372" s="1"/>
      <c r="J372" s="1"/>
      <c r="K372" s="1"/>
      <c r="X372" s="22"/>
      <c r="AC372" s="1"/>
      <c r="AD372" s="1"/>
      <c r="AE372" s="1"/>
      <c r="AF372" s="1"/>
      <c r="AG372" s="1"/>
    </row>
    <row r="373" spans="1:33" ht="13.65" customHeight="1" x14ac:dyDescent="0.15">
      <c r="B373" s="64"/>
      <c r="C373" s="33"/>
      <c r="D373" s="33"/>
      <c r="E373" s="33"/>
      <c r="F373" s="79"/>
      <c r="G373" s="83" t="s">
        <v>2</v>
      </c>
      <c r="H373" s="86"/>
      <c r="I373" s="104"/>
      <c r="J373" s="83" t="s">
        <v>3</v>
      </c>
      <c r="K373" s="84"/>
      <c r="X373" s="22"/>
      <c r="AC373" s="1"/>
      <c r="AD373" s="1"/>
      <c r="AE373" s="1"/>
      <c r="AF373" s="1"/>
      <c r="AG373" s="1"/>
    </row>
    <row r="374" spans="1:33" ht="19.2" x14ac:dyDescent="0.15">
      <c r="B374" s="77"/>
      <c r="C374" s="7"/>
      <c r="D374" s="7"/>
      <c r="E374" s="7"/>
      <c r="F374" s="94" t="s">
        <v>4</v>
      </c>
      <c r="G374" s="94" t="s">
        <v>194</v>
      </c>
      <c r="H374" s="94" t="s">
        <v>196</v>
      </c>
      <c r="I374" s="103" t="s">
        <v>4</v>
      </c>
      <c r="J374" s="94" t="s">
        <v>194</v>
      </c>
      <c r="K374" s="94" t="s">
        <v>196</v>
      </c>
      <c r="X374" s="22"/>
      <c r="AC374" s="1"/>
      <c r="AD374" s="1"/>
      <c r="AE374" s="1"/>
      <c r="AF374" s="1"/>
      <c r="AG374" s="1"/>
    </row>
    <row r="375" spans="1:33" ht="12" customHeight="1" x14ac:dyDescent="0.15">
      <c r="B375" s="35"/>
      <c r="C375" s="88"/>
      <c r="D375" s="88"/>
      <c r="E375" s="36"/>
      <c r="F375" s="37"/>
      <c r="G375" s="37"/>
      <c r="H375" s="37"/>
      <c r="I375" s="105">
        <f>F$9</f>
        <v>1212</v>
      </c>
      <c r="J375" s="2">
        <f>G$9</f>
        <v>1105</v>
      </c>
      <c r="K375" s="2">
        <f>H$9</f>
        <v>107</v>
      </c>
      <c r="L375" s="89"/>
      <c r="M375" s="89"/>
      <c r="N375" s="89"/>
      <c r="O375" s="89"/>
      <c r="P375" s="89"/>
      <c r="X375" s="22"/>
      <c r="AC375" s="1"/>
      <c r="AD375" s="1"/>
      <c r="AE375" s="1"/>
      <c r="AF375" s="1"/>
      <c r="AG375" s="1"/>
    </row>
    <row r="376" spans="1:33" ht="14.85" customHeight="1" x14ac:dyDescent="0.15">
      <c r="B376" s="34" t="s">
        <v>113</v>
      </c>
      <c r="C376" s="209"/>
      <c r="D376" s="209"/>
      <c r="E376" s="7"/>
      <c r="F376" s="18">
        <v>139</v>
      </c>
      <c r="G376" s="18">
        <v>128</v>
      </c>
      <c r="H376" s="18">
        <v>11</v>
      </c>
      <c r="I376" s="107">
        <f>F376/I$375*100</f>
        <v>11.468646864686468</v>
      </c>
      <c r="J376" s="4">
        <f t="shared" ref="J376:K376" si="92">G376/J$375*100</f>
        <v>11.583710407239819</v>
      </c>
      <c r="K376" s="4">
        <f t="shared" si="92"/>
        <v>10.2803738317757</v>
      </c>
      <c r="L376" s="80"/>
      <c r="M376" s="80"/>
      <c r="N376" s="80"/>
      <c r="O376" s="80"/>
      <c r="P376" s="80"/>
      <c r="X376" s="22"/>
      <c r="AC376" s="1"/>
      <c r="AD376" s="1"/>
      <c r="AE376" s="1"/>
      <c r="AF376" s="1"/>
      <c r="AG376" s="1"/>
    </row>
    <row r="377" spans="1:33" ht="14.85" customHeight="1" x14ac:dyDescent="0.15">
      <c r="B377" s="34" t="s">
        <v>315</v>
      </c>
      <c r="C377" s="209"/>
      <c r="D377" s="209"/>
      <c r="E377" s="7"/>
      <c r="F377" s="18">
        <v>371</v>
      </c>
      <c r="G377" s="18">
        <v>331</v>
      </c>
      <c r="H377" s="18">
        <v>40</v>
      </c>
      <c r="I377" s="107">
        <f t="shared" ref="I377:I379" si="93">F377/I$375*100</f>
        <v>30.610561056105613</v>
      </c>
      <c r="J377" s="4">
        <f t="shared" ref="J377:J379" si="94">G377/J$375*100</f>
        <v>29.95475113122172</v>
      </c>
      <c r="K377" s="4">
        <f t="shared" ref="K377:K379" si="95">H377/K$375*100</f>
        <v>37.383177570093459</v>
      </c>
      <c r="L377" s="80"/>
      <c r="M377" s="80"/>
      <c r="N377" s="80"/>
      <c r="O377" s="80"/>
      <c r="P377" s="80"/>
      <c r="X377" s="22"/>
      <c r="AC377" s="1"/>
      <c r="AD377" s="1"/>
      <c r="AE377" s="1"/>
      <c r="AF377" s="1"/>
      <c r="AG377" s="1"/>
    </row>
    <row r="378" spans="1:33" ht="14.85" customHeight="1" x14ac:dyDescent="0.15">
      <c r="B378" s="34" t="s">
        <v>313</v>
      </c>
      <c r="C378" s="209"/>
      <c r="D378" s="209"/>
      <c r="E378" s="7"/>
      <c r="F378" s="18">
        <v>635</v>
      </c>
      <c r="G378" s="18">
        <v>590</v>
      </c>
      <c r="H378" s="18">
        <v>45</v>
      </c>
      <c r="I378" s="107">
        <f t="shared" si="93"/>
        <v>52.39273927392739</v>
      </c>
      <c r="J378" s="4">
        <f t="shared" si="94"/>
        <v>53.393665158371043</v>
      </c>
      <c r="K378" s="4">
        <f t="shared" si="95"/>
        <v>42.056074766355138</v>
      </c>
      <c r="L378" s="80"/>
      <c r="M378" s="80"/>
      <c r="N378" s="80"/>
      <c r="O378" s="80"/>
      <c r="P378" s="80"/>
      <c r="X378" s="22"/>
      <c r="AC378" s="1"/>
      <c r="AD378" s="1"/>
      <c r="AE378" s="1"/>
      <c r="AF378" s="1"/>
      <c r="AG378" s="1"/>
    </row>
    <row r="379" spans="1:33" ht="14.85" customHeight="1" x14ac:dyDescent="0.15">
      <c r="B379" s="35" t="s">
        <v>0</v>
      </c>
      <c r="C379" s="88"/>
      <c r="D379" s="88"/>
      <c r="E379" s="36"/>
      <c r="F379" s="19">
        <v>67</v>
      </c>
      <c r="G379" s="19">
        <v>56</v>
      </c>
      <c r="H379" s="19">
        <v>11</v>
      </c>
      <c r="I379" s="111">
        <f t="shared" si="93"/>
        <v>5.5280528052805282</v>
      </c>
      <c r="J379" s="5">
        <f t="shared" si="94"/>
        <v>5.0678733031674206</v>
      </c>
      <c r="K379" s="5">
        <f t="shared" si="95"/>
        <v>10.2803738317757</v>
      </c>
      <c r="L379" s="23"/>
      <c r="M379" s="23"/>
      <c r="N379" s="23"/>
      <c r="O379" s="23"/>
      <c r="P379" s="23"/>
      <c r="X379" s="22"/>
      <c r="AC379" s="1"/>
      <c r="AD379" s="1"/>
      <c r="AE379" s="1"/>
      <c r="AF379" s="1"/>
      <c r="AG379" s="1"/>
    </row>
    <row r="380" spans="1:33" ht="14.85" customHeight="1" x14ac:dyDescent="0.15">
      <c r="B380" s="38" t="s">
        <v>1</v>
      </c>
      <c r="C380" s="78"/>
      <c r="D380" s="78"/>
      <c r="E380" s="28"/>
      <c r="F380" s="39">
        <f>SUM(F376:F379)</f>
        <v>1212</v>
      </c>
      <c r="G380" s="39">
        <f>SUM(G376:G379)</f>
        <v>1105</v>
      </c>
      <c r="H380" s="39">
        <f>SUM(H376:H379)</f>
        <v>107</v>
      </c>
      <c r="I380" s="108">
        <f>IF(SUM(I376:I379)&gt;100,"－",SUM(I376:I379))</f>
        <v>99.999999999999986</v>
      </c>
      <c r="J380" s="6">
        <f>IF(SUM(J376:J379)&gt;100,"－",SUM(J376:J379))</f>
        <v>100</v>
      </c>
      <c r="K380" s="6">
        <f>IF(SUM(K376:K379)&gt;100,"－",SUM(K376:K379))</f>
        <v>100</v>
      </c>
      <c r="L380" s="23"/>
      <c r="M380" s="23"/>
      <c r="N380" s="23"/>
      <c r="O380" s="23"/>
      <c r="P380" s="23"/>
      <c r="X380" s="22"/>
      <c r="AC380" s="1"/>
      <c r="AD380" s="1"/>
      <c r="AE380" s="1"/>
      <c r="AF380" s="1"/>
      <c r="AG380" s="1"/>
    </row>
    <row r="382" spans="1:33" ht="15" customHeight="1" x14ac:dyDescent="0.15">
      <c r="A382" s="1" t="s">
        <v>688</v>
      </c>
      <c r="B382" s="22"/>
      <c r="C382" s="22"/>
      <c r="F382" s="1"/>
      <c r="I382" s="1"/>
      <c r="J382" s="1"/>
      <c r="K382" s="1"/>
      <c r="X382" s="22"/>
      <c r="AC382" s="1"/>
      <c r="AD382" s="1"/>
      <c r="AE382" s="1"/>
      <c r="AF382" s="1"/>
      <c r="AG382" s="1"/>
    </row>
    <row r="383" spans="1:33" ht="13.65" customHeight="1" x14ac:dyDescent="0.15">
      <c r="B383" s="64"/>
      <c r="C383" s="33"/>
      <c r="D383" s="33"/>
      <c r="E383" s="33"/>
      <c r="F383" s="79"/>
      <c r="G383" s="83" t="s">
        <v>2</v>
      </c>
      <c r="H383" s="86"/>
      <c r="I383" s="104"/>
      <c r="J383" s="83" t="s">
        <v>3</v>
      </c>
      <c r="K383" s="84"/>
      <c r="X383" s="22"/>
      <c r="AC383" s="1"/>
      <c r="AD383" s="1"/>
      <c r="AE383" s="1"/>
      <c r="AF383" s="1"/>
      <c r="AG383" s="1"/>
    </row>
    <row r="384" spans="1:33" ht="19.2" x14ac:dyDescent="0.15">
      <c r="B384" s="77"/>
      <c r="C384" s="7"/>
      <c r="D384" s="7"/>
      <c r="E384" s="7"/>
      <c r="F384" s="94" t="s">
        <v>4</v>
      </c>
      <c r="G384" s="94" t="s">
        <v>194</v>
      </c>
      <c r="H384" s="94" t="s">
        <v>196</v>
      </c>
      <c r="I384" s="103" t="s">
        <v>4</v>
      </c>
      <c r="J384" s="94" t="s">
        <v>194</v>
      </c>
      <c r="K384" s="94" t="s">
        <v>196</v>
      </c>
      <c r="X384" s="22"/>
      <c r="AC384" s="1"/>
      <c r="AD384" s="1"/>
      <c r="AE384" s="1"/>
      <c r="AF384" s="1"/>
      <c r="AG384" s="1"/>
    </row>
    <row r="385" spans="1:37" ht="12" customHeight="1" x14ac:dyDescent="0.15">
      <c r="B385" s="35"/>
      <c r="C385" s="88"/>
      <c r="D385" s="88"/>
      <c r="E385" s="36"/>
      <c r="F385" s="37"/>
      <c r="G385" s="37"/>
      <c r="H385" s="37"/>
      <c r="I385" s="105">
        <f>F$9</f>
        <v>1212</v>
      </c>
      <c r="J385" s="2">
        <f>G$9</f>
        <v>1105</v>
      </c>
      <c r="K385" s="2">
        <f>H$9</f>
        <v>107</v>
      </c>
      <c r="L385" s="89"/>
      <c r="M385" s="89"/>
      <c r="N385" s="89"/>
      <c r="O385" s="89"/>
      <c r="P385" s="89"/>
      <c r="X385" s="22"/>
      <c r="AC385" s="1"/>
      <c r="AD385" s="1"/>
      <c r="AE385" s="1"/>
      <c r="AF385" s="1"/>
      <c r="AG385" s="1"/>
    </row>
    <row r="386" spans="1:37" ht="14.85" customHeight="1" x14ac:dyDescent="0.15">
      <c r="B386" s="34" t="s">
        <v>120</v>
      </c>
      <c r="C386" s="209"/>
      <c r="D386" s="209"/>
      <c r="E386" s="7"/>
      <c r="F386" s="18">
        <v>780</v>
      </c>
      <c r="G386" s="18">
        <v>708</v>
      </c>
      <c r="H386" s="18">
        <v>72</v>
      </c>
      <c r="I386" s="107">
        <f t="shared" ref="I386:K388" si="96">F386/I$385*100</f>
        <v>64.356435643564353</v>
      </c>
      <c r="J386" s="4">
        <f t="shared" si="96"/>
        <v>64.072398190045249</v>
      </c>
      <c r="K386" s="4">
        <f t="shared" si="96"/>
        <v>67.289719626168221</v>
      </c>
      <c r="L386" s="80"/>
      <c r="M386" s="80"/>
      <c r="N386" s="80"/>
      <c r="O386" s="80"/>
      <c r="P386" s="80"/>
      <c r="X386" s="22"/>
      <c r="AC386" s="1"/>
      <c r="AD386" s="1"/>
      <c r="AE386" s="1"/>
      <c r="AF386" s="1"/>
      <c r="AG386" s="1"/>
    </row>
    <row r="387" spans="1:37" ht="14.85" customHeight="1" x14ac:dyDescent="0.15">
      <c r="B387" s="34" t="s">
        <v>121</v>
      </c>
      <c r="C387" s="209"/>
      <c r="D387" s="209"/>
      <c r="E387" s="7"/>
      <c r="F387" s="18">
        <v>355</v>
      </c>
      <c r="G387" s="18">
        <v>331</v>
      </c>
      <c r="H387" s="18">
        <v>24</v>
      </c>
      <c r="I387" s="107">
        <f t="shared" si="96"/>
        <v>29.290429042904293</v>
      </c>
      <c r="J387" s="4">
        <f t="shared" si="96"/>
        <v>29.95475113122172</v>
      </c>
      <c r="K387" s="4">
        <f t="shared" si="96"/>
        <v>22.429906542056074</v>
      </c>
      <c r="L387" s="80"/>
      <c r="M387" s="80"/>
      <c r="N387" s="80"/>
      <c r="O387" s="80"/>
      <c r="P387" s="80"/>
      <c r="X387" s="22"/>
      <c r="AC387" s="1"/>
      <c r="AD387" s="1"/>
      <c r="AE387" s="1"/>
      <c r="AF387" s="1"/>
      <c r="AG387" s="1"/>
    </row>
    <row r="388" spans="1:37" ht="14.85" customHeight="1" x14ac:dyDescent="0.15">
      <c r="B388" s="35" t="s">
        <v>0</v>
      </c>
      <c r="C388" s="88"/>
      <c r="D388" s="88"/>
      <c r="E388" s="36"/>
      <c r="F388" s="19">
        <v>77</v>
      </c>
      <c r="G388" s="19">
        <v>66</v>
      </c>
      <c r="H388" s="19">
        <v>11</v>
      </c>
      <c r="I388" s="111">
        <f t="shared" si="96"/>
        <v>6.3531353135313537</v>
      </c>
      <c r="J388" s="5">
        <f t="shared" si="96"/>
        <v>5.9728506787330318</v>
      </c>
      <c r="K388" s="5">
        <f t="shared" si="96"/>
        <v>10.2803738317757</v>
      </c>
      <c r="L388" s="23"/>
      <c r="M388" s="23"/>
      <c r="N388" s="23"/>
      <c r="O388" s="23"/>
      <c r="P388" s="23"/>
      <c r="X388" s="22"/>
      <c r="AC388" s="1"/>
      <c r="AD388" s="1"/>
      <c r="AE388" s="1"/>
      <c r="AF388" s="1"/>
      <c r="AG388" s="1"/>
    </row>
    <row r="389" spans="1:37" ht="14.85" customHeight="1" x14ac:dyDescent="0.15">
      <c r="B389" s="38" t="s">
        <v>1</v>
      </c>
      <c r="C389" s="78"/>
      <c r="D389" s="78"/>
      <c r="E389" s="28"/>
      <c r="F389" s="39">
        <f>SUM(F386:F388)</f>
        <v>1212</v>
      </c>
      <c r="G389" s="39">
        <f>SUM(G386:G388)</f>
        <v>1105</v>
      </c>
      <c r="H389" s="39">
        <f>SUM(H386:H388)</f>
        <v>107</v>
      </c>
      <c r="I389" s="108">
        <f>IF(SUM(I386:I388)&gt;100,"－",SUM(I386:I388))</f>
        <v>100</v>
      </c>
      <c r="J389" s="6">
        <f>IF(SUM(J386:J388)&gt;100,"－",SUM(J386:J388))</f>
        <v>100</v>
      </c>
      <c r="K389" s="6">
        <f>IF(SUM(K386:K388)&gt;100,"－",SUM(K386:K388))</f>
        <v>100</v>
      </c>
      <c r="L389" s="23"/>
      <c r="M389" s="23"/>
      <c r="N389" s="23"/>
      <c r="O389" s="23"/>
      <c r="P389" s="23"/>
      <c r="X389" s="22"/>
      <c r="AC389" s="1"/>
      <c r="AD389" s="1"/>
      <c r="AE389" s="1"/>
      <c r="AF389" s="1"/>
      <c r="AG389" s="1"/>
    </row>
    <row r="391" spans="1:37" ht="15" customHeight="1" x14ac:dyDescent="0.15">
      <c r="A391" s="56" t="s">
        <v>709</v>
      </c>
      <c r="C391" s="7"/>
      <c r="D391" s="7"/>
      <c r="E391" s="7"/>
      <c r="G391" s="1"/>
      <c r="H391" s="1"/>
      <c r="I391" s="1"/>
      <c r="J391" s="1"/>
      <c r="K391" s="1"/>
      <c r="Y391" s="7"/>
      <c r="Z391" s="7"/>
      <c r="AA391" s="7"/>
      <c r="AC391" s="1"/>
      <c r="AD391" s="1"/>
      <c r="AE391" s="1"/>
      <c r="AF391" s="1"/>
      <c r="AG391" s="1"/>
    </row>
    <row r="392" spans="1:37" ht="15" customHeight="1" x14ac:dyDescent="0.15">
      <c r="A392" s="1" t="s">
        <v>710</v>
      </c>
      <c r="C392" s="7"/>
      <c r="D392" s="7"/>
      <c r="E392" s="7"/>
      <c r="G392" s="1"/>
      <c r="H392" s="1"/>
      <c r="I392" s="1"/>
      <c r="J392" s="1"/>
      <c r="K392" s="1"/>
      <c r="Y392" s="7"/>
      <c r="Z392" s="7"/>
      <c r="AA392" s="7"/>
      <c r="AC392" s="1"/>
      <c r="AD392" s="1"/>
      <c r="AE392" s="1"/>
      <c r="AF392" s="1"/>
      <c r="AG392" s="1"/>
    </row>
    <row r="393" spans="1:37" ht="13.65" customHeight="1" x14ac:dyDescent="0.15">
      <c r="B393" s="64"/>
      <c r="C393" s="33"/>
      <c r="D393" s="33"/>
      <c r="E393" s="33"/>
      <c r="F393" s="386"/>
      <c r="G393" s="387"/>
      <c r="H393" s="86" t="s">
        <v>2</v>
      </c>
      <c r="I393" s="86"/>
      <c r="J393" s="387"/>
      <c r="K393" s="387"/>
      <c r="L393" s="388"/>
      <c r="M393" s="387"/>
      <c r="N393" s="86" t="s">
        <v>3</v>
      </c>
      <c r="O393" s="86"/>
      <c r="P393" s="387"/>
      <c r="Q393" s="389"/>
      <c r="X393" s="64"/>
      <c r="Y393" s="33"/>
      <c r="Z393" s="33"/>
      <c r="AA393" s="33"/>
      <c r="AB393" s="79"/>
      <c r="AC393" s="83" t="s">
        <v>2</v>
      </c>
      <c r="AD393" s="86"/>
      <c r="AE393" s="104"/>
      <c r="AF393" s="83" t="s">
        <v>3</v>
      </c>
      <c r="AG393" s="84"/>
    </row>
    <row r="394" spans="1:37" ht="19.2" x14ac:dyDescent="0.15">
      <c r="B394" s="77"/>
      <c r="C394" s="7"/>
      <c r="D394" s="7"/>
      <c r="E394" s="7"/>
      <c r="F394" s="94" t="s">
        <v>442</v>
      </c>
      <c r="G394" s="94" t="s">
        <v>194</v>
      </c>
      <c r="H394" s="94" t="s">
        <v>195</v>
      </c>
      <c r="I394" s="94" t="s">
        <v>443</v>
      </c>
      <c r="J394" s="100" t="s">
        <v>197</v>
      </c>
      <c r="K394" s="94" t="s">
        <v>1127</v>
      </c>
      <c r="L394" s="103" t="s">
        <v>442</v>
      </c>
      <c r="M394" s="94" t="s">
        <v>194</v>
      </c>
      <c r="N394" s="94" t="s">
        <v>195</v>
      </c>
      <c r="O394" s="94" t="s">
        <v>443</v>
      </c>
      <c r="P394" s="94" t="s">
        <v>197</v>
      </c>
      <c r="Q394" s="94" t="s">
        <v>1127</v>
      </c>
      <c r="X394" s="77"/>
      <c r="Y394" s="7"/>
      <c r="Z394" s="7"/>
      <c r="AA394" s="7"/>
      <c r="AB394" s="94" t="s">
        <v>975</v>
      </c>
      <c r="AC394" s="94" t="s">
        <v>195</v>
      </c>
      <c r="AD394" s="100" t="s">
        <v>197</v>
      </c>
      <c r="AE394" s="103" t="s">
        <v>976</v>
      </c>
      <c r="AF394" s="94" t="s">
        <v>195</v>
      </c>
      <c r="AG394" s="94" t="s">
        <v>197</v>
      </c>
    </row>
    <row r="395" spans="1:37" ht="12" customHeight="1" x14ac:dyDescent="0.15">
      <c r="B395" s="35"/>
      <c r="C395" s="88"/>
      <c r="D395" s="88"/>
      <c r="E395" s="36"/>
      <c r="F395" s="37"/>
      <c r="G395" s="37"/>
      <c r="H395" s="37"/>
      <c r="I395" s="37"/>
      <c r="J395" s="66"/>
      <c r="K395" s="37"/>
      <c r="L395" s="105">
        <f t="shared" ref="L395:Q395" si="97">F$406</f>
        <v>2146</v>
      </c>
      <c r="M395" s="2">
        <f t="shared" si="97"/>
        <v>1105</v>
      </c>
      <c r="N395" s="2">
        <f t="shared" si="97"/>
        <v>1041</v>
      </c>
      <c r="O395" s="2">
        <f t="shared" si="97"/>
        <v>1184</v>
      </c>
      <c r="P395" s="2">
        <f t="shared" si="97"/>
        <v>1077</v>
      </c>
      <c r="Q395" s="2">
        <f t="shared" si="97"/>
        <v>1212</v>
      </c>
      <c r="R395" s="89"/>
      <c r="S395" s="89"/>
      <c r="T395" s="89"/>
      <c r="U395" s="89"/>
      <c r="V395" s="89"/>
      <c r="X395" s="35"/>
      <c r="Y395" s="88"/>
      <c r="Z395" s="88"/>
      <c r="AA395" s="36"/>
      <c r="AB395" s="37"/>
      <c r="AC395" s="37"/>
      <c r="AD395" s="66"/>
      <c r="AE395" s="105">
        <f>AB$406</f>
        <v>1212</v>
      </c>
      <c r="AF395" s="2">
        <f>AC$406</f>
        <v>1041</v>
      </c>
      <c r="AG395" s="2">
        <f>AD$406</f>
        <v>1077</v>
      </c>
      <c r="AH395" s="89"/>
      <c r="AI395" s="89"/>
      <c r="AJ395" s="89"/>
      <c r="AK395" s="89"/>
    </row>
    <row r="396" spans="1:37" ht="15" customHeight="1" x14ac:dyDescent="0.15">
      <c r="B396" s="34" t="s">
        <v>177</v>
      </c>
      <c r="C396" s="209"/>
      <c r="D396" s="209"/>
      <c r="E396" s="7"/>
      <c r="F396" s="18">
        <v>215</v>
      </c>
      <c r="G396" s="18">
        <v>75</v>
      </c>
      <c r="H396" s="18">
        <v>140</v>
      </c>
      <c r="I396" s="18">
        <v>112</v>
      </c>
      <c r="J396" s="67">
        <v>106</v>
      </c>
      <c r="K396" s="18">
        <v>81</v>
      </c>
      <c r="L396" s="107">
        <f t="shared" ref="L396:L405" si="98">F396/L$395*100</f>
        <v>10.018639328984156</v>
      </c>
      <c r="M396" s="4">
        <f t="shared" ref="M396:M405" si="99">G396/M$395*100</f>
        <v>6.7873303167420813</v>
      </c>
      <c r="N396" s="4">
        <f t="shared" ref="N396:N405" si="100">H396/N$395*100</f>
        <v>13.448607108549471</v>
      </c>
      <c r="O396" s="4">
        <f t="shared" ref="O396:O405" si="101">I396/O$395*100</f>
        <v>9.4594594594594597</v>
      </c>
      <c r="P396" s="4">
        <f t="shared" ref="P396:P405" si="102">J396/P$395*100</f>
        <v>9.8421541318477246</v>
      </c>
      <c r="Q396" s="4">
        <f t="shared" ref="Q396:Q405" si="103">K396/Q$395*100</f>
        <v>6.6831683168316838</v>
      </c>
      <c r="R396" s="80"/>
      <c r="S396" s="80"/>
      <c r="T396" s="80"/>
      <c r="U396" s="80"/>
      <c r="V396" s="80"/>
      <c r="W396" s="80"/>
      <c r="X396" s="34" t="s">
        <v>177</v>
      </c>
      <c r="Y396" s="209"/>
      <c r="Z396" s="209"/>
      <c r="AA396" s="7"/>
      <c r="AB396" s="18">
        <f t="shared" ref="AB396:AB405" si="104">SUM(G396,I396-J396)</f>
        <v>81</v>
      </c>
      <c r="AC396" s="18">
        <f t="shared" ref="AC396:AC405" si="105">H396</f>
        <v>140</v>
      </c>
      <c r="AD396" s="67">
        <f t="shared" ref="AD396:AD405" si="106">J396</f>
        <v>106</v>
      </c>
      <c r="AE396" s="107">
        <f t="shared" ref="AE396:AE405" si="107">AB396/AE$395*100</f>
        <v>6.6831683168316838</v>
      </c>
      <c r="AF396" s="4">
        <f t="shared" ref="AF396:AF405" si="108">AC396/AF$395*100</f>
        <v>13.448607108549471</v>
      </c>
      <c r="AG396" s="4">
        <f t="shared" ref="AG396:AG405" si="109">AD396/AG$395*100</f>
        <v>9.8421541318477246</v>
      </c>
      <c r="AH396" s="80"/>
      <c r="AJ396" s="80"/>
      <c r="AK396" s="80"/>
    </row>
    <row r="397" spans="1:37" ht="15" customHeight="1" x14ac:dyDescent="0.15">
      <c r="B397" s="34" t="s">
        <v>944</v>
      </c>
      <c r="C397" s="209"/>
      <c r="D397" s="209"/>
      <c r="E397" s="7"/>
      <c r="F397" s="18">
        <v>220</v>
      </c>
      <c r="G397" s="18">
        <v>54</v>
      </c>
      <c r="H397" s="18">
        <v>166</v>
      </c>
      <c r="I397" s="18">
        <v>147</v>
      </c>
      <c r="J397" s="67">
        <v>141</v>
      </c>
      <c r="K397" s="18">
        <v>60</v>
      </c>
      <c r="L397" s="107">
        <f t="shared" si="98"/>
        <v>10.251630941286113</v>
      </c>
      <c r="M397" s="4">
        <f t="shared" si="99"/>
        <v>4.886877828054299</v>
      </c>
      <c r="N397" s="4">
        <f t="shared" si="100"/>
        <v>15.946205571565802</v>
      </c>
      <c r="O397" s="4">
        <f t="shared" si="101"/>
        <v>12.41554054054054</v>
      </c>
      <c r="P397" s="4">
        <f t="shared" si="102"/>
        <v>13.09192200557103</v>
      </c>
      <c r="Q397" s="4">
        <f t="shared" si="103"/>
        <v>4.9504950495049505</v>
      </c>
      <c r="R397" s="80"/>
      <c r="S397" s="80"/>
      <c r="T397" s="80"/>
      <c r="U397" s="80"/>
      <c r="V397" s="80"/>
      <c r="W397" s="80"/>
      <c r="X397" s="34" t="s">
        <v>944</v>
      </c>
      <c r="Y397" s="209"/>
      <c r="Z397" s="209"/>
      <c r="AA397" s="7"/>
      <c r="AB397" s="18">
        <f t="shared" si="104"/>
        <v>60</v>
      </c>
      <c r="AC397" s="18">
        <f t="shared" si="105"/>
        <v>166</v>
      </c>
      <c r="AD397" s="67">
        <f t="shared" si="106"/>
        <v>141</v>
      </c>
      <c r="AE397" s="107">
        <f t="shared" si="107"/>
        <v>4.9504950495049505</v>
      </c>
      <c r="AF397" s="4">
        <f t="shared" si="108"/>
        <v>15.946205571565802</v>
      </c>
      <c r="AG397" s="4">
        <f t="shared" si="109"/>
        <v>13.09192200557103</v>
      </c>
      <c r="AH397" s="80"/>
      <c r="AI397" s="80"/>
      <c r="AJ397" s="80"/>
      <c r="AK397" s="80"/>
    </row>
    <row r="398" spans="1:37" ht="15" customHeight="1" x14ac:dyDescent="0.15">
      <c r="B398" s="34" t="s">
        <v>938</v>
      </c>
      <c r="C398" s="209"/>
      <c r="D398" s="209"/>
      <c r="E398" s="7"/>
      <c r="F398" s="18">
        <v>512</v>
      </c>
      <c r="G398" s="18">
        <v>203</v>
      </c>
      <c r="H398" s="18">
        <v>309</v>
      </c>
      <c r="I398" s="18">
        <v>348</v>
      </c>
      <c r="J398" s="67">
        <v>324</v>
      </c>
      <c r="K398" s="18">
        <v>227</v>
      </c>
      <c r="L398" s="107">
        <f t="shared" si="98"/>
        <v>23.858341099720409</v>
      </c>
      <c r="M398" s="4">
        <f t="shared" si="99"/>
        <v>18.371040723981903</v>
      </c>
      <c r="N398" s="4">
        <f t="shared" si="100"/>
        <v>29.682997118155619</v>
      </c>
      <c r="O398" s="4">
        <f t="shared" si="101"/>
        <v>29.391891891891891</v>
      </c>
      <c r="P398" s="4">
        <f t="shared" si="102"/>
        <v>30.083565459610028</v>
      </c>
      <c r="Q398" s="4">
        <f t="shared" si="103"/>
        <v>18.729372937293729</v>
      </c>
      <c r="R398" s="80"/>
      <c r="S398" s="80"/>
      <c r="T398" s="80"/>
      <c r="U398" s="80"/>
      <c r="V398" s="80"/>
      <c r="W398" s="80"/>
      <c r="X398" s="34" t="s">
        <v>938</v>
      </c>
      <c r="Y398" s="209"/>
      <c r="Z398" s="209"/>
      <c r="AA398" s="7"/>
      <c r="AB398" s="18">
        <f t="shared" si="104"/>
        <v>227</v>
      </c>
      <c r="AC398" s="18">
        <f t="shared" si="105"/>
        <v>309</v>
      </c>
      <c r="AD398" s="67">
        <f t="shared" si="106"/>
        <v>324</v>
      </c>
      <c r="AE398" s="107">
        <f t="shared" si="107"/>
        <v>18.729372937293729</v>
      </c>
      <c r="AF398" s="4">
        <f t="shared" si="108"/>
        <v>29.682997118155619</v>
      </c>
      <c r="AG398" s="4">
        <f t="shared" si="109"/>
        <v>30.083565459610028</v>
      </c>
      <c r="AH398" s="80"/>
      <c r="AI398" s="80"/>
      <c r="AJ398" s="80"/>
      <c r="AK398" s="80"/>
    </row>
    <row r="399" spans="1:37" ht="15" customHeight="1" x14ac:dyDescent="0.15">
      <c r="B399" s="34" t="s">
        <v>939</v>
      </c>
      <c r="C399" s="209"/>
      <c r="D399" s="209"/>
      <c r="E399" s="7"/>
      <c r="F399" s="18">
        <v>403</v>
      </c>
      <c r="G399" s="18">
        <v>232</v>
      </c>
      <c r="H399" s="18">
        <v>171</v>
      </c>
      <c r="I399" s="18">
        <v>243</v>
      </c>
      <c r="J399" s="67">
        <v>215</v>
      </c>
      <c r="K399" s="18">
        <v>260</v>
      </c>
      <c r="L399" s="107">
        <f t="shared" si="98"/>
        <v>18.779123951537745</v>
      </c>
      <c r="M399" s="4">
        <f t="shared" si="99"/>
        <v>20.995475113122172</v>
      </c>
      <c r="N399" s="4">
        <f t="shared" si="100"/>
        <v>16.426512968299711</v>
      </c>
      <c r="O399" s="4">
        <f t="shared" si="101"/>
        <v>20.523648648648649</v>
      </c>
      <c r="P399" s="4">
        <f t="shared" si="102"/>
        <v>19.962859795728878</v>
      </c>
      <c r="Q399" s="4">
        <f t="shared" si="103"/>
        <v>21.452145214521451</v>
      </c>
      <c r="R399" s="80"/>
      <c r="S399" s="80"/>
      <c r="T399" s="80"/>
      <c r="U399" s="80"/>
      <c r="V399" s="80"/>
      <c r="W399" s="80"/>
      <c r="X399" s="34" t="s">
        <v>939</v>
      </c>
      <c r="Y399" s="209"/>
      <c r="Z399" s="209"/>
      <c r="AA399" s="7"/>
      <c r="AB399" s="18">
        <f t="shared" si="104"/>
        <v>260</v>
      </c>
      <c r="AC399" s="18">
        <f t="shared" si="105"/>
        <v>171</v>
      </c>
      <c r="AD399" s="67">
        <f t="shared" si="106"/>
        <v>215</v>
      </c>
      <c r="AE399" s="107">
        <f t="shared" si="107"/>
        <v>21.452145214521451</v>
      </c>
      <c r="AF399" s="4">
        <f t="shared" si="108"/>
        <v>16.426512968299711</v>
      </c>
      <c r="AG399" s="4">
        <f t="shared" si="109"/>
        <v>19.962859795728878</v>
      </c>
      <c r="AH399" s="80"/>
      <c r="AI399" s="80"/>
      <c r="AJ399" s="80"/>
      <c r="AK399" s="80"/>
    </row>
    <row r="400" spans="1:37" ht="15" customHeight="1" x14ac:dyDescent="0.15">
      <c r="B400" s="34" t="s">
        <v>940</v>
      </c>
      <c r="C400" s="209"/>
      <c r="D400" s="209"/>
      <c r="E400" s="7"/>
      <c r="F400" s="18">
        <v>273</v>
      </c>
      <c r="G400" s="18">
        <v>193</v>
      </c>
      <c r="H400" s="18">
        <v>80</v>
      </c>
      <c r="I400" s="18">
        <v>124</v>
      </c>
      <c r="J400" s="67">
        <v>113</v>
      </c>
      <c r="K400" s="18">
        <v>204</v>
      </c>
      <c r="L400" s="107">
        <f t="shared" si="98"/>
        <v>12.721342031686858</v>
      </c>
      <c r="M400" s="4">
        <f t="shared" si="99"/>
        <v>17.466063348416288</v>
      </c>
      <c r="N400" s="4">
        <f t="shared" si="100"/>
        <v>7.6849183477425562</v>
      </c>
      <c r="O400" s="4">
        <f t="shared" si="101"/>
        <v>10.472972972972974</v>
      </c>
      <c r="P400" s="4">
        <f t="shared" si="102"/>
        <v>10.492107706592387</v>
      </c>
      <c r="Q400" s="4">
        <f t="shared" si="103"/>
        <v>16.831683168316832</v>
      </c>
      <c r="R400" s="80"/>
      <c r="S400" s="80"/>
      <c r="T400" s="80"/>
      <c r="U400" s="80"/>
      <c r="V400" s="80"/>
      <c r="W400" s="80"/>
      <c r="X400" s="34" t="s">
        <v>940</v>
      </c>
      <c r="Y400" s="209"/>
      <c r="Z400" s="209"/>
      <c r="AA400" s="7"/>
      <c r="AB400" s="18">
        <f t="shared" si="104"/>
        <v>204</v>
      </c>
      <c r="AC400" s="18">
        <f t="shared" si="105"/>
        <v>80</v>
      </c>
      <c r="AD400" s="67">
        <f t="shared" si="106"/>
        <v>113</v>
      </c>
      <c r="AE400" s="107">
        <f t="shared" si="107"/>
        <v>16.831683168316832</v>
      </c>
      <c r="AF400" s="4">
        <f t="shared" si="108"/>
        <v>7.6849183477425562</v>
      </c>
      <c r="AG400" s="4">
        <f t="shared" si="109"/>
        <v>10.492107706592387</v>
      </c>
      <c r="AH400" s="80"/>
      <c r="AI400" s="80"/>
      <c r="AJ400" s="80"/>
      <c r="AK400" s="80"/>
    </row>
    <row r="401" spans="2:37" ht="15" customHeight="1" x14ac:dyDescent="0.15">
      <c r="B401" s="34" t="s">
        <v>941</v>
      </c>
      <c r="C401" s="209"/>
      <c r="D401" s="209"/>
      <c r="E401" s="7"/>
      <c r="F401" s="18">
        <v>177</v>
      </c>
      <c r="G401" s="18">
        <v>118</v>
      </c>
      <c r="H401" s="18">
        <v>59</v>
      </c>
      <c r="I401" s="18">
        <v>69</v>
      </c>
      <c r="J401" s="67">
        <v>62</v>
      </c>
      <c r="K401" s="18">
        <v>125</v>
      </c>
      <c r="L401" s="107">
        <f t="shared" si="98"/>
        <v>8.2479030754892833</v>
      </c>
      <c r="M401" s="4">
        <f t="shared" si="99"/>
        <v>10.678733031674208</v>
      </c>
      <c r="N401" s="4">
        <f t="shared" si="100"/>
        <v>5.6676272814601347</v>
      </c>
      <c r="O401" s="4">
        <f t="shared" si="101"/>
        <v>5.8277027027027026</v>
      </c>
      <c r="P401" s="4">
        <f t="shared" si="102"/>
        <v>5.7567316620241415</v>
      </c>
      <c r="Q401" s="4">
        <f t="shared" si="103"/>
        <v>10.313531353135314</v>
      </c>
      <c r="R401" s="80"/>
      <c r="S401" s="80"/>
      <c r="T401" s="80"/>
      <c r="U401" s="80"/>
      <c r="V401" s="80"/>
      <c r="W401" s="80"/>
      <c r="X401" s="34" t="s">
        <v>941</v>
      </c>
      <c r="Y401" s="209"/>
      <c r="Z401" s="209"/>
      <c r="AA401" s="7"/>
      <c r="AB401" s="18">
        <f t="shared" si="104"/>
        <v>125</v>
      </c>
      <c r="AC401" s="18">
        <f t="shared" si="105"/>
        <v>59</v>
      </c>
      <c r="AD401" s="67">
        <f t="shared" si="106"/>
        <v>62</v>
      </c>
      <c r="AE401" s="107">
        <f t="shared" si="107"/>
        <v>10.313531353135314</v>
      </c>
      <c r="AF401" s="4">
        <f t="shared" si="108"/>
        <v>5.6676272814601347</v>
      </c>
      <c r="AG401" s="4">
        <f t="shared" si="109"/>
        <v>5.7567316620241415</v>
      </c>
      <c r="AH401" s="80"/>
      <c r="AI401" s="80"/>
      <c r="AJ401" s="80"/>
      <c r="AK401" s="80"/>
    </row>
    <row r="402" spans="2:37" ht="15" customHeight="1" x14ac:dyDescent="0.15">
      <c r="B402" s="34" t="s">
        <v>942</v>
      </c>
      <c r="C402" s="209"/>
      <c r="D402" s="209"/>
      <c r="E402" s="7"/>
      <c r="F402" s="18">
        <v>203</v>
      </c>
      <c r="G402" s="18">
        <v>147</v>
      </c>
      <c r="H402" s="18">
        <v>56</v>
      </c>
      <c r="I402" s="18">
        <v>69</v>
      </c>
      <c r="J402" s="67">
        <v>58</v>
      </c>
      <c r="K402" s="18">
        <v>158</v>
      </c>
      <c r="L402" s="107">
        <f t="shared" si="98"/>
        <v>9.4594594594594597</v>
      </c>
      <c r="M402" s="4">
        <f t="shared" si="99"/>
        <v>13.30316742081448</v>
      </c>
      <c r="N402" s="4">
        <f t="shared" si="100"/>
        <v>5.3794428434197883</v>
      </c>
      <c r="O402" s="4">
        <f t="shared" si="101"/>
        <v>5.8277027027027026</v>
      </c>
      <c r="P402" s="4">
        <f t="shared" si="102"/>
        <v>5.3853296193129063</v>
      </c>
      <c r="Q402" s="4">
        <f t="shared" si="103"/>
        <v>13.036303630363037</v>
      </c>
      <c r="R402" s="80"/>
      <c r="S402" s="80"/>
      <c r="T402" s="80"/>
      <c r="U402" s="80"/>
      <c r="V402" s="80"/>
      <c r="W402" s="80"/>
      <c r="X402" s="34" t="s">
        <v>942</v>
      </c>
      <c r="Y402" s="209"/>
      <c r="Z402" s="209"/>
      <c r="AA402" s="7"/>
      <c r="AB402" s="18">
        <f t="shared" si="104"/>
        <v>158</v>
      </c>
      <c r="AC402" s="18">
        <f t="shared" si="105"/>
        <v>56</v>
      </c>
      <c r="AD402" s="67">
        <f t="shared" si="106"/>
        <v>58</v>
      </c>
      <c r="AE402" s="107">
        <f t="shared" si="107"/>
        <v>13.036303630363037</v>
      </c>
      <c r="AF402" s="4">
        <f t="shared" si="108"/>
        <v>5.3794428434197883</v>
      </c>
      <c r="AG402" s="4">
        <f t="shared" si="109"/>
        <v>5.3853296193129063</v>
      </c>
      <c r="AH402" s="80"/>
      <c r="AI402" s="80"/>
      <c r="AJ402" s="80"/>
      <c r="AK402" s="80"/>
    </row>
    <row r="403" spans="2:37" ht="15" customHeight="1" x14ac:dyDescent="0.15">
      <c r="B403" s="34" t="s">
        <v>943</v>
      </c>
      <c r="C403" s="209"/>
      <c r="D403" s="209"/>
      <c r="E403" s="7"/>
      <c r="F403" s="18">
        <v>53</v>
      </c>
      <c r="G403" s="18">
        <v>39</v>
      </c>
      <c r="H403" s="18">
        <v>14</v>
      </c>
      <c r="I403" s="18">
        <v>20</v>
      </c>
      <c r="J403" s="67">
        <v>16</v>
      </c>
      <c r="K403" s="18">
        <v>43</v>
      </c>
      <c r="L403" s="107">
        <f t="shared" si="98"/>
        <v>2.4697110904007458</v>
      </c>
      <c r="M403" s="4">
        <f t="shared" si="99"/>
        <v>3.5294117647058822</v>
      </c>
      <c r="N403" s="4">
        <f t="shared" si="100"/>
        <v>1.3448607108549471</v>
      </c>
      <c r="O403" s="4">
        <f t="shared" si="101"/>
        <v>1.6891891891891893</v>
      </c>
      <c r="P403" s="4">
        <f t="shared" si="102"/>
        <v>1.4856081708449396</v>
      </c>
      <c r="Q403" s="4">
        <f t="shared" si="103"/>
        <v>3.5478547854785476</v>
      </c>
      <c r="R403" s="80"/>
      <c r="S403" s="80"/>
      <c r="T403" s="80"/>
      <c r="U403" s="80"/>
      <c r="V403" s="80"/>
      <c r="W403" s="80"/>
      <c r="X403" s="34" t="s">
        <v>943</v>
      </c>
      <c r="Y403" s="209"/>
      <c r="Z403" s="209"/>
      <c r="AA403" s="7"/>
      <c r="AB403" s="18">
        <f t="shared" si="104"/>
        <v>43</v>
      </c>
      <c r="AC403" s="18">
        <f t="shared" si="105"/>
        <v>14</v>
      </c>
      <c r="AD403" s="67">
        <f t="shared" si="106"/>
        <v>16</v>
      </c>
      <c r="AE403" s="107">
        <f t="shared" si="107"/>
        <v>3.5478547854785476</v>
      </c>
      <c r="AF403" s="4">
        <f t="shared" si="108"/>
        <v>1.3448607108549471</v>
      </c>
      <c r="AG403" s="4">
        <f t="shared" si="109"/>
        <v>1.4856081708449396</v>
      </c>
      <c r="AH403" s="80"/>
      <c r="AI403" s="80"/>
      <c r="AJ403" s="80"/>
      <c r="AK403" s="80"/>
    </row>
    <row r="404" spans="2:37" ht="15" customHeight="1" x14ac:dyDescent="0.15">
      <c r="B404" s="34" t="s">
        <v>74</v>
      </c>
      <c r="C404" s="209"/>
      <c r="D404" s="209"/>
      <c r="E404" s="7"/>
      <c r="F404" s="18">
        <v>34</v>
      </c>
      <c r="G404" s="18">
        <v>23</v>
      </c>
      <c r="H404" s="18">
        <v>11</v>
      </c>
      <c r="I404" s="18">
        <v>17</v>
      </c>
      <c r="J404" s="67">
        <v>8</v>
      </c>
      <c r="K404" s="18">
        <v>32</v>
      </c>
      <c r="L404" s="107">
        <f t="shared" si="98"/>
        <v>1.5843429636533086</v>
      </c>
      <c r="M404" s="4">
        <f t="shared" si="99"/>
        <v>2.0814479638009047</v>
      </c>
      <c r="N404" s="4">
        <f t="shared" si="100"/>
        <v>1.0566762728146013</v>
      </c>
      <c r="O404" s="4">
        <f t="shared" si="101"/>
        <v>1.435810810810811</v>
      </c>
      <c r="P404" s="4">
        <f t="shared" si="102"/>
        <v>0.74280408542246978</v>
      </c>
      <c r="Q404" s="4">
        <f t="shared" si="103"/>
        <v>2.6402640264026402</v>
      </c>
      <c r="R404" s="80"/>
      <c r="S404" s="80"/>
      <c r="T404" s="80"/>
      <c r="U404" s="80"/>
      <c r="V404" s="80"/>
      <c r="W404" s="80"/>
      <c r="X404" s="34" t="s">
        <v>74</v>
      </c>
      <c r="Y404" s="209"/>
      <c r="Z404" s="209"/>
      <c r="AA404" s="7"/>
      <c r="AB404" s="18">
        <f t="shared" si="104"/>
        <v>32</v>
      </c>
      <c r="AC404" s="18">
        <f t="shared" si="105"/>
        <v>11</v>
      </c>
      <c r="AD404" s="67">
        <f t="shared" si="106"/>
        <v>8</v>
      </c>
      <c r="AE404" s="107">
        <f t="shared" si="107"/>
        <v>2.6402640264026402</v>
      </c>
      <c r="AF404" s="4">
        <f t="shared" si="108"/>
        <v>1.0566762728146013</v>
      </c>
      <c r="AG404" s="4">
        <f t="shared" si="109"/>
        <v>0.74280408542246978</v>
      </c>
      <c r="AH404" s="80"/>
      <c r="AI404" s="80"/>
      <c r="AJ404" s="80"/>
      <c r="AK404" s="80"/>
    </row>
    <row r="405" spans="2:37" ht="15" customHeight="1" x14ac:dyDescent="0.15">
      <c r="B405" s="35" t="s">
        <v>150</v>
      </c>
      <c r="C405" s="88"/>
      <c r="D405" s="88"/>
      <c r="E405" s="36"/>
      <c r="F405" s="19">
        <v>56</v>
      </c>
      <c r="G405" s="19">
        <v>21</v>
      </c>
      <c r="H405" s="19">
        <v>35</v>
      </c>
      <c r="I405" s="19">
        <v>35</v>
      </c>
      <c r="J405" s="72">
        <v>34</v>
      </c>
      <c r="K405" s="19">
        <v>22</v>
      </c>
      <c r="L405" s="111">
        <f t="shared" si="98"/>
        <v>2.6095060577819198</v>
      </c>
      <c r="M405" s="5">
        <f t="shared" si="99"/>
        <v>1.9004524886877827</v>
      </c>
      <c r="N405" s="5">
        <f t="shared" si="100"/>
        <v>3.3621517771373677</v>
      </c>
      <c r="O405" s="5">
        <f t="shared" si="101"/>
        <v>2.9560810810810811</v>
      </c>
      <c r="P405" s="5">
        <f t="shared" si="102"/>
        <v>3.1569173630454963</v>
      </c>
      <c r="Q405" s="5">
        <f t="shared" si="103"/>
        <v>1.8151815181518154</v>
      </c>
      <c r="R405" s="23"/>
      <c r="S405" s="23"/>
      <c r="T405" s="23"/>
      <c r="U405" s="23"/>
      <c r="V405" s="23"/>
      <c r="W405" s="80"/>
      <c r="X405" s="35" t="s">
        <v>150</v>
      </c>
      <c r="Y405" s="88"/>
      <c r="Z405" s="88"/>
      <c r="AA405" s="36"/>
      <c r="AB405" s="19">
        <f t="shared" si="104"/>
        <v>22</v>
      </c>
      <c r="AC405" s="19">
        <f t="shared" si="105"/>
        <v>35</v>
      </c>
      <c r="AD405" s="72">
        <f t="shared" si="106"/>
        <v>34</v>
      </c>
      <c r="AE405" s="111">
        <f t="shared" si="107"/>
        <v>1.8151815181518154</v>
      </c>
      <c r="AF405" s="5">
        <f t="shared" si="108"/>
        <v>3.3621517771373677</v>
      </c>
      <c r="AG405" s="5">
        <f t="shared" si="109"/>
        <v>3.1569173630454963</v>
      </c>
      <c r="AH405" s="23"/>
      <c r="AI405" s="23"/>
      <c r="AJ405" s="23"/>
      <c r="AK405" s="23"/>
    </row>
    <row r="406" spans="2:37" ht="15" customHeight="1" x14ac:dyDescent="0.15">
      <c r="B406" s="38" t="s">
        <v>1</v>
      </c>
      <c r="C406" s="78"/>
      <c r="D406" s="78"/>
      <c r="E406" s="28"/>
      <c r="F406" s="39">
        <f>SUM(F396:F405)</f>
        <v>2146</v>
      </c>
      <c r="G406" s="39">
        <f>SUM(G396:G405)</f>
        <v>1105</v>
      </c>
      <c r="H406" s="39">
        <f>SUM(H396:H405)</f>
        <v>1041</v>
      </c>
      <c r="I406" s="39">
        <f>SUM(I396:I405)</f>
        <v>1184</v>
      </c>
      <c r="J406" s="68">
        <f>SUM(J396:J405)</f>
        <v>1077</v>
      </c>
      <c r="K406" s="39">
        <v>1212</v>
      </c>
      <c r="L406" s="108">
        <f t="shared" ref="L406:Q406" si="110">IF(SUM(L396:L405)&gt;100,"－",SUM(L396:L405))</f>
        <v>100</v>
      </c>
      <c r="M406" s="6">
        <f t="shared" si="110"/>
        <v>99.999999999999986</v>
      </c>
      <c r="N406" s="6">
        <f t="shared" si="110"/>
        <v>99.999999999999986</v>
      </c>
      <c r="O406" s="6">
        <f t="shared" si="110"/>
        <v>100</v>
      </c>
      <c r="P406" s="6">
        <f t="shared" si="110"/>
        <v>100</v>
      </c>
      <c r="Q406" s="6">
        <f t="shared" si="110"/>
        <v>100.00000000000001</v>
      </c>
      <c r="R406" s="23"/>
      <c r="S406" s="23"/>
      <c r="T406" s="23"/>
      <c r="U406" s="23"/>
      <c r="V406" s="23"/>
      <c r="W406" s="80"/>
      <c r="X406" s="38" t="s">
        <v>1</v>
      </c>
      <c r="Y406" s="78"/>
      <c r="Z406" s="78"/>
      <c r="AA406" s="28"/>
      <c r="AB406" s="39">
        <f>SUM(AB396:AB405)</f>
        <v>1212</v>
      </c>
      <c r="AC406" s="39">
        <f>SUM(AC396:AC405)</f>
        <v>1041</v>
      </c>
      <c r="AD406" s="68">
        <f>SUM(AD396:AD405)</f>
        <v>1077</v>
      </c>
      <c r="AE406" s="108">
        <f>IF(SUM(AE396:AE405)&gt;100,"－",SUM(AE396:AE405))</f>
        <v>100.00000000000001</v>
      </c>
      <c r="AF406" s="6">
        <f>IF(SUM(AF396:AF405)&gt;100,"－",SUM(AF396:AF405))</f>
        <v>99.999999999999986</v>
      </c>
      <c r="AG406" s="6">
        <f>IF(SUM(AG396:AG405)&gt;100,"－",SUM(AG396:AG405))</f>
        <v>100</v>
      </c>
      <c r="AH406" s="23"/>
      <c r="AI406" s="23"/>
      <c r="AJ406" s="23"/>
      <c r="AK406" s="23"/>
    </row>
    <row r="407" spans="2:37" ht="15" customHeight="1" x14ac:dyDescent="0.15">
      <c r="B407" s="38" t="s">
        <v>103</v>
      </c>
      <c r="C407" s="78"/>
      <c r="D407" s="78"/>
      <c r="E407" s="29"/>
      <c r="F407" s="41">
        <v>5.0779904306220098</v>
      </c>
      <c r="G407" s="71">
        <v>6.2527675276752763</v>
      </c>
      <c r="H407" s="71">
        <v>3.8121272365805168</v>
      </c>
      <c r="I407" s="71">
        <v>4.3603133159268932</v>
      </c>
      <c r="J407" s="71">
        <v>4.1083413231064236</v>
      </c>
      <c r="K407" s="41">
        <v>6.3050420168067225</v>
      </c>
      <c r="L407" s="14"/>
      <c r="M407" s="14"/>
      <c r="N407" s="14"/>
      <c r="O407" s="14"/>
      <c r="P407" s="14"/>
      <c r="Q407" s="14"/>
      <c r="R407" s="14"/>
      <c r="S407" s="14"/>
      <c r="T407" s="14"/>
      <c r="U407" s="14"/>
      <c r="V407" s="14"/>
      <c r="W407" s="80"/>
      <c r="X407" s="38" t="s">
        <v>103</v>
      </c>
      <c r="Y407" s="78"/>
      <c r="Z407" s="78"/>
      <c r="AA407" s="29"/>
      <c r="AB407" s="41">
        <v>6.3050420168067225</v>
      </c>
      <c r="AC407" s="71">
        <f>H407</f>
        <v>3.8121272365805168</v>
      </c>
      <c r="AD407" s="71">
        <f>J407</f>
        <v>4.1083413231064236</v>
      </c>
      <c r="AE407" s="14"/>
      <c r="AF407" s="14"/>
      <c r="AG407" s="14"/>
      <c r="AH407" s="14"/>
      <c r="AI407" s="14"/>
      <c r="AJ407" s="14"/>
      <c r="AK407" s="14"/>
    </row>
    <row r="408" spans="2:37" ht="15" customHeight="1" x14ac:dyDescent="0.15">
      <c r="B408" s="38" t="s">
        <v>104</v>
      </c>
      <c r="C408" s="78"/>
      <c r="D408" s="78"/>
      <c r="E408" s="29"/>
      <c r="F408" s="171">
        <v>60</v>
      </c>
      <c r="G408" s="47">
        <v>60</v>
      </c>
      <c r="H408" s="47">
        <v>42</v>
      </c>
      <c r="I408" s="47">
        <v>40</v>
      </c>
      <c r="J408" s="47">
        <v>38</v>
      </c>
      <c r="K408" s="171">
        <v>60</v>
      </c>
      <c r="L408" s="14"/>
      <c r="M408" s="14"/>
      <c r="N408" s="14"/>
      <c r="O408" s="14"/>
      <c r="P408" s="14"/>
      <c r="Q408" s="14"/>
      <c r="R408" s="14"/>
      <c r="S408" s="14"/>
      <c r="T408" s="14"/>
      <c r="U408" s="14"/>
      <c r="V408" s="14"/>
      <c r="W408" s="80"/>
      <c r="X408" s="38" t="s">
        <v>104</v>
      </c>
      <c r="Y408" s="78"/>
      <c r="Z408" s="78"/>
      <c r="AA408" s="29"/>
      <c r="AB408" s="171">
        <v>60</v>
      </c>
      <c r="AC408" s="47">
        <f>H408</f>
        <v>42</v>
      </c>
      <c r="AD408" s="47">
        <f>J408</f>
        <v>38</v>
      </c>
      <c r="AE408" s="14"/>
      <c r="AF408" s="14"/>
      <c r="AG408" s="14"/>
      <c r="AH408" s="14"/>
      <c r="AI408" s="14"/>
      <c r="AJ408" s="14"/>
      <c r="AK408" s="14"/>
    </row>
    <row r="409" spans="2:37" ht="15" customHeight="1" x14ac:dyDescent="0.15">
      <c r="B409" s="85" t="s">
        <v>143</v>
      </c>
      <c r="C409" s="85"/>
      <c r="D409" s="85"/>
      <c r="E409" s="7"/>
      <c r="H409" s="1"/>
      <c r="J409" s="1"/>
      <c r="L409" s="172"/>
      <c r="M409" s="172"/>
      <c r="N409" s="172"/>
      <c r="O409" s="172"/>
      <c r="P409" s="172"/>
      <c r="Q409" s="172"/>
      <c r="W409" s="80"/>
      <c r="X409" s="85" t="s">
        <v>143</v>
      </c>
      <c r="Y409" s="85"/>
      <c r="Z409" s="85"/>
      <c r="AA409" s="7"/>
      <c r="AC409" s="1"/>
      <c r="AD409" s="1"/>
      <c r="AE409" s="1"/>
      <c r="AF409" s="1"/>
      <c r="AG409" s="1"/>
    </row>
    <row r="410" spans="2:37" ht="13.65" customHeight="1" x14ac:dyDescent="0.15">
      <c r="B410" s="64"/>
      <c r="C410" s="33"/>
      <c r="D410" s="33"/>
      <c r="E410" s="33"/>
      <c r="F410" s="386"/>
      <c r="G410" s="387"/>
      <c r="H410" s="86" t="s">
        <v>2</v>
      </c>
      <c r="I410" s="86"/>
      <c r="J410" s="387"/>
      <c r="K410" s="387"/>
      <c r="L410" s="388"/>
      <c r="M410" s="387"/>
      <c r="N410" s="86" t="s">
        <v>3</v>
      </c>
      <c r="O410" s="86"/>
      <c r="P410" s="387"/>
      <c r="Q410" s="389"/>
      <c r="W410" s="80"/>
      <c r="X410" s="64"/>
      <c r="Y410" s="33"/>
      <c r="Z410" s="33"/>
      <c r="AA410" s="33"/>
      <c r="AB410" s="79"/>
      <c r="AC410" s="83" t="s">
        <v>2</v>
      </c>
      <c r="AD410" s="86"/>
      <c r="AE410" s="104"/>
      <c r="AF410" s="83" t="s">
        <v>3</v>
      </c>
      <c r="AG410" s="84"/>
    </row>
    <row r="411" spans="2:37" ht="19.2" x14ac:dyDescent="0.15">
      <c r="B411" s="77"/>
      <c r="C411" s="7"/>
      <c r="D411" s="7"/>
      <c r="E411" s="7"/>
      <c r="F411" s="94" t="s">
        <v>442</v>
      </c>
      <c r="G411" s="94" t="s">
        <v>194</v>
      </c>
      <c r="H411" s="94" t="s">
        <v>195</v>
      </c>
      <c r="I411" s="94" t="s">
        <v>443</v>
      </c>
      <c r="J411" s="100" t="s">
        <v>197</v>
      </c>
      <c r="K411" s="94" t="s">
        <v>1127</v>
      </c>
      <c r="L411" s="103" t="s">
        <v>442</v>
      </c>
      <c r="M411" s="94" t="s">
        <v>194</v>
      </c>
      <c r="N411" s="94" t="s">
        <v>195</v>
      </c>
      <c r="O411" s="94" t="s">
        <v>443</v>
      </c>
      <c r="P411" s="94" t="s">
        <v>197</v>
      </c>
      <c r="Q411" s="94" t="s">
        <v>1127</v>
      </c>
      <c r="W411" s="80"/>
      <c r="X411" s="77"/>
      <c r="Y411" s="7"/>
      <c r="Z411" s="7"/>
      <c r="AA411" s="7"/>
      <c r="AB411" s="94" t="s">
        <v>976</v>
      </c>
      <c r="AC411" s="94" t="s">
        <v>195</v>
      </c>
      <c r="AD411" s="100" t="s">
        <v>197</v>
      </c>
      <c r="AE411" s="103" t="s">
        <v>976</v>
      </c>
      <c r="AF411" s="94" t="s">
        <v>195</v>
      </c>
      <c r="AG411" s="94" t="s">
        <v>197</v>
      </c>
    </row>
    <row r="412" spans="2:37" ht="12" customHeight="1" x14ac:dyDescent="0.15">
      <c r="B412" s="35"/>
      <c r="C412" s="88"/>
      <c r="D412" s="88"/>
      <c r="E412" s="36"/>
      <c r="F412" s="37"/>
      <c r="G412" s="37"/>
      <c r="H412" s="37"/>
      <c r="I412" s="37"/>
      <c r="J412" s="66"/>
      <c r="K412" s="37"/>
      <c r="L412" s="105">
        <f t="shared" ref="L412:Q412" si="111">F$406</f>
        <v>2146</v>
      </c>
      <c r="M412" s="2">
        <f t="shared" si="111"/>
        <v>1105</v>
      </c>
      <c r="N412" s="2">
        <f t="shared" si="111"/>
        <v>1041</v>
      </c>
      <c r="O412" s="2">
        <f t="shared" si="111"/>
        <v>1184</v>
      </c>
      <c r="P412" s="2">
        <f t="shared" si="111"/>
        <v>1077</v>
      </c>
      <c r="Q412" s="2">
        <f t="shared" si="111"/>
        <v>1212</v>
      </c>
      <c r="R412" s="89"/>
      <c r="S412" s="89"/>
      <c r="T412" s="89"/>
      <c r="U412" s="89"/>
      <c r="V412" s="89"/>
      <c r="W412" s="80"/>
      <c r="X412" s="35"/>
      <c r="Y412" s="88"/>
      <c r="Z412" s="88"/>
      <c r="AA412" s="36"/>
      <c r="AB412" s="37"/>
      <c r="AC412" s="37"/>
      <c r="AD412" s="66"/>
      <c r="AE412" s="105">
        <f>AB$406</f>
        <v>1212</v>
      </c>
      <c r="AF412" s="2">
        <f>AC$406</f>
        <v>1041</v>
      </c>
      <c r="AG412" s="2">
        <f>AD$406</f>
        <v>1077</v>
      </c>
      <c r="AH412" s="89"/>
      <c r="AI412" s="89"/>
      <c r="AJ412" s="89"/>
      <c r="AK412" s="89"/>
    </row>
    <row r="413" spans="2:37" ht="15" customHeight="1" x14ac:dyDescent="0.15">
      <c r="B413" s="34" t="s">
        <v>177</v>
      </c>
      <c r="C413" s="209"/>
      <c r="D413" s="209"/>
      <c r="E413" s="7"/>
      <c r="F413" s="18">
        <v>215</v>
      </c>
      <c r="G413" s="18">
        <v>75</v>
      </c>
      <c r="H413" s="18">
        <v>140</v>
      </c>
      <c r="I413" s="18">
        <v>112</v>
      </c>
      <c r="J413" s="67">
        <v>106</v>
      </c>
      <c r="K413" s="18">
        <v>81</v>
      </c>
      <c r="L413" s="106">
        <f t="shared" ref="L413:L422" si="112">F413/L$395*100</f>
        <v>10.018639328984156</v>
      </c>
      <c r="M413" s="4">
        <f t="shared" ref="M413:M422" si="113">G413/M$395*100</f>
        <v>6.7873303167420813</v>
      </c>
      <c r="N413" s="4">
        <f t="shared" ref="N413:N422" si="114">H413/N$395*100</f>
        <v>13.448607108549471</v>
      </c>
      <c r="O413" s="4">
        <f t="shared" ref="O413:O422" si="115">I413/O$395*100</f>
        <v>9.4594594594594597</v>
      </c>
      <c r="P413" s="4">
        <f t="shared" ref="P413:P422" si="116">J413/P$395*100</f>
        <v>9.8421541318477246</v>
      </c>
      <c r="Q413" s="4">
        <f t="shared" ref="Q413:Q422" si="117">K413/Q$395*100</f>
        <v>6.6831683168316838</v>
      </c>
      <c r="R413" s="80"/>
      <c r="S413" s="80"/>
      <c r="T413" s="80"/>
      <c r="U413" s="80"/>
      <c r="V413" s="80"/>
      <c r="W413" s="80"/>
      <c r="X413" s="34" t="s">
        <v>177</v>
      </c>
      <c r="Y413" s="209"/>
      <c r="Z413" s="209"/>
      <c r="AA413" s="7"/>
      <c r="AB413" s="18">
        <f t="shared" ref="AB413:AB422" si="118">SUM(G413,I413-J413)</f>
        <v>81</v>
      </c>
      <c r="AC413" s="18">
        <f t="shared" ref="AC413:AC422" si="119">H413</f>
        <v>140</v>
      </c>
      <c r="AD413" s="67">
        <f t="shared" ref="AD413:AD422" si="120">J413</f>
        <v>106</v>
      </c>
      <c r="AE413" s="106">
        <f t="shared" ref="AE413:AE422" si="121">AB413/AE$395*100</f>
        <v>6.6831683168316838</v>
      </c>
      <c r="AF413" s="4">
        <f t="shared" ref="AF413:AF422" si="122">AC413/AF$395*100</f>
        <v>13.448607108549471</v>
      </c>
      <c r="AG413" s="4">
        <f t="shared" ref="AG413:AG422" si="123">AD413/AG$395*100</f>
        <v>9.8421541318477246</v>
      </c>
      <c r="AH413" s="80"/>
      <c r="AI413" s="80"/>
      <c r="AJ413" s="80"/>
      <c r="AK413" s="80"/>
    </row>
    <row r="414" spans="2:37" ht="15" customHeight="1" x14ac:dyDescent="0.15">
      <c r="B414" s="34" t="s">
        <v>69</v>
      </c>
      <c r="C414" s="209"/>
      <c r="D414" s="209"/>
      <c r="E414" s="7"/>
      <c r="F414" s="18">
        <v>131</v>
      </c>
      <c r="G414" s="18">
        <v>88</v>
      </c>
      <c r="H414" s="18">
        <v>43</v>
      </c>
      <c r="I414" s="18">
        <v>88</v>
      </c>
      <c r="J414" s="67">
        <v>81</v>
      </c>
      <c r="K414" s="18">
        <v>95</v>
      </c>
      <c r="L414" s="107">
        <f t="shared" si="112"/>
        <v>6.1043802423112767</v>
      </c>
      <c r="M414" s="4">
        <f t="shared" si="113"/>
        <v>7.9638009049773748</v>
      </c>
      <c r="N414" s="4">
        <f t="shared" si="114"/>
        <v>4.1306436119116237</v>
      </c>
      <c r="O414" s="4">
        <f t="shared" si="115"/>
        <v>7.4324324324324325</v>
      </c>
      <c r="P414" s="4">
        <f t="shared" si="116"/>
        <v>7.5208913649025071</v>
      </c>
      <c r="Q414" s="4">
        <f t="shared" si="117"/>
        <v>7.8382838283828384</v>
      </c>
      <c r="R414" s="80"/>
      <c r="S414" s="80"/>
      <c r="T414" s="80"/>
      <c r="U414" s="80"/>
      <c r="V414" s="80"/>
      <c r="W414" s="80"/>
      <c r="X414" s="34" t="s">
        <v>69</v>
      </c>
      <c r="Y414" s="209"/>
      <c r="Z414" s="209"/>
      <c r="AA414" s="7"/>
      <c r="AB414" s="18">
        <f t="shared" si="118"/>
        <v>95</v>
      </c>
      <c r="AC414" s="18">
        <f t="shared" si="119"/>
        <v>43</v>
      </c>
      <c r="AD414" s="67">
        <f t="shared" si="120"/>
        <v>81</v>
      </c>
      <c r="AE414" s="107">
        <f t="shared" si="121"/>
        <v>7.8382838283828384</v>
      </c>
      <c r="AF414" s="4">
        <f t="shared" si="122"/>
        <v>4.1306436119116237</v>
      </c>
      <c r="AG414" s="4">
        <f t="shared" si="123"/>
        <v>7.5208913649025071</v>
      </c>
      <c r="AH414" s="80"/>
      <c r="AI414" s="80"/>
      <c r="AJ414" s="80"/>
      <c r="AK414" s="80"/>
    </row>
    <row r="415" spans="2:37" ht="15" customHeight="1" x14ac:dyDescent="0.15">
      <c r="B415" s="34" t="s">
        <v>70</v>
      </c>
      <c r="C415" s="209"/>
      <c r="D415" s="209"/>
      <c r="E415" s="7"/>
      <c r="F415" s="18">
        <v>374</v>
      </c>
      <c r="G415" s="18">
        <v>212</v>
      </c>
      <c r="H415" s="18">
        <v>162</v>
      </c>
      <c r="I415" s="18">
        <v>215</v>
      </c>
      <c r="J415" s="67">
        <v>196</v>
      </c>
      <c r="K415" s="18">
        <v>231</v>
      </c>
      <c r="L415" s="107">
        <f t="shared" si="112"/>
        <v>17.42777260018639</v>
      </c>
      <c r="M415" s="4">
        <f t="shared" si="113"/>
        <v>19.185520361990953</v>
      </c>
      <c r="N415" s="4">
        <f t="shared" si="114"/>
        <v>15.561959654178676</v>
      </c>
      <c r="O415" s="4">
        <f t="shared" si="115"/>
        <v>18.158783783783782</v>
      </c>
      <c r="P415" s="4">
        <f t="shared" si="116"/>
        <v>18.198700092850512</v>
      </c>
      <c r="Q415" s="4">
        <f t="shared" si="117"/>
        <v>19.059405940594061</v>
      </c>
      <c r="R415" s="80"/>
      <c r="S415" s="80"/>
      <c r="T415" s="80"/>
      <c r="U415" s="80"/>
      <c r="V415" s="80"/>
      <c r="W415" s="80"/>
      <c r="X415" s="34" t="s">
        <v>70</v>
      </c>
      <c r="Y415" s="209"/>
      <c r="Z415" s="209"/>
      <c r="AA415" s="7"/>
      <c r="AB415" s="18">
        <f t="shared" si="118"/>
        <v>231</v>
      </c>
      <c r="AC415" s="18">
        <f t="shared" si="119"/>
        <v>162</v>
      </c>
      <c r="AD415" s="67">
        <f t="shared" si="120"/>
        <v>196</v>
      </c>
      <c r="AE415" s="107">
        <f t="shared" si="121"/>
        <v>19.059405940594061</v>
      </c>
      <c r="AF415" s="4">
        <f t="shared" si="122"/>
        <v>15.561959654178676</v>
      </c>
      <c r="AG415" s="4">
        <f t="shared" si="123"/>
        <v>18.198700092850512</v>
      </c>
      <c r="AH415" s="80"/>
      <c r="AI415" s="80"/>
      <c r="AJ415" s="80"/>
      <c r="AK415" s="80"/>
    </row>
    <row r="416" spans="2:37" ht="15" customHeight="1" x14ac:dyDescent="0.15">
      <c r="B416" s="34" t="s">
        <v>71</v>
      </c>
      <c r="C416" s="209"/>
      <c r="D416" s="209"/>
      <c r="E416" s="7"/>
      <c r="F416" s="18">
        <v>429</v>
      </c>
      <c r="G416" s="18">
        <v>248</v>
      </c>
      <c r="H416" s="18">
        <v>181</v>
      </c>
      <c r="I416" s="18">
        <v>242</v>
      </c>
      <c r="J416" s="67">
        <v>211</v>
      </c>
      <c r="K416" s="18">
        <v>279</v>
      </c>
      <c r="L416" s="107">
        <f t="shared" si="112"/>
        <v>19.990680335507921</v>
      </c>
      <c r="M416" s="4">
        <f t="shared" si="113"/>
        <v>22.443438914027151</v>
      </c>
      <c r="N416" s="4">
        <f t="shared" si="114"/>
        <v>17.38712776176753</v>
      </c>
      <c r="O416" s="4">
        <f t="shared" si="115"/>
        <v>20.439189189189189</v>
      </c>
      <c r="P416" s="4">
        <f t="shared" si="116"/>
        <v>19.591457753017639</v>
      </c>
      <c r="Q416" s="4">
        <f t="shared" si="117"/>
        <v>23.019801980198022</v>
      </c>
      <c r="R416" s="80"/>
      <c r="S416" s="80"/>
      <c r="T416" s="80"/>
      <c r="U416" s="80"/>
      <c r="V416" s="80"/>
      <c r="W416" s="80"/>
      <c r="X416" s="34" t="s">
        <v>71</v>
      </c>
      <c r="Y416" s="209"/>
      <c r="Z416" s="209"/>
      <c r="AA416" s="7"/>
      <c r="AB416" s="18">
        <f t="shared" si="118"/>
        <v>279</v>
      </c>
      <c r="AC416" s="18">
        <f t="shared" si="119"/>
        <v>181</v>
      </c>
      <c r="AD416" s="67">
        <f t="shared" si="120"/>
        <v>211</v>
      </c>
      <c r="AE416" s="107">
        <f t="shared" si="121"/>
        <v>23.019801980198022</v>
      </c>
      <c r="AF416" s="4">
        <f t="shared" si="122"/>
        <v>17.38712776176753</v>
      </c>
      <c r="AG416" s="4">
        <f t="shared" si="123"/>
        <v>19.591457753017639</v>
      </c>
      <c r="AH416" s="80"/>
      <c r="AI416" s="80"/>
      <c r="AJ416" s="80"/>
      <c r="AK416" s="80"/>
    </row>
    <row r="417" spans="1:37" ht="15" customHeight="1" x14ac:dyDescent="0.15">
      <c r="B417" s="34" t="s">
        <v>72</v>
      </c>
      <c r="C417" s="209"/>
      <c r="D417" s="209"/>
      <c r="E417" s="7"/>
      <c r="F417" s="18">
        <v>339</v>
      </c>
      <c r="G417" s="18">
        <v>192</v>
      </c>
      <c r="H417" s="18">
        <v>147</v>
      </c>
      <c r="I417" s="18">
        <v>195</v>
      </c>
      <c r="J417" s="67">
        <v>185</v>
      </c>
      <c r="K417" s="18">
        <v>202</v>
      </c>
      <c r="L417" s="107">
        <f t="shared" si="112"/>
        <v>15.796831314072692</v>
      </c>
      <c r="M417" s="4">
        <f t="shared" si="113"/>
        <v>17.375565610859727</v>
      </c>
      <c r="N417" s="4">
        <f t="shared" si="114"/>
        <v>14.121037463976945</v>
      </c>
      <c r="O417" s="4">
        <f t="shared" si="115"/>
        <v>16.469594594594593</v>
      </c>
      <c r="P417" s="4">
        <f t="shared" si="116"/>
        <v>17.177344475394616</v>
      </c>
      <c r="Q417" s="4">
        <f t="shared" si="117"/>
        <v>16.666666666666664</v>
      </c>
      <c r="R417" s="80"/>
      <c r="S417" s="80"/>
      <c r="T417" s="80"/>
      <c r="U417" s="80"/>
      <c r="V417" s="80"/>
      <c r="W417" s="80"/>
      <c r="X417" s="34" t="s">
        <v>72</v>
      </c>
      <c r="Y417" s="209"/>
      <c r="Z417" s="209"/>
      <c r="AA417" s="7"/>
      <c r="AB417" s="18">
        <f t="shared" si="118"/>
        <v>202</v>
      </c>
      <c r="AC417" s="18">
        <f t="shared" si="119"/>
        <v>147</v>
      </c>
      <c r="AD417" s="67">
        <f t="shared" si="120"/>
        <v>185</v>
      </c>
      <c r="AE417" s="107">
        <f t="shared" si="121"/>
        <v>16.666666666666664</v>
      </c>
      <c r="AF417" s="4">
        <f t="shared" si="122"/>
        <v>14.121037463976945</v>
      </c>
      <c r="AG417" s="4">
        <f t="shared" si="123"/>
        <v>17.177344475394616</v>
      </c>
      <c r="AH417" s="80"/>
      <c r="AI417" s="80"/>
      <c r="AJ417" s="80"/>
      <c r="AK417" s="80"/>
    </row>
    <row r="418" spans="1:37" ht="15" customHeight="1" x14ac:dyDescent="0.15">
      <c r="B418" s="34" t="s">
        <v>73</v>
      </c>
      <c r="C418" s="209"/>
      <c r="D418" s="209"/>
      <c r="E418" s="7"/>
      <c r="F418" s="18">
        <v>220</v>
      </c>
      <c r="G418" s="18">
        <v>119</v>
      </c>
      <c r="H418" s="18">
        <v>101</v>
      </c>
      <c r="I418" s="18">
        <v>92</v>
      </c>
      <c r="J418" s="67">
        <v>81</v>
      </c>
      <c r="K418" s="18">
        <v>130</v>
      </c>
      <c r="L418" s="107">
        <f t="shared" si="112"/>
        <v>10.251630941286113</v>
      </c>
      <c r="M418" s="4">
        <f t="shared" si="113"/>
        <v>10.76923076923077</v>
      </c>
      <c r="N418" s="4">
        <f t="shared" si="114"/>
        <v>9.7022094140249759</v>
      </c>
      <c r="O418" s="4">
        <f t="shared" si="115"/>
        <v>7.7702702702702702</v>
      </c>
      <c r="P418" s="4">
        <f t="shared" si="116"/>
        <v>7.5208913649025071</v>
      </c>
      <c r="Q418" s="4">
        <f t="shared" si="117"/>
        <v>10.726072607260726</v>
      </c>
      <c r="R418" s="80"/>
      <c r="S418" s="80"/>
      <c r="T418" s="80"/>
      <c r="U418" s="80"/>
      <c r="V418" s="80"/>
      <c r="W418" s="80"/>
      <c r="X418" s="34" t="s">
        <v>73</v>
      </c>
      <c r="Y418" s="209"/>
      <c r="Z418" s="209"/>
      <c r="AA418" s="7"/>
      <c r="AB418" s="18">
        <f t="shared" si="118"/>
        <v>130</v>
      </c>
      <c r="AC418" s="18">
        <f t="shared" si="119"/>
        <v>101</v>
      </c>
      <c r="AD418" s="67">
        <f t="shared" si="120"/>
        <v>81</v>
      </c>
      <c r="AE418" s="107">
        <f t="shared" si="121"/>
        <v>10.726072607260726</v>
      </c>
      <c r="AF418" s="4">
        <f t="shared" si="122"/>
        <v>9.7022094140249759</v>
      </c>
      <c r="AG418" s="4">
        <f t="shared" si="123"/>
        <v>7.5208913649025071</v>
      </c>
      <c r="AH418" s="80"/>
      <c r="AI418" s="80"/>
      <c r="AJ418" s="80"/>
      <c r="AK418" s="80"/>
    </row>
    <row r="419" spans="1:37" ht="15" customHeight="1" x14ac:dyDescent="0.15">
      <c r="B419" s="34" t="s">
        <v>76</v>
      </c>
      <c r="C419" s="209"/>
      <c r="D419" s="209"/>
      <c r="E419" s="7"/>
      <c r="F419" s="18">
        <v>248</v>
      </c>
      <c r="G419" s="18">
        <v>113</v>
      </c>
      <c r="H419" s="18">
        <v>135</v>
      </c>
      <c r="I419" s="18">
        <v>129</v>
      </c>
      <c r="J419" s="67">
        <v>115</v>
      </c>
      <c r="K419" s="18">
        <v>127</v>
      </c>
      <c r="L419" s="107">
        <f t="shared" si="112"/>
        <v>11.556383970177073</v>
      </c>
      <c r="M419" s="4">
        <f t="shared" si="113"/>
        <v>10.226244343891402</v>
      </c>
      <c r="N419" s="4">
        <f t="shared" si="114"/>
        <v>12.968299711815561</v>
      </c>
      <c r="O419" s="4">
        <f t="shared" si="115"/>
        <v>10.89527027027027</v>
      </c>
      <c r="P419" s="4">
        <f t="shared" si="116"/>
        <v>10.677808727948005</v>
      </c>
      <c r="Q419" s="4">
        <f t="shared" si="117"/>
        <v>10.478547854785479</v>
      </c>
      <c r="R419" s="80"/>
      <c r="S419" s="80"/>
      <c r="T419" s="80"/>
      <c r="U419" s="80"/>
      <c r="V419" s="80"/>
      <c r="W419" s="80"/>
      <c r="X419" s="34" t="s">
        <v>76</v>
      </c>
      <c r="Y419" s="209"/>
      <c r="Z419" s="209"/>
      <c r="AA419" s="7"/>
      <c r="AB419" s="18">
        <f t="shared" si="118"/>
        <v>127</v>
      </c>
      <c r="AC419" s="18">
        <f t="shared" si="119"/>
        <v>135</v>
      </c>
      <c r="AD419" s="67">
        <f t="shared" si="120"/>
        <v>115</v>
      </c>
      <c r="AE419" s="107">
        <f t="shared" si="121"/>
        <v>10.478547854785479</v>
      </c>
      <c r="AF419" s="4">
        <f t="shared" si="122"/>
        <v>12.968299711815561</v>
      </c>
      <c r="AG419" s="4">
        <f t="shared" si="123"/>
        <v>10.677808727948005</v>
      </c>
      <c r="AH419" s="80"/>
      <c r="AI419" s="80"/>
      <c r="AJ419" s="80"/>
      <c r="AK419" s="80"/>
    </row>
    <row r="420" spans="1:37" ht="15" customHeight="1" x14ac:dyDescent="0.15">
      <c r="B420" s="34" t="s">
        <v>75</v>
      </c>
      <c r="C420" s="209"/>
      <c r="D420" s="209"/>
      <c r="E420" s="7"/>
      <c r="F420" s="18">
        <v>68</v>
      </c>
      <c r="G420" s="18">
        <v>21</v>
      </c>
      <c r="H420" s="18">
        <v>47</v>
      </c>
      <c r="I420" s="18">
        <v>30</v>
      </c>
      <c r="J420" s="67">
        <v>25</v>
      </c>
      <c r="K420" s="18">
        <v>26</v>
      </c>
      <c r="L420" s="107">
        <f t="shared" si="112"/>
        <v>3.1686859273066172</v>
      </c>
      <c r="M420" s="4">
        <f t="shared" si="113"/>
        <v>1.9004524886877827</v>
      </c>
      <c r="N420" s="4">
        <f t="shared" si="114"/>
        <v>4.5148895292987508</v>
      </c>
      <c r="O420" s="4">
        <f t="shared" si="115"/>
        <v>2.5337837837837838</v>
      </c>
      <c r="P420" s="4">
        <f t="shared" si="116"/>
        <v>2.3212627669452179</v>
      </c>
      <c r="Q420" s="4">
        <f t="shared" si="117"/>
        <v>2.1452145214521452</v>
      </c>
      <c r="R420" s="80"/>
      <c r="S420" s="80"/>
      <c r="T420" s="80"/>
      <c r="U420" s="80"/>
      <c r="V420" s="80"/>
      <c r="W420" s="80"/>
      <c r="X420" s="34" t="s">
        <v>75</v>
      </c>
      <c r="Y420" s="209"/>
      <c r="Z420" s="209"/>
      <c r="AA420" s="7"/>
      <c r="AB420" s="18">
        <f t="shared" si="118"/>
        <v>26</v>
      </c>
      <c r="AC420" s="18">
        <f t="shared" si="119"/>
        <v>47</v>
      </c>
      <c r="AD420" s="67">
        <f t="shared" si="120"/>
        <v>25</v>
      </c>
      <c r="AE420" s="107">
        <f t="shared" si="121"/>
        <v>2.1452145214521452</v>
      </c>
      <c r="AF420" s="4">
        <f t="shared" si="122"/>
        <v>4.5148895292987508</v>
      </c>
      <c r="AG420" s="4">
        <f t="shared" si="123"/>
        <v>2.3212627669452179</v>
      </c>
      <c r="AH420" s="80"/>
      <c r="AI420" s="80"/>
      <c r="AJ420" s="80"/>
      <c r="AK420" s="80"/>
    </row>
    <row r="421" spans="1:37" ht="15" customHeight="1" x14ac:dyDescent="0.15">
      <c r="B421" s="34" t="s">
        <v>74</v>
      </c>
      <c r="C421" s="209"/>
      <c r="D421" s="209"/>
      <c r="E421" s="7"/>
      <c r="F421" s="18">
        <v>48</v>
      </c>
      <c r="G421" s="18">
        <v>9</v>
      </c>
      <c r="H421" s="18">
        <v>39</v>
      </c>
      <c r="I421" s="18">
        <v>16</v>
      </c>
      <c r="J421" s="67">
        <v>15</v>
      </c>
      <c r="K421" s="18">
        <v>10</v>
      </c>
      <c r="L421" s="107">
        <f t="shared" si="112"/>
        <v>2.2367194780987885</v>
      </c>
      <c r="M421" s="4">
        <f t="shared" si="113"/>
        <v>0.81447963800904988</v>
      </c>
      <c r="N421" s="4">
        <f t="shared" si="114"/>
        <v>3.7463976945244957</v>
      </c>
      <c r="O421" s="4">
        <f t="shared" si="115"/>
        <v>1.3513513513513513</v>
      </c>
      <c r="P421" s="4">
        <f t="shared" si="116"/>
        <v>1.392757660167131</v>
      </c>
      <c r="Q421" s="4">
        <f t="shared" si="117"/>
        <v>0.82508250825082496</v>
      </c>
      <c r="R421" s="80"/>
      <c r="S421" s="80"/>
      <c r="T421" s="80"/>
      <c r="U421" s="80"/>
      <c r="V421" s="80"/>
      <c r="W421" s="80"/>
      <c r="X421" s="34" t="s">
        <v>74</v>
      </c>
      <c r="Y421" s="209"/>
      <c r="Z421" s="209"/>
      <c r="AA421" s="7"/>
      <c r="AB421" s="18">
        <f t="shared" si="118"/>
        <v>10</v>
      </c>
      <c r="AC421" s="18">
        <f t="shared" si="119"/>
        <v>39</v>
      </c>
      <c r="AD421" s="67">
        <f t="shared" si="120"/>
        <v>15</v>
      </c>
      <c r="AE421" s="107">
        <f t="shared" si="121"/>
        <v>0.82508250825082496</v>
      </c>
      <c r="AF421" s="4">
        <f t="shared" si="122"/>
        <v>3.7463976945244957</v>
      </c>
      <c r="AG421" s="4">
        <f t="shared" si="123"/>
        <v>1.392757660167131</v>
      </c>
      <c r="AH421" s="80"/>
      <c r="AI421" s="80"/>
      <c r="AJ421" s="80"/>
      <c r="AK421" s="80"/>
    </row>
    <row r="422" spans="1:37" ht="15" customHeight="1" x14ac:dyDescent="0.15">
      <c r="B422" s="35" t="s">
        <v>150</v>
      </c>
      <c r="C422" s="88"/>
      <c r="D422" s="88"/>
      <c r="E422" s="36"/>
      <c r="F422" s="19">
        <v>74</v>
      </c>
      <c r="G422" s="19">
        <v>28</v>
      </c>
      <c r="H422" s="19">
        <v>46</v>
      </c>
      <c r="I422" s="19">
        <v>65</v>
      </c>
      <c r="J422" s="72">
        <v>62</v>
      </c>
      <c r="K422" s="19">
        <v>31</v>
      </c>
      <c r="L422" s="111">
        <f t="shared" si="112"/>
        <v>3.4482758620689653</v>
      </c>
      <c r="M422" s="5">
        <f t="shared" si="113"/>
        <v>2.5339366515837103</v>
      </c>
      <c r="N422" s="5">
        <f t="shared" si="114"/>
        <v>4.4188280499519692</v>
      </c>
      <c r="O422" s="5">
        <f t="shared" si="115"/>
        <v>5.4898648648648649</v>
      </c>
      <c r="P422" s="5">
        <f t="shared" si="116"/>
        <v>5.7567316620241415</v>
      </c>
      <c r="Q422" s="5">
        <f t="shared" si="117"/>
        <v>2.557755775577558</v>
      </c>
      <c r="R422" s="23"/>
      <c r="S422" s="23"/>
      <c r="T422" s="23"/>
      <c r="U422" s="23"/>
      <c r="V422" s="23"/>
      <c r="W422" s="80"/>
      <c r="X422" s="35" t="s">
        <v>150</v>
      </c>
      <c r="Y422" s="88"/>
      <c r="Z422" s="88"/>
      <c r="AA422" s="36"/>
      <c r="AB422" s="19">
        <f t="shared" si="118"/>
        <v>31</v>
      </c>
      <c r="AC422" s="19">
        <f t="shared" si="119"/>
        <v>46</v>
      </c>
      <c r="AD422" s="72">
        <f t="shared" si="120"/>
        <v>62</v>
      </c>
      <c r="AE422" s="111">
        <f t="shared" si="121"/>
        <v>2.557755775577558</v>
      </c>
      <c r="AF422" s="5">
        <f t="shared" si="122"/>
        <v>4.4188280499519692</v>
      </c>
      <c r="AG422" s="5">
        <f t="shared" si="123"/>
        <v>5.7567316620241415</v>
      </c>
      <c r="AH422" s="23"/>
      <c r="AI422" s="23"/>
      <c r="AJ422" s="23"/>
      <c r="AK422" s="23"/>
    </row>
    <row r="423" spans="1:37" ht="15" customHeight="1" x14ac:dyDescent="0.15">
      <c r="B423" s="38" t="s">
        <v>1</v>
      </c>
      <c r="C423" s="78"/>
      <c r="D423" s="78"/>
      <c r="E423" s="28"/>
      <c r="F423" s="39">
        <f>SUM(F413:F422)</f>
        <v>2146</v>
      </c>
      <c r="G423" s="39">
        <f>SUM(G413:G422)</f>
        <v>1105</v>
      </c>
      <c r="H423" s="39">
        <f>SUM(H413:H422)</f>
        <v>1041</v>
      </c>
      <c r="I423" s="39">
        <f>SUM(I413:I422)</f>
        <v>1184</v>
      </c>
      <c r="J423" s="68">
        <f>SUM(J413:J422)</f>
        <v>1077</v>
      </c>
      <c r="K423" s="39">
        <v>1212</v>
      </c>
      <c r="L423" s="108">
        <f t="shared" ref="L423:Q423" si="124">IF(SUM(L413:L422)&gt;100,"－",SUM(L413:L422))</f>
        <v>100</v>
      </c>
      <c r="M423" s="6">
        <f t="shared" si="124"/>
        <v>99.999999999999986</v>
      </c>
      <c r="N423" s="6">
        <f t="shared" si="124"/>
        <v>100</v>
      </c>
      <c r="O423" s="6">
        <f t="shared" si="124"/>
        <v>100.00000000000003</v>
      </c>
      <c r="P423" s="6">
        <f t="shared" si="124"/>
        <v>100.00000000000001</v>
      </c>
      <c r="Q423" s="6">
        <f t="shared" si="124"/>
        <v>100.00000000000001</v>
      </c>
      <c r="R423" s="23"/>
      <c r="S423" s="23"/>
      <c r="T423" s="23"/>
      <c r="U423" s="23"/>
      <c r="V423" s="23"/>
      <c r="W423" s="80"/>
      <c r="X423" s="38" t="s">
        <v>1</v>
      </c>
      <c r="Y423" s="78"/>
      <c r="Z423" s="78"/>
      <c r="AA423" s="28"/>
      <c r="AB423" s="39">
        <f>SUM(AB413:AB422)</f>
        <v>1212</v>
      </c>
      <c r="AC423" s="39">
        <f>SUM(AC413:AC422)</f>
        <v>1041</v>
      </c>
      <c r="AD423" s="68">
        <f>SUM(AD413:AD422)</f>
        <v>1077</v>
      </c>
      <c r="AE423" s="108">
        <f>IF(SUM(AE413:AE422)&gt;100,"－",SUM(AE413:AE422))</f>
        <v>100.00000000000001</v>
      </c>
      <c r="AF423" s="6">
        <f>IF(SUM(AF413:AF422)&gt;100,"－",SUM(AF413:AF422))</f>
        <v>100</v>
      </c>
      <c r="AG423" s="6">
        <f>IF(SUM(AG413:AG422)&gt;100,"－",SUM(AG413:AG422))</f>
        <v>100.00000000000001</v>
      </c>
      <c r="AH423" s="23"/>
      <c r="AI423" s="23"/>
      <c r="AJ423" s="23"/>
      <c r="AK423" s="23"/>
    </row>
    <row r="424" spans="1:37" ht="15" customHeight="1" x14ac:dyDescent="0.15">
      <c r="B424" s="38" t="s">
        <v>103</v>
      </c>
      <c r="C424" s="78"/>
      <c r="D424" s="78"/>
      <c r="E424" s="29"/>
      <c r="F424" s="41">
        <v>6.2127151575903712</v>
      </c>
      <c r="G424" s="71">
        <v>5.7693998275816627</v>
      </c>
      <c r="H424" s="71">
        <v>6.6925650173083495</v>
      </c>
      <c r="I424" s="71">
        <v>5.8527379625883453</v>
      </c>
      <c r="J424" s="71">
        <v>5.7932550436520867</v>
      </c>
      <c r="K424" s="41">
        <v>5.8278607325443961</v>
      </c>
      <c r="L424" s="14"/>
      <c r="M424" s="14"/>
      <c r="N424" s="14"/>
      <c r="O424" s="14"/>
      <c r="P424" s="14"/>
      <c r="Q424" s="14"/>
      <c r="R424" s="14"/>
      <c r="S424" s="14"/>
      <c r="T424" s="14"/>
      <c r="U424" s="14"/>
      <c r="V424" s="14"/>
      <c r="W424" s="80"/>
      <c r="X424" s="38" t="s">
        <v>103</v>
      </c>
      <c r="Y424" s="78"/>
      <c r="Z424" s="78"/>
      <c r="AA424" s="29"/>
      <c r="AB424" s="41">
        <v>5.8278607325443961</v>
      </c>
      <c r="AC424" s="71">
        <f>H424</f>
        <v>6.6925650173083495</v>
      </c>
      <c r="AD424" s="71">
        <f>J424</f>
        <v>5.7932550436520867</v>
      </c>
      <c r="AE424" s="14"/>
      <c r="AF424" s="14"/>
      <c r="AG424" s="14"/>
      <c r="AH424" s="14"/>
      <c r="AI424" s="14"/>
      <c r="AJ424" s="14"/>
      <c r="AK424" s="14"/>
    </row>
    <row r="425" spans="1:37" ht="15" customHeight="1" x14ac:dyDescent="0.15">
      <c r="B425" s="38" t="s">
        <v>104</v>
      </c>
      <c r="C425" s="78"/>
      <c r="D425" s="78"/>
      <c r="E425" s="29"/>
      <c r="F425" s="41">
        <v>50</v>
      </c>
      <c r="G425" s="71">
        <v>31</v>
      </c>
      <c r="H425" s="71">
        <v>50</v>
      </c>
      <c r="I425" s="71">
        <v>44.642857142857146</v>
      </c>
      <c r="J425" s="71">
        <v>44.642857142857146</v>
      </c>
      <c r="K425" s="41">
        <v>31.578947368421051</v>
      </c>
      <c r="L425" s="14"/>
      <c r="M425" s="14"/>
      <c r="N425" s="14"/>
      <c r="O425" s="14"/>
      <c r="P425" s="14"/>
      <c r="Q425" s="14"/>
      <c r="R425" s="14"/>
      <c r="S425" s="14"/>
      <c r="T425" s="14"/>
      <c r="U425" s="14"/>
      <c r="V425" s="14"/>
      <c r="W425" s="80"/>
      <c r="X425" s="38" t="s">
        <v>104</v>
      </c>
      <c r="Y425" s="78"/>
      <c r="Z425" s="78"/>
      <c r="AA425" s="29"/>
      <c r="AB425" s="41">
        <v>31.578947368421051</v>
      </c>
      <c r="AC425" s="71">
        <f>H425</f>
        <v>50</v>
      </c>
      <c r="AD425" s="71">
        <f>J425</f>
        <v>44.642857142857146</v>
      </c>
      <c r="AE425" s="14"/>
      <c r="AF425" s="14"/>
      <c r="AG425" s="14"/>
      <c r="AH425" s="14"/>
      <c r="AI425" s="14"/>
      <c r="AJ425" s="14"/>
      <c r="AK425" s="14"/>
    </row>
    <row r="426" spans="1:37" ht="15" customHeight="1" x14ac:dyDescent="0.15">
      <c r="E426" s="7"/>
      <c r="H426" s="1"/>
      <c r="I426" s="1"/>
      <c r="J426" s="1"/>
      <c r="O426" s="7"/>
      <c r="W426" s="80"/>
      <c r="AA426" s="7"/>
      <c r="AC426" s="1"/>
      <c r="AD426" s="1"/>
      <c r="AE426" s="1"/>
      <c r="AF426" s="1"/>
      <c r="AG426" s="1"/>
    </row>
    <row r="427" spans="1:37" ht="15" customHeight="1" x14ac:dyDescent="0.15">
      <c r="A427" s="1" t="s">
        <v>1061</v>
      </c>
      <c r="B427" s="22"/>
      <c r="C427" s="22"/>
      <c r="D427" s="22"/>
      <c r="E427" s="7"/>
      <c r="F427" s="1"/>
      <c r="G427" s="1"/>
      <c r="H427" s="1"/>
      <c r="I427" s="1"/>
      <c r="J427" s="1"/>
      <c r="K427" s="1"/>
      <c r="W427" s="80"/>
      <c r="X427" s="22"/>
      <c r="Y427" s="22"/>
      <c r="Z427" s="22"/>
      <c r="AA427" s="7"/>
      <c r="AB427" s="1"/>
      <c r="AC427" s="1"/>
      <c r="AD427" s="1"/>
      <c r="AE427" s="1"/>
      <c r="AF427" s="1"/>
      <c r="AG427" s="1"/>
    </row>
    <row r="428" spans="1:37" ht="13.65" customHeight="1" x14ac:dyDescent="0.15">
      <c r="B428" s="64"/>
      <c r="C428" s="33"/>
      <c r="D428" s="33"/>
      <c r="E428" s="33"/>
      <c r="F428" s="386"/>
      <c r="G428" s="387"/>
      <c r="H428" s="86" t="s">
        <v>2</v>
      </c>
      <c r="I428" s="86"/>
      <c r="J428" s="387"/>
      <c r="K428" s="387"/>
      <c r="L428" s="388"/>
      <c r="M428" s="387"/>
      <c r="N428" s="86" t="s">
        <v>3</v>
      </c>
      <c r="O428" s="86"/>
      <c r="P428" s="387"/>
      <c r="Q428" s="389"/>
      <c r="W428" s="80"/>
      <c r="X428" s="64"/>
      <c r="Y428" s="33"/>
      <c r="Z428" s="33"/>
      <c r="AA428" s="33"/>
      <c r="AB428" s="79"/>
      <c r="AC428" s="83" t="s">
        <v>2</v>
      </c>
      <c r="AD428" s="86"/>
      <c r="AE428" s="104"/>
      <c r="AF428" s="83" t="s">
        <v>3</v>
      </c>
      <c r="AG428" s="84"/>
    </row>
    <row r="429" spans="1:37" ht="19.2" x14ac:dyDescent="0.15">
      <c r="B429" s="77"/>
      <c r="C429" s="7"/>
      <c r="D429" s="7"/>
      <c r="E429" s="7"/>
      <c r="F429" s="94" t="s">
        <v>442</v>
      </c>
      <c r="G429" s="94" t="s">
        <v>194</v>
      </c>
      <c r="H429" s="94" t="s">
        <v>195</v>
      </c>
      <c r="I429" s="94" t="s">
        <v>443</v>
      </c>
      <c r="J429" s="100" t="s">
        <v>197</v>
      </c>
      <c r="K429" s="94" t="s">
        <v>1127</v>
      </c>
      <c r="L429" s="103" t="s">
        <v>442</v>
      </c>
      <c r="M429" s="94" t="s">
        <v>194</v>
      </c>
      <c r="N429" s="94" t="s">
        <v>195</v>
      </c>
      <c r="O429" s="94" t="s">
        <v>443</v>
      </c>
      <c r="P429" s="94" t="s">
        <v>197</v>
      </c>
      <c r="Q429" s="94" t="s">
        <v>1127</v>
      </c>
      <c r="W429" s="80"/>
      <c r="X429" s="77"/>
      <c r="Y429" s="7"/>
      <c r="Z429" s="7"/>
      <c r="AA429" s="7"/>
      <c r="AB429" s="94" t="s">
        <v>976</v>
      </c>
      <c r="AC429" s="94" t="s">
        <v>195</v>
      </c>
      <c r="AD429" s="100" t="s">
        <v>197</v>
      </c>
      <c r="AE429" s="103" t="s">
        <v>976</v>
      </c>
      <c r="AF429" s="94" t="s">
        <v>195</v>
      </c>
      <c r="AG429" s="94" t="s">
        <v>197</v>
      </c>
    </row>
    <row r="430" spans="1:37" ht="12" customHeight="1" x14ac:dyDescent="0.15">
      <c r="B430" s="35"/>
      <c r="C430" s="88"/>
      <c r="D430" s="88"/>
      <c r="E430" s="36"/>
      <c r="F430" s="37"/>
      <c r="G430" s="37"/>
      <c r="H430" s="37"/>
      <c r="I430" s="37"/>
      <c r="J430" s="66"/>
      <c r="K430" s="37"/>
      <c r="L430" s="105">
        <f t="shared" ref="L430:Q430" si="125">F438</f>
        <v>2146</v>
      </c>
      <c r="M430" s="2">
        <f t="shared" si="125"/>
        <v>1105</v>
      </c>
      <c r="N430" s="2">
        <f t="shared" si="125"/>
        <v>1041</v>
      </c>
      <c r="O430" s="2">
        <f t="shared" si="125"/>
        <v>1184</v>
      </c>
      <c r="P430" s="2">
        <f t="shared" si="125"/>
        <v>1077</v>
      </c>
      <c r="Q430" s="2">
        <f t="shared" si="125"/>
        <v>1212</v>
      </c>
      <c r="R430" s="89"/>
      <c r="S430" s="89"/>
      <c r="T430" s="89"/>
      <c r="U430" s="89"/>
      <c r="V430" s="89"/>
      <c r="W430" s="80"/>
      <c r="X430" s="35"/>
      <c r="Y430" s="88"/>
      <c r="Z430" s="88"/>
      <c r="AA430" s="36"/>
      <c r="AB430" s="37"/>
      <c r="AC430" s="37"/>
      <c r="AD430" s="66"/>
      <c r="AE430" s="105">
        <f>AB438</f>
        <v>1212</v>
      </c>
      <c r="AF430" s="2">
        <f>AC438</f>
        <v>1041</v>
      </c>
      <c r="AG430" s="2">
        <f>AD438</f>
        <v>1077</v>
      </c>
      <c r="AH430" s="89"/>
      <c r="AI430" s="89"/>
      <c r="AJ430" s="89"/>
      <c r="AK430" s="89"/>
    </row>
    <row r="431" spans="1:37" ht="15" customHeight="1" x14ac:dyDescent="0.15">
      <c r="B431" s="34" t="s">
        <v>718</v>
      </c>
      <c r="C431" s="209"/>
      <c r="D431" s="209"/>
      <c r="E431" s="7"/>
      <c r="F431" s="17">
        <v>210</v>
      </c>
      <c r="G431" s="17">
        <v>74</v>
      </c>
      <c r="H431" s="17">
        <v>136</v>
      </c>
      <c r="I431" s="17">
        <v>104</v>
      </c>
      <c r="J431" s="101">
        <v>98</v>
      </c>
      <c r="K431" s="17">
        <v>80</v>
      </c>
      <c r="L431" s="106">
        <f t="shared" ref="L431:Q437" si="126">F431/L$395*100</f>
        <v>9.7856477166821989</v>
      </c>
      <c r="M431" s="3">
        <f t="shared" si="126"/>
        <v>6.6968325791855206</v>
      </c>
      <c r="N431" s="3">
        <f t="shared" si="126"/>
        <v>13.064361191162345</v>
      </c>
      <c r="O431" s="3">
        <f t="shared" si="126"/>
        <v>8.7837837837837842</v>
      </c>
      <c r="P431" s="3">
        <f t="shared" si="126"/>
        <v>9.0993500464252559</v>
      </c>
      <c r="Q431" s="3">
        <f t="shared" si="126"/>
        <v>6.6006600660065997</v>
      </c>
      <c r="R431" s="80"/>
      <c r="S431" s="80"/>
      <c r="T431" s="80"/>
      <c r="U431" s="80"/>
      <c r="V431" s="80"/>
      <c r="W431" s="80"/>
      <c r="X431" s="34" t="s">
        <v>176</v>
      </c>
      <c r="Y431" s="209"/>
      <c r="Z431" s="209"/>
      <c r="AA431" s="7"/>
      <c r="AB431" s="17">
        <f t="shared" ref="AB431:AB437" si="127">SUM(G431,I431-J431)</f>
        <v>80</v>
      </c>
      <c r="AC431" s="17">
        <f t="shared" ref="AC431:AC437" si="128">H431</f>
        <v>136</v>
      </c>
      <c r="AD431" s="101">
        <f t="shared" ref="AD431:AD437" si="129">J431</f>
        <v>98</v>
      </c>
      <c r="AE431" s="106">
        <f t="shared" ref="AE431:AE437" si="130">AB431/AE$395*100</f>
        <v>6.6006600660065997</v>
      </c>
      <c r="AF431" s="3">
        <f t="shared" ref="AF431:AF437" si="131">AC431/AF$395*100</f>
        <v>13.064361191162345</v>
      </c>
      <c r="AG431" s="3">
        <f t="shared" ref="AG431:AG437" si="132">AD431/AG$395*100</f>
        <v>9.0993500464252559</v>
      </c>
      <c r="AH431" s="80"/>
      <c r="AI431" s="80"/>
      <c r="AJ431" s="80"/>
      <c r="AK431" s="80"/>
    </row>
    <row r="432" spans="1:37" ht="15" customHeight="1" x14ac:dyDescent="0.15">
      <c r="B432" s="34" t="s">
        <v>83</v>
      </c>
      <c r="C432" s="209"/>
      <c r="D432" s="209"/>
      <c r="E432" s="7"/>
      <c r="F432" s="18">
        <v>695</v>
      </c>
      <c r="G432" s="18">
        <v>413</v>
      </c>
      <c r="H432" s="18">
        <v>282</v>
      </c>
      <c r="I432" s="18">
        <v>415</v>
      </c>
      <c r="J432" s="67">
        <v>377</v>
      </c>
      <c r="K432" s="18">
        <v>451</v>
      </c>
      <c r="L432" s="107">
        <f t="shared" si="126"/>
        <v>32.385834109972038</v>
      </c>
      <c r="M432" s="4">
        <f t="shared" si="126"/>
        <v>37.375565610859731</v>
      </c>
      <c r="N432" s="4">
        <f t="shared" si="126"/>
        <v>27.089337175792505</v>
      </c>
      <c r="O432" s="4">
        <f t="shared" si="126"/>
        <v>35.050675675675677</v>
      </c>
      <c r="P432" s="4">
        <f t="shared" si="126"/>
        <v>35.004642525533889</v>
      </c>
      <c r="Q432" s="4">
        <f t="shared" si="126"/>
        <v>37.211221122112207</v>
      </c>
      <c r="R432" s="80"/>
      <c r="S432" s="80"/>
      <c r="T432" s="80"/>
      <c r="U432" s="80"/>
      <c r="V432" s="80"/>
      <c r="W432" s="80"/>
      <c r="X432" s="34" t="s">
        <v>83</v>
      </c>
      <c r="Y432" s="209"/>
      <c r="Z432" s="209"/>
      <c r="AA432" s="7"/>
      <c r="AB432" s="18">
        <f t="shared" si="127"/>
        <v>451</v>
      </c>
      <c r="AC432" s="18">
        <f t="shared" si="128"/>
        <v>282</v>
      </c>
      <c r="AD432" s="67">
        <f t="shared" si="129"/>
        <v>377</v>
      </c>
      <c r="AE432" s="107">
        <f t="shared" si="130"/>
        <v>37.211221122112207</v>
      </c>
      <c r="AF432" s="4">
        <f t="shared" si="131"/>
        <v>27.089337175792505</v>
      </c>
      <c r="AG432" s="4">
        <f t="shared" si="132"/>
        <v>35.004642525533889</v>
      </c>
      <c r="AH432" s="80"/>
      <c r="AI432" s="80"/>
      <c r="AJ432" s="80"/>
      <c r="AK432" s="80"/>
    </row>
    <row r="433" spans="1:37" ht="15" customHeight="1" x14ac:dyDescent="0.15">
      <c r="B433" s="34" t="s">
        <v>84</v>
      </c>
      <c r="C433" s="209"/>
      <c r="D433" s="209"/>
      <c r="E433" s="7"/>
      <c r="F433" s="18">
        <v>798</v>
      </c>
      <c r="G433" s="18">
        <v>446</v>
      </c>
      <c r="H433" s="18">
        <v>352</v>
      </c>
      <c r="I433" s="18">
        <v>417</v>
      </c>
      <c r="J433" s="67">
        <v>377</v>
      </c>
      <c r="K433" s="18">
        <v>486</v>
      </c>
      <c r="L433" s="107">
        <f t="shared" si="126"/>
        <v>37.18546132339236</v>
      </c>
      <c r="M433" s="4">
        <f t="shared" si="126"/>
        <v>40.361990950226243</v>
      </c>
      <c r="N433" s="4">
        <f t="shared" si="126"/>
        <v>33.813640730067242</v>
      </c>
      <c r="O433" s="4">
        <f t="shared" si="126"/>
        <v>35.219594594594597</v>
      </c>
      <c r="P433" s="4">
        <f t="shared" si="126"/>
        <v>35.004642525533889</v>
      </c>
      <c r="Q433" s="4">
        <f t="shared" si="126"/>
        <v>40.099009900990104</v>
      </c>
      <c r="R433" s="80"/>
      <c r="S433" s="80"/>
      <c r="T433" s="80"/>
      <c r="U433" s="80"/>
      <c r="V433" s="80"/>
      <c r="W433" s="80"/>
      <c r="X433" s="34" t="s">
        <v>84</v>
      </c>
      <c r="Y433" s="209"/>
      <c r="Z433" s="209"/>
      <c r="AA433" s="7"/>
      <c r="AB433" s="18">
        <f t="shared" si="127"/>
        <v>486</v>
      </c>
      <c r="AC433" s="18">
        <f t="shared" si="128"/>
        <v>352</v>
      </c>
      <c r="AD433" s="67">
        <f t="shared" si="129"/>
        <v>377</v>
      </c>
      <c r="AE433" s="107">
        <f t="shared" si="130"/>
        <v>40.099009900990104</v>
      </c>
      <c r="AF433" s="4">
        <f t="shared" si="131"/>
        <v>33.813640730067242</v>
      </c>
      <c r="AG433" s="4">
        <f t="shared" si="132"/>
        <v>35.004642525533889</v>
      </c>
      <c r="AH433" s="80"/>
      <c r="AI433" s="80"/>
      <c r="AJ433" s="80"/>
      <c r="AK433" s="80"/>
    </row>
    <row r="434" spans="1:37" ht="15" customHeight="1" x14ac:dyDescent="0.15">
      <c r="B434" s="34" t="s">
        <v>85</v>
      </c>
      <c r="C434" s="209"/>
      <c r="D434" s="209"/>
      <c r="E434" s="7"/>
      <c r="F434" s="18">
        <v>248</v>
      </c>
      <c r="G434" s="18">
        <v>113</v>
      </c>
      <c r="H434" s="18">
        <v>135</v>
      </c>
      <c r="I434" s="18">
        <v>129</v>
      </c>
      <c r="J434" s="67">
        <v>115</v>
      </c>
      <c r="K434" s="18">
        <v>127</v>
      </c>
      <c r="L434" s="107">
        <f t="shared" si="126"/>
        <v>11.556383970177073</v>
      </c>
      <c r="M434" s="4">
        <f t="shared" si="126"/>
        <v>10.226244343891402</v>
      </c>
      <c r="N434" s="4">
        <f t="shared" si="126"/>
        <v>12.968299711815561</v>
      </c>
      <c r="O434" s="4">
        <f t="shared" si="126"/>
        <v>10.89527027027027</v>
      </c>
      <c r="P434" s="4">
        <f t="shared" si="126"/>
        <v>10.677808727948005</v>
      </c>
      <c r="Q434" s="4">
        <f t="shared" si="126"/>
        <v>10.478547854785479</v>
      </c>
      <c r="R434" s="80"/>
      <c r="S434" s="80"/>
      <c r="T434" s="80"/>
      <c r="U434" s="80"/>
      <c r="V434" s="80"/>
      <c r="W434" s="80"/>
      <c r="X434" s="34" t="s">
        <v>85</v>
      </c>
      <c r="Y434" s="209"/>
      <c r="Z434" s="209"/>
      <c r="AA434" s="7"/>
      <c r="AB434" s="18">
        <f t="shared" si="127"/>
        <v>127</v>
      </c>
      <c r="AC434" s="18">
        <f t="shared" si="128"/>
        <v>135</v>
      </c>
      <c r="AD434" s="67">
        <f t="shared" si="129"/>
        <v>115</v>
      </c>
      <c r="AE434" s="107">
        <f t="shared" si="130"/>
        <v>10.478547854785479</v>
      </c>
      <c r="AF434" s="4">
        <f t="shared" si="131"/>
        <v>12.968299711815561</v>
      </c>
      <c r="AG434" s="4">
        <f t="shared" si="132"/>
        <v>10.677808727948005</v>
      </c>
      <c r="AH434" s="80"/>
      <c r="AI434" s="80"/>
      <c r="AJ434" s="80"/>
      <c r="AK434" s="80"/>
    </row>
    <row r="435" spans="1:37" ht="15" customHeight="1" x14ac:dyDescent="0.15">
      <c r="B435" s="34" t="s">
        <v>172</v>
      </c>
      <c r="C435" s="209"/>
      <c r="D435" s="209"/>
      <c r="E435" s="7"/>
      <c r="F435" s="18">
        <v>96</v>
      </c>
      <c r="G435" s="18">
        <v>25</v>
      </c>
      <c r="H435" s="18">
        <v>71</v>
      </c>
      <c r="I435" s="18">
        <v>39</v>
      </c>
      <c r="J435" s="67">
        <v>34</v>
      </c>
      <c r="K435" s="18">
        <v>30</v>
      </c>
      <c r="L435" s="107">
        <f t="shared" si="126"/>
        <v>4.4734389561975769</v>
      </c>
      <c r="M435" s="4">
        <f t="shared" si="126"/>
        <v>2.2624434389140271</v>
      </c>
      <c r="N435" s="4">
        <f t="shared" si="126"/>
        <v>6.8203650336215169</v>
      </c>
      <c r="O435" s="4">
        <f t="shared" si="126"/>
        <v>3.2939189189189184</v>
      </c>
      <c r="P435" s="4">
        <f t="shared" si="126"/>
        <v>3.1569173630454963</v>
      </c>
      <c r="Q435" s="4">
        <f t="shared" si="126"/>
        <v>2.4752475247524752</v>
      </c>
      <c r="R435" s="80"/>
      <c r="S435" s="80"/>
      <c r="T435" s="80"/>
      <c r="U435" s="80"/>
      <c r="V435" s="80"/>
      <c r="W435" s="80"/>
      <c r="X435" s="34" t="s">
        <v>172</v>
      </c>
      <c r="Y435" s="209"/>
      <c r="Z435" s="209"/>
      <c r="AA435" s="7"/>
      <c r="AB435" s="18">
        <f t="shared" si="127"/>
        <v>30</v>
      </c>
      <c r="AC435" s="18">
        <f t="shared" si="128"/>
        <v>71</v>
      </c>
      <c r="AD435" s="67">
        <f t="shared" si="129"/>
        <v>34</v>
      </c>
      <c r="AE435" s="107">
        <f t="shared" si="130"/>
        <v>2.4752475247524752</v>
      </c>
      <c r="AF435" s="4">
        <f t="shared" si="131"/>
        <v>6.8203650336215169</v>
      </c>
      <c r="AG435" s="4">
        <f t="shared" si="132"/>
        <v>3.1569173630454963</v>
      </c>
      <c r="AH435" s="80"/>
      <c r="AI435" s="80"/>
      <c r="AJ435" s="80"/>
      <c r="AK435" s="80"/>
    </row>
    <row r="436" spans="1:37" ht="15" customHeight="1" x14ac:dyDescent="0.15">
      <c r="B436" s="34" t="s">
        <v>1060</v>
      </c>
      <c r="C436" s="209"/>
      <c r="D436" s="209"/>
      <c r="E436" s="7"/>
      <c r="F436" s="18">
        <v>20</v>
      </c>
      <c r="G436" s="18">
        <v>5</v>
      </c>
      <c r="H436" s="18">
        <v>15</v>
      </c>
      <c r="I436" s="18">
        <v>7</v>
      </c>
      <c r="J436" s="67">
        <v>6</v>
      </c>
      <c r="K436" s="18">
        <v>6</v>
      </c>
      <c r="L436" s="107">
        <f t="shared" si="126"/>
        <v>0.93196644920782845</v>
      </c>
      <c r="M436" s="4">
        <f t="shared" si="126"/>
        <v>0.45248868778280549</v>
      </c>
      <c r="N436" s="4">
        <f t="shared" si="126"/>
        <v>1.4409221902017291</v>
      </c>
      <c r="O436" s="4">
        <f t="shared" si="126"/>
        <v>0.59121621621621623</v>
      </c>
      <c r="P436" s="4">
        <f t="shared" si="126"/>
        <v>0.55710306406685239</v>
      </c>
      <c r="Q436" s="4">
        <f t="shared" si="126"/>
        <v>0.49504950495049505</v>
      </c>
      <c r="R436" s="80"/>
      <c r="S436" s="80"/>
      <c r="T436" s="80"/>
      <c r="U436" s="80"/>
      <c r="V436" s="80"/>
      <c r="W436" s="80"/>
      <c r="X436" s="34" t="s">
        <v>1060</v>
      </c>
      <c r="Y436" s="209"/>
      <c r="Z436" s="209"/>
      <c r="AA436" s="7"/>
      <c r="AB436" s="18">
        <f t="shared" si="127"/>
        <v>6</v>
      </c>
      <c r="AC436" s="18">
        <f t="shared" si="128"/>
        <v>15</v>
      </c>
      <c r="AD436" s="67">
        <f t="shared" si="129"/>
        <v>6</v>
      </c>
      <c r="AE436" s="107">
        <f t="shared" si="130"/>
        <v>0.49504950495049505</v>
      </c>
      <c r="AF436" s="4">
        <f t="shared" si="131"/>
        <v>1.4409221902017291</v>
      </c>
      <c r="AG436" s="4">
        <f t="shared" si="132"/>
        <v>0.55710306406685239</v>
      </c>
      <c r="AH436" s="80"/>
      <c r="AI436" s="80"/>
      <c r="AJ436" s="80"/>
      <c r="AK436" s="80"/>
    </row>
    <row r="437" spans="1:37" ht="15" customHeight="1" x14ac:dyDescent="0.15">
      <c r="B437" s="35" t="s">
        <v>150</v>
      </c>
      <c r="C437" s="88"/>
      <c r="D437" s="88"/>
      <c r="E437" s="36"/>
      <c r="F437" s="19">
        <v>79</v>
      </c>
      <c r="G437" s="19">
        <v>29</v>
      </c>
      <c r="H437" s="19">
        <v>50</v>
      </c>
      <c r="I437" s="19">
        <v>73</v>
      </c>
      <c r="J437" s="72">
        <v>70</v>
      </c>
      <c r="K437" s="19">
        <v>32</v>
      </c>
      <c r="L437" s="111">
        <f t="shared" si="126"/>
        <v>3.6812674743709231</v>
      </c>
      <c r="M437" s="5">
        <f t="shared" si="126"/>
        <v>2.6244343891402715</v>
      </c>
      <c r="N437" s="5">
        <f t="shared" si="126"/>
        <v>4.8030739673390972</v>
      </c>
      <c r="O437" s="5">
        <f t="shared" si="126"/>
        <v>6.1655405405405403</v>
      </c>
      <c r="P437" s="5">
        <f t="shared" si="126"/>
        <v>6.4995357474466111</v>
      </c>
      <c r="Q437" s="5">
        <f t="shared" si="126"/>
        <v>2.6402640264026402</v>
      </c>
      <c r="R437" s="23"/>
      <c r="S437" s="23"/>
      <c r="T437" s="23"/>
      <c r="U437" s="23"/>
      <c r="V437" s="23"/>
      <c r="W437" s="80"/>
      <c r="X437" s="35" t="s">
        <v>150</v>
      </c>
      <c r="Y437" s="88"/>
      <c r="Z437" s="88"/>
      <c r="AA437" s="36"/>
      <c r="AB437" s="19">
        <f t="shared" si="127"/>
        <v>32</v>
      </c>
      <c r="AC437" s="19">
        <f t="shared" si="128"/>
        <v>50</v>
      </c>
      <c r="AD437" s="72">
        <f t="shared" si="129"/>
        <v>70</v>
      </c>
      <c r="AE437" s="111">
        <f t="shared" si="130"/>
        <v>2.6402640264026402</v>
      </c>
      <c r="AF437" s="5">
        <f t="shared" si="131"/>
        <v>4.8030739673390972</v>
      </c>
      <c r="AG437" s="5">
        <f t="shared" si="132"/>
        <v>6.4995357474466111</v>
      </c>
      <c r="AH437" s="23"/>
      <c r="AI437" s="23"/>
      <c r="AJ437" s="23"/>
      <c r="AK437" s="23"/>
    </row>
    <row r="438" spans="1:37" ht="15" customHeight="1" x14ac:dyDescent="0.15">
      <c r="B438" s="38" t="s">
        <v>1</v>
      </c>
      <c r="C438" s="78"/>
      <c r="D438" s="78"/>
      <c r="E438" s="28"/>
      <c r="F438" s="39">
        <f>SUM(F431:F437)</f>
        <v>2146</v>
      </c>
      <c r="G438" s="39">
        <f>SUM(G431:G437)</f>
        <v>1105</v>
      </c>
      <c r="H438" s="39">
        <f>SUM(H431:H437)</f>
        <v>1041</v>
      </c>
      <c r="I438" s="39">
        <f>SUM(I431:I437)</f>
        <v>1184</v>
      </c>
      <c r="J438" s="68">
        <f>SUM(J431:J437)</f>
        <v>1077</v>
      </c>
      <c r="K438" s="39">
        <v>1212</v>
      </c>
      <c r="L438" s="108">
        <f t="shared" ref="L438:Q438" si="133">IF(SUM(L431:L437)&gt;100,"－",SUM(L431:L437))</f>
        <v>100.00000000000001</v>
      </c>
      <c r="M438" s="6">
        <f t="shared" si="133"/>
        <v>100.00000000000001</v>
      </c>
      <c r="N438" s="6">
        <f t="shared" si="133"/>
        <v>100</v>
      </c>
      <c r="O438" s="6">
        <f t="shared" si="133"/>
        <v>100</v>
      </c>
      <c r="P438" s="6">
        <f t="shared" si="133"/>
        <v>100</v>
      </c>
      <c r="Q438" s="6">
        <f t="shared" si="133"/>
        <v>100</v>
      </c>
      <c r="R438" s="23"/>
      <c r="S438" s="23"/>
      <c r="T438" s="23"/>
      <c r="U438" s="23"/>
      <c r="V438" s="23"/>
      <c r="W438" s="80"/>
      <c r="X438" s="38" t="s">
        <v>1</v>
      </c>
      <c r="Y438" s="78"/>
      <c r="Z438" s="78"/>
      <c r="AA438" s="28"/>
      <c r="AB438" s="39">
        <f>SUM(AB431:AB437)</f>
        <v>1212</v>
      </c>
      <c r="AC438" s="39">
        <f>SUM(AC431:AC437)</f>
        <v>1041</v>
      </c>
      <c r="AD438" s="68">
        <f>SUM(AD431:AD437)</f>
        <v>1077</v>
      </c>
      <c r="AE438" s="108">
        <f>IF(SUM(AE431:AE437)&gt;100,"－",SUM(AE431:AE437))</f>
        <v>100</v>
      </c>
      <c r="AF438" s="6">
        <f>IF(SUM(AF431:AF437)&gt;100,"－",SUM(AF431:AF437))</f>
        <v>100</v>
      </c>
      <c r="AG438" s="6">
        <f>IF(SUM(AG431:AG437)&gt;100,"－",SUM(AG431:AG437))</f>
        <v>100</v>
      </c>
      <c r="AH438" s="23"/>
      <c r="AI438" s="23"/>
      <c r="AJ438" s="23"/>
      <c r="AK438" s="23"/>
    </row>
    <row r="439" spans="1:37" ht="15" customHeight="1" x14ac:dyDescent="0.15">
      <c r="B439" s="38" t="s">
        <v>87</v>
      </c>
      <c r="C439" s="78"/>
      <c r="D439" s="78"/>
      <c r="E439" s="29"/>
      <c r="F439" s="41">
        <v>12.45548699228568</v>
      </c>
      <c r="G439" s="71">
        <v>11.549523446664406</v>
      </c>
      <c r="H439" s="71">
        <v>13.439156795604053</v>
      </c>
      <c r="I439" s="71">
        <v>11.789763780623508</v>
      </c>
      <c r="J439" s="71">
        <v>11.678557833777294</v>
      </c>
      <c r="K439" s="41">
        <v>11.665599195143951</v>
      </c>
      <c r="L439" s="14"/>
      <c r="M439" s="14"/>
      <c r="N439" s="14"/>
      <c r="O439" s="14"/>
      <c r="P439" s="14"/>
      <c r="Q439" s="14"/>
      <c r="R439" s="14"/>
      <c r="S439" s="14"/>
      <c r="T439" s="14"/>
      <c r="U439" s="14"/>
      <c r="V439" s="14"/>
      <c r="W439" s="80"/>
      <c r="X439" s="38" t="s">
        <v>87</v>
      </c>
      <c r="Y439" s="78"/>
      <c r="Z439" s="78"/>
      <c r="AA439" s="29"/>
      <c r="AB439" s="41">
        <v>11.665599195143951</v>
      </c>
      <c r="AC439" s="71">
        <f>H439</f>
        <v>13.439156795604053</v>
      </c>
      <c r="AD439" s="71">
        <f>J439</f>
        <v>11.678557833777294</v>
      </c>
      <c r="AE439" s="14"/>
      <c r="AF439" s="14"/>
      <c r="AG439" s="14"/>
      <c r="AH439" s="14"/>
      <c r="AI439" s="14"/>
      <c r="AJ439" s="14"/>
      <c r="AK439" s="14"/>
    </row>
    <row r="440" spans="1:37" ht="15" customHeight="1" x14ac:dyDescent="0.15">
      <c r="B440" s="62"/>
      <c r="C440" s="62"/>
      <c r="D440" s="62"/>
      <c r="E440" s="53"/>
      <c r="F440" s="14"/>
      <c r="G440" s="14"/>
      <c r="H440" s="14"/>
      <c r="I440" s="14"/>
      <c r="J440" s="14"/>
      <c r="K440" s="14"/>
      <c r="L440" s="14"/>
      <c r="M440" s="14"/>
      <c r="N440" s="14"/>
      <c r="O440" s="14"/>
      <c r="P440" s="14"/>
      <c r="Q440" s="14"/>
      <c r="W440" s="80"/>
      <c r="X440" s="62"/>
      <c r="Y440" s="62"/>
      <c r="Z440" s="62"/>
      <c r="AA440" s="53"/>
      <c r="AB440" s="14"/>
      <c r="AC440" s="14"/>
      <c r="AD440" s="14"/>
      <c r="AE440" s="14"/>
      <c r="AF440" s="44"/>
      <c r="AG440" s="1"/>
    </row>
    <row r="441" spans="1:37" ht="15" customHeight="1" x14ac:dyDescent="0.15">
      <c r="A441" s="1" t="s">
        <v>711</v>
      </c>
      <c r="C441" s="7"/>
      <c r="D441" s="7"/>
      <c r="E441" s="7"/>
      <c r="H441" s="1"/>
      <c r="I441" s="1"/>
      <c r="J441" s="1"/>
      <c r="W441" s="80"/>
      <c r="Y441" s="7"/>
      <c r="Z441" s="7"/>
      <c r="AA441" s="7"/>
      <c r="AC441" s="1"/>
      <c r="AD441" s="1"/>
      <c r="AE441" s="1"/>
      <c r="AF441" s="1"/>
      <c r="AG441" s="1"/>
    </row>
    <row r="442" spans="1:37" ht="13.65" customHeight="1" x14ac:dyDescent="0.15">
      <c r="B442" s="64"/>
      <c r="C442" s="33"/>
      <c r="D442" s="33"/>
      <c r="E442" s="33"/>
      <c r="F442" s="386"/>
      <c r="G442" s="387"/>
      <c r="H442" s="86" t="s">
        <v>2</v>
      </c>
      <c r="I442" s="86"/>
      <c r="J442" s="387"/>
      <c r="K442" s="387"/>
      <c r="L442" s="388"/>
      <c r="M442" s="387"/>
      <c r="N442" s="86" t="s">
        <v>3</v>
      </c>
      <c r="O442" s="86"/>
      <c r="P442" s="387"/>
      <c r="Q442" s="389"/>
      <c r="W442" s="80"/>
      <c r="X442" s="64"/>
      <c r="Y442" s="33"/>
      <c r="Z442" s="33"/>
      <c r="AA442" s="33"/>
      <c r="AB442" s="79"/>
      <c r="AC442" s="83" t="s">
        <v>2</v>
      </c>
      <c r="AD442" s="86"/>
      <c r="AE442" s="104"/>
      <c r="AF442" s="83" t="s">
        <v>3</v>
      </c>
      <c r="AG442" s="84"/>
    </row>
    <row r="443" spans="1:37" ht="19.2" x14ac:dyDescent="0.15">
      <c r="B443" s="77"/>
      <c r="C443" s="7"/>
      <c r="D443" s="7"/>
      <c r="E443" s="7"/>
      <c r="F443" s="94" t="s">
        <v>442</v>
      </c>
      <c r="G443" s="94" t="s">
        <v>194</v>
      </c>
      <c r="H443" s="94" t="s">
        <v>195</v>
      </c>
      <c r="I443" s="94" t="s">
        <v>443</v>
      </c>
      <c r="J443" s="100" t="s">
        <v>197</v>
      </c>
      <c r="K443" s="94" t="s">
        <v>1127</v>
      </c>
      <c r="L443" s="103" t="s">
        <v>442</v>
      </c>
      <c r="M443" s="94" t="s">
        <v>194</v>
      </c>
      <c r="N443" s="94" t="s">
        <v>195</v>
      </c>
      <c r="O443" s="94" t="s">
        <v>443</v>
      </c>
      <c r="P443" s="94" t="s">
        <v>197</v>
      </c>
      <c r="Q443" s="94" t="s">
        <v>1127</v>
      </c>
      <c r="W443" s="80"/>
      <c r="X443" s="77"/>
      <c r="Y443" s="7"/>
      <c r="Z443" s="7"/>
      <c r="AA443" s="7"/>
      <c r="AB443" s="94" t="s">
        <v>976</v>
      </c>
      <c r="AC443" s="94" t="s">
        <v>195</v>
      </c>
      <c r="AD443" s="100" t="s">
        <v>197</v>
      </c>
      <c r="AE443" s="103" t="s">
        <v>976</v>
      </c>
      <c r="AF443" s="94" t="s">
        <v>195</v>
      </c>
      <c r="AG443" s="94" t="s">
        <v>197</v>
      </c>
    </row>
    <row r="444" spans="1:37" ht="12" customHeight="1" x14ac:dyDescent="0.15">
      <c r="B444" s="35"/>
      <c r="C444" s="88"/>
      <c r="D444" s="88"/>
      <c r="E444" s="36"/>
      <c r="F444" s="37"/>
      <c r="G444" s="37"/>
      <c r="H444" s="37"/>
      <c r="I444" s="37"/>
      <c r="J444" s="66"/>
      <c r="K444" s="37"/>
      <c r="L444" s="105">
        <f t="shared" ref="L444:Q444" si="134">F$406</f>
        <v>2146</v>
      </c>
      <c r="M444" s="2">
        <f t="shared" si="134"/>
        <v>1105</v>
      </c>
      <c r="N444" s="2">
        <f t="shared" si="134"/>
        <v>1041</v>
      </c>
      <c r="O444" s="2">
        <f t="shared" si="134"/>
        <v>1184</v>
      </c>
      <c r="P444" s="2">
        <f t="shared" si="134"/>
        <v>1077</v>
      </c>
      <c r="Q444" s="2">
        <f t="shared" si="134"/>
        <v>1212</v>
      </c>
      <c r="R444" s="89"/>
      <c r="S444" s="89"/>
      <c r="T444" s="89"/>
      <c r="U444" s="89"/>
      <c r="V444" s="89"/>
      <c r="W444" s="80"/>
      <c r="X444" s="35"/>
      <c r="Y444" s="88"/>
      <c r="Z444" s="88"/>
      <c r="AA444" s="36"/>
      <c r="AB444" s="37"/>
      <c r="AC444" s="37"/>
      <c r="AD444" s="66"/>
      <c r="AE444" s="105">
        <f>AB$406</f>
        <v>1212</v>
      </c>
      <c r="AF444" s="2">
        <f>AC$406</f>
        <v>1041</v>
      </c>
      <c r="AG444" s="2">
        <f>AD$406</f>
        <v>1077</v>
      </c>
      <c r="AH444" s="89"/>
      <c r="AI444" s="89"/>
      <c r="AJ444" s="89"/>
      <c r="AK444" s="89"/>
    </row>
    <row r="445" spans="1:37" ht="15" customHeight="1" x14ac:dyDescent="0.15">
      <c r="B445" s="34" t="s">
        <v>177</v>
      </c>
      <c r="C445" s="209"/>
      <c r="D445" s="209"/>
      <c r="E445" s="7"/>
      <c r="F445" s="18">
        <v>141</v>
      </c>
      <c r="G445" s="18">
        <v>18</v>
      </c>
      <c r="H445" s="18">
        <v>123</v>
      </c>
      <c r="I445" s="18">
        <v>108</v>
      </c>
      <c r="J445" s="67">
        <v>101</v>
      </c>
      <c r="K445" s="18">
        <v>25</v>
      </c>
      <c r="L445" s="106">
        <f t="shared" ref="L445:L454" si="135">F445/L$395*100</f>
        <v>6.5703634669151914</v>
      </c>
      <c r="M445" s="4">
        <f t="shared" ref="M445:M454" si="136">G445/M$395*100</f>
        <v>1.6289592760180998</v>
      </c>
      <c r="N445" s="4">
        <f t="shared" ref="N445:N454" si="137">H445/N$395*100</f>
        <v>11.815561959654179</v>
      </c>
      <c r="O445" s="4">
        <f t="shared" ref="O445:O454" si="138">I445/O$395*100</f>
        <v>9.121621621621621</v>
      </c>
      <c r="P445" s="4">
        <f t="shared" ref="P445:P454" si="139">J445/P$395*100</f>
        <v>9.3779015784586814</v>
      </c>
      <c r="Q445" s="4">
        <f t="shared" ref="Q445:Q454" si="140">K445/Q$395*100</f>
        <v>2.0627062706270625</v>
      </c>
      <c r="R445" s="80"/>
      <c r="S445" s="80"/>
      <c r="T445" s="80"/>
      <c r="U445" s="80"/>
      <c r="V445" s="80"/>
      <c r="W445" s="80"/>
      <c r="X445" s="34" t="s">
        <v>177</v>
      </c>
      <c r="Y445" s="209"/>
      <c r="Z445" s="209"/>
      <c r="AA445" s="7"/>
      <c r="AB445" s="18">
        <f t="shared" ref="AB445:AB454" si="141">SUM(G445,I445-J445)</f>
        <v>25</v>
      </c>
      <c r="AC445" s="18">
        <f t="shared" ref="AC445:AC454" si="142">H445</f>
        <v>123</v>
      </c>
      <c r="AD445" s="67">
        <f t="shared" ref="AD445:AD454" si="143">J445</f>
        <v>101</v>
      </c>
      <c r="AE445" s="106">
        <f t="shared" ref="AE445:AE454" si="144">AB445/AE$395*100</f>
        <v>2.0627062706270625</v>
      </c>
      <c r="AF445" s="4">
        <f t="shared" ref="AF445:AF454" si="145">AC445/AF$395*100</f>
        <v>11.815561959654179</v>
      </c>
      <c r="AG445" s="4">
        <f t="shared" ref="AG445:AG454" si="146">AD445/AG$395*100</f>
        <v>9.3779015784586814</v>
      </c>
      <c r="AH445" s="80"/>
      <c r="AI445" s="80"/>
      <c r="AJ445" s="80"/>
      <c r="AK445" s="80"/>
    </row>
    <row r="446" spans="1:37" ht="15" customHeight="1" x14ac:dyDescent="0.15">
      <c r="B446" s="34" t="s">
        <v>944</v>
      </c>
      <c r="C446" s="209"/>
      <c r="D446" s="209"/>
      <c r="E446" s="7"/>
      <c r="F446" s="18">
        <v>249</v>
      </c>
      <c r="G446" s="18">
        <v>64</v>
      </c>
      <c r="H446" s="18">
        <v>185</v>
      </c>
      <c r="I446" s="18">
        <v>152</v>
      </c>
      <c r="J446" s="67">
        <v>145</v>
      </c>
      <c r="K446" s="18">
        <v>71</v>
      </c>
      <c r="L446" s="107">
        <f t="shared" si="135"/>
        <v>11.602982292637465</v>
      </c>
      <c r="M446" s="4">
        <f t="shared" si="136"/>
        <v>5.7918552036199094</v>
      </c>
      <c r="N446" s="4">
        <f t="shared" si="137"/>
        <v>17.77137367915466</v>
      </c>
      <c r="O446" s="4">
        <f t="shared" si="138"/>
        <v>12.837837837837837</v>
      </c>
      <c r="P446" s="4">
        <f t="shared" si="139"/>
        <v>13.463324048282265</v>
      </c>
      <c r="Q446" s="4">
        <f t="shared" si="140"/>
        <v>5.8580858085808583</v>
      </c>
      <c r="R446" s="80"/>
      <c r="S446" s="80"/>
      <c r="T446" s="80"/>
      <c r="U446" s="80"/>
      <c r="V446" s="80"/>
      <c r="W446" s="80"/>
      <c r="X446" s="34" t="s">
        <v>944</v>
      </c>
      <c r="Y446" s="209"/>
      <c r="Z446" s="209"/>
      <c r="AA446" s="7"/>
      <c r="AB446" s="18">
        <f t="shared" si="141"/>
        <v>71</v>
      </c>
      <c r="AC446" s="18">
        <f t="shared" si="142"/>
        <v>185</v>
      </c>
      <c r="AD446" s="67">
        <f t="shared" si="143"/>
        <v>145</v>
      </c>
      <c r="AE446" s="107">
        <f t="shared" si="144"/>
        <v>5.8580858085808583</v>
      </c>
      <c r="AF446" s="4">
        <f t="shared" si="145"/>
        <v>17.77137367915466</v>
      </c>
      <c r="AG446" s="4">
        <f t="shared" si="146"/>
        <v>13.463324048282265</v>
      </c>
      <c r="AH446" s="80"/>
      <c r="AI446" s="80"/>
      <c r="AJ446" s="80"/>
      <c r="AK446" s="80"/>
    </row>
    <row r="447" spans="1:37" ht="15" customHeight="1" x14ac:dyDescent="0.15">
      <c r="B447" s="34" t="s">
        <v>938</v>
      </c>
      <c r="C447" s="209"/>
      <c r="D447" s="209"/>
      <c r="E447" s="7"/>
      <c r="F447" s="18">
        <v>480</v>
      </c>
      <c r="G447" s="18">
        <v>169</v>
      </c>
      <c r="H447" s="18">
        <v>311</v>
      </c>
      <c r="I447" s="18">
        <v>334</v>
      </c>
      <c r="J447" s="67">
        <v>309</v>
      </c>
      <c r="K447" s="18">
        <v>194</v>
      </c>
      <c r="L447" s="107">
        <f t="shared" si="135"/>
        <v>22.367194780987884</v>
      </c>
      <c r="M447" s="4">
        <f t="shared" si="136"/>
        <v>15.294117647058824</v>
      </c>
      <c r="N447" s="4">
        <f t="shared" si="137"/>
        <v>29.875120076849182</v>
      </c>
      <c r="O447" s="4">
        <f t="shared" si="138"/>
        <v>28.209459459459456</v>
      </c>
      <c r="P447" s="4">
        <f t="shared" si="139"/>
        <v>28.690807799442897</v>
      </c>
      <c r="Q447" s="4">
        <f t="shared" si="140"/>
        <v>16.006600660066006</v>
      </c>
      <c r="R447" s="80"/>
      <c r="S447" s="80"/>
      <c r="T447" s="80"/>
      <c r="U447" s="80"/>
      <c r="V447" s="80"/>
      <c r="W447" s="80"/>
      <c r="X447" s="34" t="s">
        <v>938</v>
      </c>
      <c r="Y447" s="209"/>
      <c r="Z447" s="209"/>
      <c r="AA447" s="7"/>
      <c r="AB447" s="18">
        <f t="shared" si="141"/>
        <v>194</v>
      </c>
      <c r="AC447" s="18">
        <f t="shared" si="142"/>
        <v>311</v>
      </c>
      <c r="AD447" s="67">
        <f t="shared" si="143"/>
        <v>309</v>
      </c>
      <c r="AE447" s="107">
        <f t="shared" si="144"/>
        <v>16.006600660066006</v>
      </c>
      <c r="AF447" s="4">
        <f t="shared" si="145"/>
        <v>29.875120076849182</v>
      </c>
      <c r="AG447" s="4">
        <f t="shared" si="146"/>
        <v>28.690807799442897</v>
      </c>
      <c r="AH447" s="80"/>
      <c r="AI447" s="80"/>
      <c r="AJ447" s="80"/>
      <c r="AK447" s="80"/>
    </row>
    <row r="448" spans="1:37" ht="15" customHeight="1" x14ac:dyDescent="0.15">
      <c r="B448" s="34" t="s">
        <v>939</v>
      </c>
      <c r="C448" s="209"/>
      <c r="D448" s="209"/>
      <c r="E448" s="7"/>
      <c r="F448" s="18">
        <v>426</v>
      </c>
      <c r="G448" s="18">
        <v>245</v>
      </c>
      <c r="H448" s="18">
        <v>181</v>
      </c>
      <c r="I448" s="18">
        <v>232</v>
      </c>
      <c r="J448" s="67">
        <v>208</v>
      </c>
      <c r="K448" s="18">
        <v>269</v>
      </c>
      <c r="L448" s="107">
        <f t="shared" si="135"/>
        <v>19.850885368126747</v>
      </c>
      <c r="M448" s="4">
        <f t="shared" si="136"/>
        <v>22.171945701357465</v>
      </c>
      <c r="N448" s="4">
        <f t="shared" si="137"/>
        <v>17.38712776176753</v>
      </c>
      <c r="O448" s="4">
        <f t="shared" si="138"/>
        <v>19.594594594594593</v>
      </c>
      <c r="P448" s="4">
        <f t="shared" si="139"/>
        <v>19.312906220984217</v>
      </c>
      <c r="Q448" s="4">
        <f t="shared" si="140"/>
        <v>22.194719471947195</v>
      </c>
      <c r="R448" s="80"/>
      <c r="S448" s="80"/>
      <c r="T448" s="80"/>
      <c r="U448" s="80"/>
      <c r="V448" s="80"/>
      <c r="W448" s="80"/>
      <c r="X448" s="34" t="s">
        <v>939</v>
      </c>
      <c r="Y448" s="209"/>
      <c r="Z448" s="209"/>
      <c r="AA448" s="7"/>
      <c r="AB448" s="18">
        <f t="shared" si="141"/>
        <v>269</v>
      </c>
      <c r="AC448" s="18">
        <f t="shared" si="142"/>
        <v>181</v>
      </c>
      <c r="AD448" s="67">
        <f t="shared" si="143"/>
        <v>208</v>
      </c>
      <c r="AE448" s="107">
        <f t="shared" si="144"/>
        <v>22.194719471947195</v>
      </c>
      <c r="AF448" s="4">
        <f t="shared" si="145"/>
        <v>17.38712776176753</v>
      </c>
      <c r="AG448" s="4">
        <f t="shared" si="146"/>
        <v>19.312906220984217</v>
      </c>
      <c r="AH448" s="80"/>
      <c r="AI448" s="80"/>
      <c r="AJ448" s="80"/>
      <c r="AK448" s="80"/>
    </row>
    <row r="449" spans="2:37" ht="15" customHeight="1" x14ac:dyDescent="0.15">
      <c r="B449" s="34" t="s">
        <v>940</v>
      </c>
      <c r="C449" s="209"/>
      <c r="D449" s="209"/>
      <c r="E449" s="7"/>
      <c r="F449" s="18">
        <v>307</v>
      </c>
      <c r="G449" s="18">
        <v>215</v>
      </c>
      <c r="H449" s="18">
        <v>92</v>
      </c>
      <c r="I449" s="18">
        <v>157</v>
      </c>
      <c r="J449" s="67">
        <v>143</v>
      </c>
      <c r="K449" s="18">
        <v>229</v>
      </c>
      <c r="L449" s="107">
        <f t="shared" si="135"/>
        <v>14.305684995340167</v>
      </c>
      <c r="M449" s="4">
        <f t="shared" si="136"/>
        <v>19.457013574660635</v>
      </c>
      <c r="N449" s="4">
        <f t="shared" si="137"/>
        <v>8.8376560999039384</v>
      </c>
      <c r="O449" s="4">
        <f t="shared" si="138"/>
        <v>13.260135135135135</v>
      </c>
      <c r="P449" s="4">
        <f t="shared" si="139"/>
        <v>13.27762302692665</v>
      </c>
      <c r="Q449" s="4">
        <f t="shared" si="140"/>
        <v>18.894389438943897</v>
      </c>
      <c r="R449" s="80"/>
      <c r="S449" s="80"/>
      <c r="T449" s="80"/>
      <c r="U449" s="80"/>
      <c r="V449" s="80"/>
      <c r="W449" s="80"/>
      <c r="X449" s="34" t="s">
        <v>940</v>
      </c>
      <c r="Y449" s="209"/>
      <c r="Z449" s="209"/>
      <c r="AA449" s="7"/>
      <c r="AB449" s="18">
        <f t="shared" si="141"/>
        <v>229</v>
      </c>
      <c r="AC449" s="18">
        <f t="shared" si="142"/>
        <v>92</v>
      </c>
      <c r="AD449" s="67">
        <f t="shared" si="143"/>
        <v>143</v>
      </c>
      <c r="AE449" s="107">
        <f t="shared" si="144"/>
        <v>18.894389438943897</v>
      </c>
      <c r="AF449" s="4">
        <f t="shared" si="145"/>
        <v>8.8376560999039384</v>
      </c>
      <c r="AG449" s="4">
        <f t="shared" si="146"/>
        <v>13.27762302692665</v>
      </c>
      <c r="AH449" s="80"/>
      <c r="AI449" s="80"/>
      <c r="AJ449" s="80"/>
      <c r="AK449" s="80"/>
    </row>
    <row r="450" spans="2:37" ht="15" customHeight="1" x14ac:dyDescent="0.15">
      <c r="B450" s="34" t="s">
        <v>941</v>
      </c>
      <c r="C450" s="209"/>
      <c r="D450" s="209"/>
      <c r="E450" s="7"/>
      <c r="F450" s="18">
        <v>196</v>
      </c>
      <c r="G450" s="18">
        <v>147</v>
      </c>
      <c r="H450" s="18">
        <v>49</v>
      </c>
      <c r="I450" s="18">
        <v>91</v>
      </c>
      <c r="J450" s="67">
        <v>80</v>
      </c>
      <c r="K450" s="18">
        <v>158</v>
      </c>
      <c r="L450" s="107">
        <f t="shared" si="135"/>
        <v>9.1332712022367186</v>
      </c>
      <c r="M450" s="4">
        <f t="shared" si="136"/>
        <v>13.30316742081448</v>
      </c>
      <c r="N450" s="4">
        <f t="shared" si="137"/>
        <v>4.7070124879923156</v>
      </c>
      <c r="O450" s="4">
        <f t="shared" si="138"/>
        <v>7.6858108108108114</v>
      </c>
      <c r="P450" s="4">
        <f t="shared" si="139"/>
        <v>7.4280408542246974</v>
      </c>
      <c r="Q450" s="4">
        <f t="shared" si="140"/>
        <v>13.036303630363037</v>
      </c>
      <c r="R450" s="80"/>
      <c r="S450" s="80"/>
      <c r="T450" s="80"/>
      <c r="U450" s="80"/>
      <c r="V450" s="80"/>
      <c r="W450" s="80"/>
      <c r="X450" s="34" t="s">
        <v>941</v>
      </c>
      <c r="Y450" s="209"/>
      <c r="Z450" s="209"/>
      <c r="AA450" s="7"/>
      <c r="AB450" s="18">
        <f t="shared" si="141"/>
        <v>158</v>
      </c>
      <c r="AC450" s="18">
        <f t="shared" si="142"/>
        <v>49</v>
      </c>
      <c r="AD450" s="67">
        <f t="shared" si="143"/>
        <v>80</v>
      </c>
      <c r="AE450" s="107">
        <f t="shared" si="144"/>
        <v>13.036303630363037</v>
      </c>
      <c r="AF450" s="4">
        <f t="shared" si="145"/>
        <v>4.7070124879923156</v>
      </c>
      <c r="AG450" s="4">
        <f t="shared" si="146"/>
        <v>7.4280408542246974</v>
      </c>
      <c r="AH450" s="80"/>
      <c r="AI450" s="80"/>
      <c r="AJ450" s="80"/>
      <c r="AK450" s="80"/>
    </row>
    <row r="451" spans="2:37" ht="15" customHeight="1" x14ac:dyDescent="0.15">
      <c r="B451" s="34" t="s">
        <v>942</v>
      </c>
      <c r="C451" s="209"/>
      <c r="D451" s="209"/>
      <c r="E451" s="7"/>
      <c r="F451" s="18">
        <v>228</v>
      </c>
      <c r="G451" s="18">
        <v>175</v>
      </c>
      <c r="H451" s="18">
        <v>53</v>
      </c>
      <c r="I451" s="18">
        <v>56</v>
      </c>
      <c r="J451" s="67">
        <v>49</v>
      </c>
      <c r="K451" s="18">
        <v>182</v>
      </c>
      <c r="L451" s="107">
        <f t="shared" si="135"/>
        <v>10.624417520969246</v>
      </c>
      <c r="M451" s="4">
        <f t="shared" si="136"/>
        <v>15.837104072398189</v>
      </c>
      <c r="N451" s="4">
        <f t="shared" si="137"/>
        <v>5.0912584053794427</v>
      </c>
      <c r="O451" s="4">
        <f t="shared" si="138"/>
        <v>4.7297297297297298</v>
      </c>
      <c r="P451" s="4">
        <f t="shared" si="139"/>
        <v>4.549675023212628</v>
      </c>
      <c r="Q451" s="4">
        <f t="shared" si="140"/>
        <v>15.016501650165019</v>
      </c>
      <c r="R451" s="80"/>
      <c r="S451" s="80"/>
      <c r="T451" s="80"/>
      <c r="U451" s="80"/>
      <c r="V451" s="80"/>
      <c r="W451" s="80"/>
      <c r="X451" s="34" t="s">
        <v>942</v>
      </c>
      <c r="Y451" s="209"/>
      <c r="Z451" s="209"/>
      <c r="AA451" s="7"/>
      <c r="AB451" s="18">
        <f t="shared" si="141"/>
        <v>182</v>
      </c>
      <c r="AC451" s="18">
        <f t="shared" si="142"/>
        <v>53</v>
      </c>
      <c r="AD451" s="67">
        <f t="shared" si="143"/>
        <v>49</v>
      </c>
      <c r="AE451" s="107">
        <f t="shared" si="144"/>
        <v>15.016501650165019</v>
      </c>
      <c r="AF451" s="4">
        <f t="shared" si="145"/>
        <v>5.0912584053794427</v>
      </c>
      <c r="AG451" s="4">
        <f t="shared" si="146"/>
        <v>4.549675023212628</v>
      </c>
      <c r="AH451" s="80"/>
      <c r="AI451" s="80"/>
      <c r="AJ451" s="80"/>
      <c r="AK451" s="80"/>
    </row>
    <row r="452" spans="2:37" ht="15" customHeight="1" x14ac:dyDescent="0.15">
      <c r="B452" s="34" t="s">
        <v>943</v>
      </c>
      <c r="C452" s="209"/>
      <c r="D452" s="209"/>
      <c r="E452" s="7"/>
      <c r="F452" s="18">
        <v>54</v>
      </c>
      <c r="G452" s="18">
        <v>40</v>
      </c>
      <c r="H452" s="18">
        <v>14</v>
      </c>
      <c r="I452" s="18">
        <v>12</v>
      </c>
      <c r="J452" s="67">
        <v>9</v>
      </c>
      <c r="K452" s="18">
        <v>43</v>
      </c>
      <c r="L452" s="107">
        <f t="shared" si="135"/>
        <v>2.516309412861137</v>
      </c>
      <c r="M452" s="4">
        <f t="shared" si="136"/>
        <v>3.6199095022624439</v>
      </c>
      <c r="N452" s="4">
        <f t="shared" si="137"/>
        <v>1.3448607108549471</v>
      </c>
      <c r="O452" s="4">
        <f t="shared" si="138"/>
        <v>1.0135135135135136</v>
      </c>
      <c r="P452" s="4">
        <f t="shared" si="139"/>
        <v>0.83565459610027859</v>
      </c>
      <c r="Q452" s="4">
        <f t="shared" si="140"/>
        <v>3.5478547854785476</v>
      </c>
      <c r="R452" s="80"/>
      <c r="S452" s="80"/>
      <c r="T452" s="80"/>
      <c r="U452" s="80"/>
      <c r="V452" s="80"/>
      <c r="W452" s="80"/>
      <c r="X452" s="34" t="s">
        <v>943</v>
      </c>
      <c r="Y452" s="209"/>
      <c r="Z452" s="209"/>
      <c r="AA452" s="7"/>
      <c r="AB452" s="18">
        <f t="shared" si="141"/>
        <v>43</v>
      </c>
      <c r="AC452" s="18">
        <f t="shared" si="142"/>
        <v>14</v>
      </c>
      <c r="AD452" s="67">
        <f t="shared" si="143"/>
        <v>9</v>
      </c>
      <c r="AE452" s="107">
        <f t="shared" si="144"/>
        <v>3.5478547854785476</v>
      </c>
      <c r="AF452" s="4">
        <f t="shared" si="145"/>
        <v>1.3448607108549471</v>
      </c>
      <c r="AG452" s="4">
        <f t="shared" si="146"/>
        <v>0.83565459610027859</v>
      </c>
      <c r="AH452" s="80"/>
      <c r="AI452" s="80"/>
      <c r="AJ452" s="80"/>
      <c r="AK452" s="80"/>
    </row>
    <row r="453" spans="2:37" ht="15" customHeight="1" x14ac:dyDescent="0.15">
      <c r="B453" s="34" t="s">
        <v>74</v>
      </c>
      <c r="C453" s="209"/>
      <c r="D453" s="209"/>
      <c r="E453" s="7"/>
      <c r="F453" s="18">
        <v>24</v>
      </c>
      <c r="G453" s="18">
        <v>19</v>
      </c>
      <c r="H453" s="18">
        <v>5</v>
      </c>
      <c r="I453" s="18">
        <v>16</v>
      </c>
      <c r="J453" s="67">
        <v>8</v>
      </c>
      <c r="K453" s="18">
        <v>27</v>
      </c>
      <c r="L453" s="107">
        <f t="shared" si="135"/>
        <v>1.1183597390493942</v>
      </c>
      <c r="M453" s="4">
        <f t="shared" si="136"/>
        <v>1.7194570135746607</v>
      </c>
      <c r="N453" s="4">
        <f t="shared" si="137"/>
        <v>0.48030739673390976</v>
      </c>
      <c r="O453" s="4">
        <f t="shared" si="138"/>
        <v>1.3513513513513513</v>
      </c>
      <c r="P453" s="4">
        <f t="shared" si="139"/>
        <v>0.74280408542246978</v>
      </c>
      <c r="Q453" s="4">
        <f t="shared" si="140"/>
        <v>2.2277227722772275</v>
      </c>
      <c r="R453" s="80"/>
      <c r="S453" s="80"/>
      <c r="T453" s="80"/>
      <c r="U453" s="80"/>
      <c r="V453" s="80"/>
      <c r="W453" s="80"/>
      <c r="X453" s="34" t="s">
        <v>74</v>
      </c>
      <c r="Y453" s="209"/>
      <c r="Z453" s="209"/>
      <c r="AA453" s="7"/>
      <c r="AB453" s="18">
        <f t="shared" si="141"/>
        <v>27</v>
      </c>
      <c r="AC453" s="18">
        <f t="shared" si="142"/>
        <v>5</v>
      </c>
      <c r="AD453" s="67">
        <f t="shared" si="143"/>
        <v>8</v>
      </c>
      <c r="AE453" s="107">
        <f t="shared" si="144"/>
        <v>2.2277227722772275</v>
      </c>
      <c r="AF453" s="4">
        <f t="shared" si="145"/>
        <v>0.48030739673390976</v>
      </c>
      <c r="AG453" s="4">
        <f t="shared" si="146"/>
        <v>0.74280408542246978</v>
      </c>
      <c r="AH453" s="80"/>
      <c r="AI453" s="80"/>
      <c r="AJ453" s="80"/>
      <c r="AK453" s="80"/>
    </row>
    <row r="454" spans="2:37" ht="15" customHeight="1" x14ac:dyDescent="0.15">
      <c r="B454" s="35" t="s">
        <v>150</v>
      </c>
      <c r="C454" s="88"/>
      <c r="D454" s="88"/>
      <c r="E454" s="36"/>
      <c r="F454" s="19">
        <v>41</v>
      </c>
      <c r="G454" s="19">
        <v>13</v>
      </c>
      <c r="H454" s="19">
        <v>28</v>
      </c>
      <c r="I454" s="19">
        <v>26</v>
      </c>
      <c r="J454" s="72">
        <v>25</v>
      </c>
      <c r="K454" s="19">
        <v>14</v>
      </c>
      <c r="L454" s="111">
        <f t="shared" si="135"/>
        <v>1.9105312208760483</v>
      </c>
      <c r="M454" s="5">
        <f t="shared" si="136"/>
        <v>1.1764705882352942</v>
      </c>
      <c r="N454" s="5">
        <f t="shared" si="137"/>
        <v>2.6897214217098941</v>
      </c>
      <c r="O454" s="5">
        <f t="shared" si="138"/>
        <v>2.1959459459459461</v>
      </c>
      <c r="P454" s="5">
        <f t="shared" si="139"/>
        <v>2.3212627669452179</v>
      </c>
      <c r="Q454" s="5">
        <f t="shared" si="140"/>
        <v>1.1551155115511551</v>
      </c>
      <c r="R454" s="23"/>
      <c r="S454" s="23"/>
      <c r="T454" s="23"/>
      <c r="U454" s="23"/>
      <c r="V454" s="23"/>
      <c r="W454" s="80"/>
      <c r="X454" s="35" t="s">
        <v>150</v>
      </c>
      <c r="Y454" s="88"/>
      <c r="Z454" s="88"/>
      <c r="AA454" s="36"/>
      <c r="AB454" s="19">
        <f t="shared" si="141"/>
        <v>14</v>
      </c>
      <c r="AC454" s="19">
        <f t="shared" si="142"/>
        <v>28</v>
      </c>
      <c r="AD454" s="72">
        <f t="shared" si="143"/>
        <v>25</v>
      </c>
      <c r="AE454" s="111">
        <f t="shared" si="144"/>
        <v>1.1551155115511551</v>
      </c>
      <c r="AF454" s="5">
        <f t="shared" si="145"/>
        <v>2.6897214217098941</v>
      </c>
      <c r="AG454" s="5">
        <f t="shared" si="146"/>
        <v>2.3212627669452179</v>
      </c>
      <c r="AH454" s="23"/>
      <c r="AI454" s="23"/>
      <c r="AJ454" s="23"/>
      <c r="AK454" s="23"/>
    </row>
    <row r="455" spans="2:37" ht="15" customHeight="1" x14ac:dyDescent="0.15">
      <c r="B455" s="38" t="s">
        <v>1</v>
      </c>
      <c r="C455" s="78"/>
      <c r="D455" s="78"/>
      <c r="E455" s="28"/>
      <c r="F455" s="39">
        <f>SUM(F445:F454)</f>
        <v>2146</v>
      </c>
      <c r="G455" s="39">
        <f>SUM(G445:G454)</f>
        <v>1105</v>
      </c>
      <c r="H455" s="39">
        <f>SUM(H445:H454)</f>
        <v>1041</v>
      </c>
      <c r="I455" s="39">
        <f>SUM(I445:I454)</f>
        <v>1184</v>
      </c>
      <c r="J455" s="68">
        <f>SUM(J445:J454)</f>
        <v>1077</v>
      </c>
      <c r="K455" s="39">
        <v>1212</v>
      </c>
      <c r="L455" s="108">
        <f t="shared" ref="L455:Q455" si="147">IF(SUM(L445:L454)&gt;100,"－",SUM(L445:L454))</f>
        <v>100</v>
      </c>
      <c r="M455" s="6">
        <f t="shared" si="147"/>
        <v>99.999999999999986</v>
      </c>
      <c r="N455" s="6">
        <f t="shared" si="147"/>
        <v>100</v>
      </c>
      <c r="O455" s="6">
        <f t="shared" si="147"/>
        <v>100</v>
      </c>
      <c r="P455" s="6">
        <f t="shared" si="147"/>
        <v>100.00000000000001</v>
      </c>
      <c r="Q455" s="6">
        <f t="shared" si="147"/>
        <v>100.00000000000001</v>
      </c>
      <c r="R455" s="23"/>
      <c r="S455" s="23"/>
      <c r="T455" s="23"/>
      <c r="U455" s="23"/>
      <c r="V455" s="23"/>
      <c r="W455" s="80"/>
      <c r="X455" s="38" t="s">
        <v>1</v>
      </c>
      <c r="Y455" s="78"/>
      <c r="Z455" s="78"/>
      <c r="AA455" s="28"/>
      <c r="AB455" s="39">
        <f>SUM(AB445:AB454)</f>
        <v>1212</v>
      </c>
      <c r="AC455" s="39">
        <f>SUM(AC445:AC454)</f>
        <v>1041</v>
      </c>
      <c r="AD455" s="68">
        <f>SUM(AD445:AD454)</f>
        <v>1077</v>
      </c>
      <c r="AE455" s="108">
        <f>IF(SUM(AE445:AE454)&gt;100,"－",SUM(AE445:AE454))</f>
        <v>100.00000000000001</v>
      </c>
      <c r="AF455" s="6">
        <f>IF(SUM(AF445:AF454)&gt;100,"－",SUM(AF445:AF454))</f>
        <v>100</v>
      </c>
      <c r="AG455" s="6">
        <f>IF(SUM(AG445:AG454)&gt;100,"－",SUM(AG445:AG454))</f>
        <v>100.00000000000001</v>
      </c>
      <c r="AH455" s="23"/>
      <c r="AI455" s="23"/>
      <c r="AJ455" s="23"/>
      <c r="AK455" s="23"/>
    </row>
    <row r="456" spans="2:37" ht="15" customHeight="1" x14ac:dyDescent="0.15">
      <c r="B456" s="38" t="s">
        <v>689</v>
      </c>
      <c r="C456" s="78"/>
      <c r="D456" s="78"/>
      <c r="E456" s="29"/>
      <c r="F456" s="41">
        <v>5.2693586698337294</v>
      </c>
      <c r="G456" s="71">
        <v>6.7179487179487181</v>
      </c>
      <c r="H456" s="71">
        <v>3.7077986179664362</v>
      </c>
      <c r="I456" s="71">
        <v>4.3272884283246977</v>
      </c>
      <c r="J456" s="71">
        <v>4.1093155893536117</v>
      </c>
      <c r="K456" s="41">
        <v>6.697829716193656</v>
      </c>
      <c r="L456" s="14"/>
      <c r="M456" s="14"/>
      <c r="N456" s="14"/>
      <c r="O456" s="14"/>
      <c r="P456" s="14"/>
      <c r="Q456" s="14"/>
      <c r="R456" s="14"/>
      <c r="S456" s="14"/>
      <c r="T456" s="14"/>
      <c r="U456" s="14"/>
      <c r="V456" s="14"/>
      <c r="W456" s="80"/>
      <c r="X456" s="38" t="s">
        <v>689</v>
      </c>
      <c r="Y456" s="78"/>
      <c r="Z456" s="78"/>
      <c r="AA456" s="29"/>
      <c r="AB456" s="41">
        <v>6.697829716193656</v>
      </c>
      <c r="AC456" s="71">
        <f>H456</f>
        <v>3.7077986179664362</v>
      </c>
      <c r="AD456" s="71">
        <f>J456</f>
        <v>4.1093155893536117</v>
      </c>
      <c r="AE456" s="14"/>
      <c r="AF456" s="14"/>
      <c r="AG456" s="14"/>
      <c r="AH456" s="14"/>
      <c r="AI456" s="14"/>
      <c r="AJ456" s="14"/>
      <c r="AK456" s="14"/>
    </row>
    <row r="457" spans="2:37" ht="15" customHeight="1" x14ac:dyDescent="0.15">
      <c r="B457" s="38" t="s">
        <v>104</v>
      </c>
      <c r="C457" s="78"/>
      <c r="D457" s="78"/>
      <c r="E457" s="28"/>
      <c r="F457" s="47">
        <v>61</v>
      </c>
      <c r="G457" s="47">
        <v>61</v>
      </c>
      <c r="H457" s="47">
        <v>48</v>
      </c>
      <c r="I457" s="47">
        <v>39</v>
      </c>
      <c r="J457" s="47">
        <v>39</v>
      </c>
      <c r="K457" s="47">
        <v>61</v>
      </c>
      <c r="L457" s="14"/>
      <c r="M457" s="14"/>
      <c r="N457" s="14"/>
      <c r="O457" s="14"/>
      <c r="P457" s="14"/>
      <c r="Q457" s="14"/>
      <c r="R457" s="14"/>
      <c r="S457" s="14"/>
      <c r="T457" s="14"/>
      <c r="U457" s="14"/>
      <c r="V457" s="14"/>
      <c r="W457" s="80"/>
      <c r="X457" s="38" t="s">
        <v>104</v>
      </c>
      <c r="Y457" s="78"/>
      <c r="Z457" s="78"/>
      <c r="AA457" s="28"/>
      <c r="AB457" s="47">
        <v>61</v>
      </c>
      <c r="AC457" s="47">
        <f>H457</f>
        <v>48</v>
      </c>
      <c r="AD457" s="47">
        <f>J457</f>
        <v>39</v>
      </c>
      <c r="AE457" s="14"/>
      <c r="AF457" s="14"/>
      <c r="AG457" s="14"/>
      <c r="AH457" s="14"/>
      <c r="AI457" s="14"/>
      <c r="AJ457" s="14"/>
      <c r="AK457" s="14"/>
    </row>
    <row r="458" spans="2:37" ht="15" customHeight="1" x14ac:dyDescent="0.15">
      <c r="B458" s="85" t="s">
        <v>143</v>
      </c>
      <c r="C458" s="22"/>
      <c r="D458" s="22"/>
      <c r="E458" s="7"/>
      <c r="F458" s="1"/>
      <c r="G458" s="1"/>
      <c r="H458" s="1"/>
      <c r="I458" s="1"/>
      <c r="J458" s="1"/>
      <c r="K458" s="1"/>
      <c r="O458" s="31"/>
      <c r="W458" s="80"/>
      <c r="X458" s="85" t="s">
        <v>143</v>
      </c>
      <c r="Y458" s="22"/>
      <c r="Z458" s="22"/>
      <c r="AA458" s="7"/>
      <c r="AB458" s="1"/>
      <c r="AC458" s="1"/>
      <c r="AD458" s="1"/>
      <c r="AE458" s="1"/>
      <c r="AF458" s="1"/>
      <c r="AG458" s="1"/>
    </row>
    <row r="459" spans="2:37" ht="13.65" customHeight="1" x14ac:dyDescent="0.15">
      <c r="B459" s="64"/>
      <c r="C459" s="33"/>
      <c r="D459" s="33"/>
      <c r="E459" s="33"/>
      <c r="F459" s="386"/>
      <c r="G459" s="387"/>
      <c r="H459" s="86" t="s">
        <v>2</v>
      </c>
      <c r="I459" s="86"/>
      <c r="J459" s="387"/>
      <c r="K459" s="387"/>
      <c r="L459" s="388"/>
      <c r="M459" s="387"/>
      <c r="N459" s="86" t="s">
        <v>3</v>
      </c>
      <c r="O459" s="86"/>
      <c r="P459" s="387"/>
      <c r="Q459" s="389"/>
      <c r="W459" s="80"/>
      <c r="X459" s="64"/>
      <c r="Y459" s="33"/>
      <c r="Z459" s="33"/>
      <c r="AA459" s="33"/>
      <c r="AB459" s="79"/>
      <c r="AC459" s="83" t="s">
        <v>2</v>
      </c>
      <c r="AD459" s="86"/>
      <c r="AE459" s="104"/>
      <c r="AF459" s="83" t="s">
        <v>3</v>
      </c>
      <c r="AG459" s="84"/>
    </row>
    <row r="460" spans="2:37" ht="19.2" x14ac:dyDescent="0.15">
      <c r="B460" s="34"/>
      <c r="C460" s="7"/>
      <c r="D460" s="7"/>
      <c r="E460" s="75"/>
      <c r="F460" s="94" t="s">
        <v>442</v>
      </c>
      <c r="G460" s="94" t="s">
        <v>194</v>
      </c>
      <c r="H460" s="94" t="s">
        <v>195</v>
      </c>
      <c r="I460" s="94" t="s">
        <v>443</v>
      </c>
      <c r="J460" s="100" t="s">
        <v>197</v>
      </c>
      <c r="K460" s="94" t="s">
        <v>1127</v>
      </c>
      <c r="L460" s="103" t="s">
        <v>442</v>
      </c>
      <c r="M460" s="94" t="s">
        <v>194</v>
      </c>
      <c r="N460" s="94" t="s">
        <v>195</v>
      </c>
      <c r="O460" s="94" t="s">
        <v>443</v>
      </c>
      <c r="P460" s="94" t="s">
        <v>197</v>
      </c>
      <c r="Q460" s="94" t="s">
        <v>1127</v>
      </c>
      <c r="W460" s="80"/>
      <c r="X460" s="34"/>
      <c r="Y460" s="7"/>
      <c r="Z460" s="7"/>
      <c r="AA460" s="75"/>
      <c r="AB460" s="94" t="s">
        <v>976</v>
      </c>
      <c r="AC460" s="94" t="s">
        <v>195</v>
      </c>
      <c r="AD460" s="100" t="s">
        <v>197</v>
      </c>
      <c r="AE460" s="103" t="s">
        <v>976</v>
      </c>
      <c r="AF460" s="94" t="s">
        <v>195</v>
      </c>
      <c r="AG460" s="94" t="s">
        <v>197</v>
      </c>
    </row>
    <row r="461" spans="2:37" ht="12" customHeight="1" x14ac:dyDescent="0.15">
      <c r="B461" s="35"/>
      <c r="C461" s="36"/>
      <c r="D461" s="36"/>
      <c r="E461" s="76"/>
      <c r="F461" s="37"/>
      <c r="G461" s="37"/>
      <c r="H461" s="37"/>
      <c r="I461" s="37"/>
      <c r="J461" s="66"/>
      <c r="K461" s="37"/>
      <c r="L461" s="105">
        <f t="shared" ref="L461:Q461" si="148">F$406</f>
        <v>2146</v>
      </c>
      <c r="M461" s="2">
        <f t="shared" si="148"/>
        <v>1105</v>
      </c>
      <c r="N461" s="2">
        <f t="shared" si="148"/>
        <v>1041</v>
      </c>
      <c r="O461" s="2">
        <f t="shared" si="148"/>
        <v>1184</v>
      </c>
      <c r="P461" s="2">
        <f t="shared" si="148"/>
        <v>1077</v>
      </c>
      <c r="Q461" s="2">
        <f t="shared" si="148"/>
        <v>1212</v>
      </c>
      <c r="W461" s="80"/>
      <c r="X461" s="35"/>
      <c r="Y461" s="36"/>
      <c r="Z461" s="36"/>
      <c r="AA461" s="76"/>
      <c r="AB461" s="37"/>
      <c r="AC461" s="37"/>
      <c r="AD461" s="66"/>
      <c r="AE461" s="105">
        <f>AB$406</f>
        <v>1212</v>
      </c>
      <c r="AF461" s="2">
        <f>AC$406</f>
        <v>1041</v>
      </c>
      <c r="AG461" s="2">
        <f>AD$406</f>
        <v>1077</v>
      </c>
    </row>
    <row r="462" spans="2:37" ht="15" customHeight="1" x14ac:dyDescent="0.15">
      <c r="B462" s="34" t="s">
        <v>177</v>
      </c>
      <c r="C462" s="7"/>
      <c r="D462" s="7"/>
      <c r="E462" s="7"/>
      <c r="F462" s="18">
        <v>141</v>
      </c>
      <c r="G462" s="18">
        <v>18</v>
      </c>
      <c r="H462" s="18">
        <v>123</v>
      </c>
      <c r="I462" s="18">
        <v>108</v>
      </c>
      <c r="J462" s="67">
        <v>101</v>
      </c>
      <c r="K462" s="18">
        <v>25</v>
      </c>
      <c r="L462" s="107">
        <f t="shared" ref="L462:L471" si="149">F462/L$395*100</f>
        <v>6.5703634669151914</v>
      </c>
      <c r="M462" s="24">
        <f t="shared" ref="M462:M471" si="150">G462/M$395*100</f>
        <v>1.6289592760180998</v>
      </c>
      <c r="N462" s="4">
        <f t="shared" ref="N462:N471" si="151">H462/N$395*100</f>
        <v>11.815561959654179</v>
      </c>
      <c r="O462" s="4">
        <f t="shared" ref="O462:O471" si="152">I462/O$395*100</f>
        <v>9.121621621621621</v>
      </c>
      <c r="P462" s="4">
        <f t="shared" ref="P462:P471" si="153">J462/P$395*100</f>
        <v>9.3779015784586814</v>
      </c>
      <c r="Q462" s="4">
        <f t="shared" ref="Q462:Q471" si="154">K462/Q$395*100</f>
        <v>2.0627062706270625</v>
      </c>
      <c r="W462" s="80"/>
      <c r="X462" s="34" t="s">
        <v>177</v>
      </c>
      <c r="Y462" s="7"/>
      <c r="Z462" s="7"/>
      <c r="AA462" s="7"/>
      <c r="AB462" s="18">
        <f t="shared" ref="AB462:AB471" si="155">SUM(G462,I462-J462)</f>
        <v>25</v>
      </c>
      <c r="AC462" s="18">
        <f t="shared" ref="AC462:AC471" si="156">H462</f>
        <v>123</v>
      </c>
      <c r="AD462" s="67">
        <f t="shared" ref="AD462:AD471" si="157">J462</f>
        <v>101</v>
      </c>
      <c r="AE462" s="107">
        <f t="shared" ref="AE462:AE471" si="158">AB462/AE$395*100</f>
        <v>2.0627062706270625</v>
      </c>
      <c r="AF462" s="4">
        <f t="shared" ref="AF462:AF471" si="159">AC462/AF$395*100</f>
        <v>11.815561959654179</v>
      </c>
      <c r="AG462" s="4">
        <f t="shared" ref="AG462:AG471" si="160">AD462/AG$395*100</f>
        <v>9.3779015784586814</v>
      </c>
    </row>
    <row r="463" spans="2:37" ht="15" customHeight="1" x14ac:dyDescent="0.15">
      <c r="B463" s="34" t="s">
        <v>69</v>
      </c>
      <c r="C463" s="7"/>
      <c r="D463" s="7"/>
      <c r="E463" s="7"/>
      <c r="F463" s="18">
        <v>131</v>
      </c>
      <c r="G463" s="18">
        <v>85</v>
      </c>
      <c r="H463" s="18">
        <v>46</v>
      </c>
      <c r="I463" s="18">
        <v>83</v>
      </c>
      <c r="J463" s="67">
        <v>74</v>
      </c>
      <c r="K463" s="18">
        <v>94</v>
      </c>
      <c r="L463" s="107">
        <f t="shared" si="149"/>
        <v>6.1043802423112767</v>
      </c>
      <c r="M463" s="24">
        <f t="shared" si="150"/>
        <v>7.6923076923076925</v>
      </c>
      <c r="N463" s="4">
        <f t="shared" si="151"/>
        <v>4.4188280499519692</v>
      </c>
      <c r="O463" s="4">
        <f t="shared" si="152"/>
        <v>7.010135135135136</v>
      </c>
      <c r="P463" s="4">
        <f t="shared" si="153"/>
        <v>6.8709377901578454</v>
      </c>
      <c r="Q463" s="4">
        <f t="shared" si="154"/>
        <v>7.7557755775577553</v>
      </c>
      <c r="W463" s="80"/>
      <c r="X463" s="34" t="s">
        <v>69</v>
      </c>
      <c r="Y463" s="7"/>
      <c r="Z463" s="7"/>
      <c r="AA463" s="7"/>
      <c r="AB463" s="18">
        <f t="shared" si="155"/>
        <v>94</v>
      </c>
      <c r="AC463" s="18">
        <f t="shared" si="156"/>
        <v>46</v>
      </c>
      <c r="AD463" s="67">
        <f t="shared" si="157"/>
        <v>74</v>
      </c>
      <c r="AE463" s="107">
        <f t="shared" si="158"/>
        <v>7.7557755775577553</v>
      </c>
      <c r="AF463" s="4">
        <f t="shared" si="159"/>
        <v>4.4188280499519692</v>
      </c>
      <c r="AG463" s="4">
        <f t="shared" si="160"/>
        <v>6.8709377901578454</v>
      </c>
    </row>
    <row r="464" spans="2:37" ht="15" customHeight="1" x14ac:dyDescent="0.15">
      <c r="B464" s="34" t="s">
        <v>70</v>
      </c>
      <c r="C464" s="7"/>
      <c r="D464" s="7"/>
      <c r="E464" s="7"/>
      <c r="F464" s="18">
        <v>349</v>
      </c>
      <c r="G464" s="18">
        <v>177</v>
      </c>
      <c r="H464" s="18">
        <v>172</v>
      </c>
      <c r="I464" s="18">
        <v>233</v>
      </c>
      <c r="J464" s="67">
        <v>215</v>
      </c>
      <c r="K464" s="18">
        <v>195</v>
      </c>
      <c r="L464" s="107">
        <f t="shared" si="149"/>
        <v>16.262814538676608</v>
      </c>
      <c r="M464" s="24">
        <f t="shared" si="150"/>
        <v>16.018099547511312</v>
      </c>
      <c r="N464" s="4">
        <f t="shared" si="151"/>
        <v>16.522574447646495</v>
      </c>
      <c r="O464" s="4">
        <f t="shared" si="152"/>
        <v>19.679054054054053</v>
      </c>
      <c r="P464" s="4">
        <f t="shared" si="153"/>
        <v>19.962859795728878</v>
      </c>
      <c r="Q464" s="4">
        <f t="shared" si="154"/>
        <v>16.089108910891088</v>
      </c>
      <c r="W464" s="80"/>
      <c r="X464" s="34" t="s">
        <v>70</v>
      </c>
      <c r="Y464" s="7"/>
      <c r="Z464" s="7"/>
      <c r="AA464" s="7"/>
      <c r="AB464" s="18">
        <f t="shared" si="155"/>
        <v>195</v>
      </c>
      <c r="AC464" s="18">
        <f t="shared" si="156"/>
        <v>172</v>
      </c>
      <c r="AD464" s="67">
        <f t="shared" si="157"/>
        <v>215</v>
      </c>
      <c r="AE464" s="107">
        <f t="shared" si="158"/>
        <v>16.089108910891088</v>
      </c>
      <c r="AF464" s="4">
        <f t="shared" si="159"/>
        <v>16.522574447646495</v>
      </c>
      <c r="AG464" s="4">
        <f t="shared" si="160"/>
        <v>19.962859795728878</v>
      </c>
    </row>
    <row r="465" spans="1:37" ht="15" customHeight="1" x14ac:dyDescent="0.15">
      <c r="B465" s="34" t="s">
        <v>71</v>
      </c>
      <c r="C465" s="7"/>
      <c r="D465" s="7"/>
      <c r="E465" s="7"/>
      <c r="F465" s="18">
        <v>479</v>
      </c>
      <c r="G465" s="18">
        <v>283</v>
      </c>
      <c r="H465" s="18">
        <v>196</v>
      </c>
      <c r="I465" s="18">
        <v>232</v>
      </c>
      <c r="J465" s="67">
        <v>202</v>
      </c>
      <c r="K465" s="18">
        <v>313</v>
      </c>
      <c r="L465" s="107">
        <f t="shared" si="149"/>
        <v>22.320596458527493</v>
      </c>
      <c r="M465" s="24">
        <f t="shared" si="150"/>
        <v>25.610859728506785</v>
      </c>
      <c r="N465" s="4">
        <f t="shared" si="151"/>
        <v>18.828049951969263</v>
      </c>
      <c r="O465" s="4">
        <f t="shared" si="152"/>
        <v>19.594594594594593</v>
      </c>
      <c r="P465" s="4">
        <f t="shared" si="153"/>
        <v>18.755803156917363</v>
      </c>
      <c r="Q465" s="4">
        <f t="shared" si="154"/>
        <v>25.825082508250823</v>
      </c>
      <c r="W465" s="80"/>
      <c r="X465" s="34" t="s">
        <v>71</v>
      </c>
      <c r="Y465" s="7"/>
      <c r="Z465" s="7"/>
      <c r="AA465" s="7"/>
      <c r="AB465" s="18">
        <f t="shared" si="155"/>
        <v>313</v>
      </c>
      <c r="AC465" s="18">
        <f t="shared" si="156"/>
        <v>196</v>
      </c>
      <c r="AD465" s="67">
        <f t="shared" si="157"/>
        <v>202</v>
      </c>
      <c r="AE465" s="107">
        <f t="shared" si="158"/>
        <v>25.825082508250823</v>
      </c>
      <c r="AF465" s="4">
        <f t="shared" si="159"/>
        <v>18.828049951969263</v>
      </c>
      <c r="AG465" s="4">
        <f t="shared" si="160"/>
        <v>18.755803156917363</v>
      </c>
    </row>
    <row r="466" spans="1:37" ht="15" customHeight="1" x14ac:dyDescent="0.15">
      <c r="B466" s="34" t="s">
        <v>72</v>
      </c>
      <c r="C466" s="7"/>
      <c r="D466" s="7"/>
      <c r="E466" s="7"/>
      <c r="F466" s="18">
        <v>400</v>
      </c>
      <c r="G466" s="18">
        <v>236</v>
      </c>
      <c r="H466" s="18">
        <v>164</v>
      </c>
      <c r="I466" s="18">
        <v>192</v>
      </c>
      <c r="J466" s="67">
        <v>177</v>
      </c>
      <c r="K466" s="18">
        <v>251</v>
      </c>
      <c r="L466" s="107">
        <f t="shared" si="149"/>
        <v>18.63932898415657</v>
      </c>
      <c r="M466" s="24">
        <f t="shared" si="150"/>
        <v>21.357466063348415</v>
      </c>
      <c r="N466" s="4">
        <f t="shared" si="151"/>
        <v>15.754082612872239</v>
      </c>
      <c r="O466" s="4">
        <f t="shared" si="152"/>
        <v>16.216216216216218</v>
      </c>
      <c r="P466" s="4">
        <f t="shared" si="153"/>
        <v>16.434540389972145</v>
      </c>
      <c r="Q466" s="4">
        <f t="shared" si="154"/>
        <v>20.70957095709571</v>
      </c>
      <c r="W466" s="80"/>
      <c r="X466" s="34" t="s">
        <v>72</v>
      </c>
      <c r="Y466" s="7"/>
      <c r="Z466" s="7"/>
      <c r="AA466" s="7"/>
      <c r="AB466" s="18">
        <f t="shared" si="155"/>
        <v>251</v>
      </c>
      <c r="AC466" s="18">
        <f t="shared" si="156"/>
        <v>164</v>
      </c>
      <c r="AD466" s="67">
        <f t="shared" si="157"/>
        <v>177</v>
      </c>
      <c r="AE466" s="107">
        <f t="shared" si="158"/>
        <v>20.70957095709571</v>
      </c>
      <c r="AF466" s="4">
        <f t="shared" si="159"/>
        <v>15.754082612872239</v>
      </c>
      <c r="AG466" s="4">
        <f t="shared" si="160"/>
        <v>16.434540389972145</v>
      </c>
    </row>
    <row r="467" spans="1:37" ht="15" customHeight="1" x14ac:dyDescent="0.15">
      <c r="B467" s="34" t="s">
        <v>73</v>
      </c>
      <c r="C467" s="7"/>
      <c r="D467" s="7"/>
      <c r="E467" s="7"/>
      <c r="F467" s="18">
        <v>232</v>
      </c>
      <c r="G467" s="18">
        <v>145</v>
      </c>
      <c r="H467" s="18">
        <v>87</v>
      </c>
      <c r="I467" s="18">
        <v>90</v>
      </c>
      <c r="J467" s="67">
        <v>84</v>
      </c>
      <c r="K467" s="18">
        <v>151</v>
      </c>
      <c r="L467" s="107">
        <f t="shared" si="149"/>
        <v>10.810810810810811</v>
      </c>
      <c r="M467" s="24">
        <f t="shared" si="150"/>
        <v>13.122171945701359</v>
      </c>
      <c r="N467" s="4">
        <f t="shared" si="151"/>
        <v>8.3573487031700289</v>
      </c>
      <c r="O467" s="4">
        <f t="shared" si="152"/>
        <v>7.6013513513513518</v>
      </c>
      <c r="P467" s="4">
        <f t="shared" si="153"/>
        <v>7.7994428969359335</v>
      </c>
      <c r="Q467" s="4">
        <f t="shared" si="154"/>
        <v>12.458745874587459</v>
      </c>
      <c r="W467" s="80"/>
      <c r="X467" s="34" t="s">
        <v>73</v>
      </c>
      <c r="Y467" s="7"/>
      <c r="Z467" s="7"/>
      <c r="AA467" s="7"/>
      <c r="AB467" s="18">
        <f t="shared" si="155"/>
        <v>151</v>
      </c>
      <c r="AC467" s="18">
        <f t="shared" si="156"/>
        <v>87</v>
      </c>
      <c r="AD467" s="67">
        <f t="shared" si="157"/>
        <v>84</v>
      </c>
      <c r="AE467" s="107">
        <f t="shared" si="158"/>
        <v>12.458745874587459</v>
      </c>
      <c r="AF467" s="4">
        <f t="shared" si="159"/>
        <v>8.3573487031700289</v>
      </c>
      <c r="AG467" s="4">
        <f t="shared" si="160"/>
        <v>7.7994428969359335</v>
      </c>
    </row>
    <row r="468" spans="1:37" ht="15" customHeight="1" x14ac:dyDescent="0.15">
      <c r="B468" s="34" t="s">
        <v>76</v>
      </c>
      <c r="C468" s="7"/>
      <c r="D468" s="7"/>
      <c r="E468" s="7"/>
      <c r="F468" s="18">
        <v>240</v>
      </c>
      <c r="G468" s="18">
        <v>110</v>
      </c>
      <c r="H468" s="18">
        <v>130</v>
      </c>
      <c r="I468" s="18">
        <v>125</v>
      </c>
      <c r="J468" s="67">
        <v>114</v>
      </c>
      <c r="K468" s="18">
        <v>121</v>
      </c>
      <c r="L468" s="107">
        <f t="shared" si="149"/>
        <v>11.183597390493942</v>
      </c>
      <c r="M468" s="24">
        <f t="shared" si="150"/>
        <v>9.9547511312217196</v>
      </c>
      <c r="N468" s="4">
        <f t="shared" si="151"/>
        <v>12.487992315081652</v>
      </c>
      <c r="O468" s="4">
        <f t="shared" si="152"/>
        <v>10.557432432432433</v>
      </c>
      <c r="P468" s="4">
        <f t="shared" si="153"/>
        <v>10.584958217270195</v>
      </c>
      <c r="Q468" s="4">
        <f t="shared" si="154"/>
        <v>9.9834983498349832</v>
      </c>
      <c r="W468" s="80"/>
      <c r="X468" s="34" t="s">
        <v>76</v>
      </c>
      <c r="Y468" s="7"/>
      <c r="Z468" s="7"/>
      <c r="AA468" s="7"/>
      <c r="AB468" s="18">
        <f t="shared" si="155"/>
        <v>121</v>
      </c>
      <c r="AC468" s="18">
        <f t="shared" si="156"/>
        <v>130</v>
      </c>
      <c r="AD468" s="67">
        <f t="shared" si="157"/>
        <v>114</v>
      </c>
      <c r="AE468" s="107">
        <f t="shared" si="158"/>
        <v>9.9834983498349832</v>
      </c>
      <c r="AF468" s="4">
        <f t="shared" si="159"/>
        <v>12.487992315081652</v>
      </c>
      <c r="AG468" s="4">
        <f t="shared" si="160"/>
        <v>10.584958217270195</v>
      </c>
    </row>
    <row r="469" spans="1:37" ht="15" customHeight="1" x14ac:dyDescent="0.15">
      <c r="B469" s="34" t="s">
        <v>75</v>
      </c>
      <c r="C469" s="7"/>
      <c r="D469" s="7"/>
      <c r="E469" s="7"/>
      <c r="F469" s="18">
        <v>74</v>
      </c>
      <c r="G469" s="18">
        <v>23</v>
      </c>
      <c r="H469" s="18">
        <v>51</v>
      </c>
      <c r="I469" s="18">
        <v>40</v>
      </c>
      <c r="J469" s="67">
        <v>34</v>
      </c>
      <c r="K469" s="18">
        <v>29</v>
      </c>
      <c r="L469" s="107">
        <f t="shared" si="149"/>
        <v>3.4482758620689653</v>
      </c>
      <c r="M469" s="24">
        <f t="shared" si="150"/>
        <v>2.0814479638009047</v>
      </c>
      <c r="N469" s="4">
        <f t="shared" si="151"/>
        <v>4.8991354466858787</v>
      </c>
      <c r="O469" s="4">
        <f t="shared" si="152"/>
        <v>3.3783783783783785</v>
      </c>
      <c r="P469" s="4">
        <f t="shared" si="153"/>
        <v>3.1569173630454963</v>
      </c>
      <c r="Q469" s="4">
        <f t="shared" si="154"/>
        <v>2.3927392739273929</v>
      </c>
      <c r="W469" s="80"/>
      <c r="X469" s="34" t="s">
        <v>75</v>
      </c>
      <c r="Y469" s="7"/>
      <c r="Z469" s="7"/>
      <c r="AA469" s="7"/>
      <c r="AB469" s="18">
        <f t="shared" si="155"/>
        <v>29</v>
      </c>
      <c r="AC469" s="18">
        <f t="shared" si="156"/>
        <v>51</v>
      </c>
      <c r="AD469" s="67">
        <f t="shared" si="157"/>
        <v>34</v>
      </c>
      <c r="AE469" s="107">
        <f t="shared" si="158"/>
        <v>2.3927392739273929</v>
      </c>
      <c r="AF469" s="4">
        <f t="shared" si="159"/>
        <v>4.8991354466858787</v>
      </c>
      <c r="AG469" s="4">
        <f t="shared" si="160"/>
        <v>3.1569173630454963</v>
      </c>
    </row>
    <row r="470" spans="1:37" ht="15" customHeight="1" x14ac:dyDescent="0.15">
      <c r="B470" s="34" t="s">
        <v>74</v>
      </c>
      <c r="C470" s="7"/>
      <c r="D470" s="7"/>
      <c r="E470" s="7"/>
      <c r="F470" s="18">
        <v>39</v>
      </c>
      <c r="G470" s="18">
        <v>8</v>
      </c>
      <c r="H470" s="18">
        <v>31</v>
      </c>
      <c r="I470" s="18">
        <v>22</v>
      </c>
      <c r="J470" s="67">
        <v>20</v>
      </c>
      <c r="K470" s="18">
        <v>10</v>
      </c>
      <c r="L470" s="107">
        <f t="shared" si="149"/>
        <v>1.8173345759552657</v>
      </c>
      <c r="M470" s="24">
        <f t="shared" si="150"/>
        <v>0.72398190045248867</v>
      </c>
      <c r="N470" s="4">
        <f t="shared" si="151"/>
        <v>2.9779058597502401</v>
      </c>
      <c r="O470" s="4">
        <f t="shared" si="152"/>
        <v>1.8581081081081081</v>
      </c>
      <c r="P470" s="4">
        <f t="shared" si="153"/>
        <v>1.8570102135561743</v>
      </c>
      <c r="Q470" s="4">
        <f t="shared" si="154"/>
        <v>0.82508250825082496</v>
      </c>
      <c r="W470" s="80"/>
      <c r="X470" s="34" t="s">
        <v>74</v>
      </c>
      <c r="Y470" s="7"/>
      <c r="Z470" s="7"/>
      <c r="AA470" s="7"/>
      <c r="AB470" s="18">
        <f t="shared" si="155"/>
        <v>10</v>
      </c>
      <c r="AC470" s="18">
        <f t="shared" si="156"/>
        <v>31</v>
      </c>
      <c r="AD470" s="67">
        <f t="shared" si="157"/>
        <v>20</v>
      </c>
      <c r="AE470" s="107">
        <f t="shared" si="158"/>
        <v>0.82508250825082496</v>
      </c>
      <c r="AF470" s="4">
        <f t="shared" si="159"/>
        <v>2.9779058597502401</v>
      </c>
      <c r="AG470" s="4">
        <f t="shared" si="160"/>
        <v>1.8570102135561743</v>
      </c>
    </row>
    <row r="471" spans="1:37" ht="15" customHeight="1" x14ac:dyDescent="0.15">
      <c r="B471" s="35" t="s">
        <v>150</v>
      </c>
      <c r="C471" s="36"/>
      <c r="D471" s="36"/>
      <c r="E471" s="36"/>
      <c r="F471" s="19">
        <v>61</v>
      </c>
      <c r="G471" s="19">
        <v>20</v>
      </c>
      <c r="H471" s="19">
        <v>41</v>
      </c>
      <c r="I471" s="19">
        <v>59</v>
      </c>
      <c r="J471" s="72">
        <v>56</v>
      </c>
      <c r="K471" s="19">
        <v>23</v>
      </c>
      <c r="L471" s="111">
        <f t="shared" si="149"/>
        <v>2.8424976700838771</v>
      </c>
      <c r="M471" s="26">
        <f t="shared" si="150"/>
        <v>1.809954751131222</v>
      </c>
      <c r="N471" s="5">
        <f t="shared" si="151"/>
        <v>3.9385206532180597</v>
      </c>
      <c r="O471" s="5">
        <f t="shared" si="152"/>
        <v>4.9831081081081079</v>
      </c>
      <c r="P471" s="5">
        <f t="shared" si="153"/>
        <v>5.1996285979572887</v>
      </c>
      <c r="Q471" s="5">
        <f t="shared" si="154"/>
        <v>1.8976897689768977</v>
      </c>
      <c r="W471" s="80"/>
      <c r="X471" s="35" t="s">
        <v>150</v>
      </c>
      <c r="Y471" s="36"/>
      <c r="Z471" s="36"/>
      <c r="AA471" s="36"/>
      <c r="AB471" s="19">
        <f t="shared" si="155"/>
        <v>23</v>
      </c>
      <c r="AC471" s="19">
        <f t="shared" si="156"/>
        <v>41</v>
      </c>
      <c r="AD471" s="72">
        <f t="shared" si="157"/>
        <v>56</v>
      </c>
      <c r="AE471" s="111">
        <f t="shared" si="158"/>
        <v>1.8976897689768977</v>
      </c>
      <c r="AF471" s="5">
        <f t="shared" si="159"/>
        <v>3.9385206532180597</v>
      </c>
      <c r="AG471" s="5">
        <f t="shared" si="160"/>
        <v>5.1996285979572887</v>
      </c>
    </row>
    <row r="472" spans="1:37" ht="15" customHeight="1" x14ac:dyDescent="0.15">
      <c r="B472" s="38" t="s">
        <v>1</v>
      </c>
      <c r="C472" s="28"/>
      <c r="D472" s="28"/>
      <c r="E472" s="29"/>
      <c r="F472" s="39">
        <f t="shared" ref="F472:J472" si="161">SUM(F462:F471)</f>
        <v>2146</v>
      </c>
      <c r="G472" s="39">
        <f t="shared" si="161"/>
        <v>1105</v>
      </c>
      <c r="H472" s="39">
        <f t="shared" si="161"/>
        <v>1041</v>
      </c>
      <c r="I472" s="39">
        <f t="shared" si="161"/>
        <v>1184</v>
      </c>
      <c r="J472" s="68">
        <f t="shared" si="161"/>
        <v>1077</v>
      </c>
      <c r="K472" s="39">
        <v>1212</v>
      </c>
      <c r="L472" s="108">
        <f t="shared" ref="L472:Q472" si="162">SUM(L462:L471)</f>
        <v>100</v>
      </c>
      <c r="M472" s="25">
        <f t="shared" si="162"/>
        <v>100</v>
      </c>
      <c r="N472" s="6">
        <f t="shared" si="162"/>
        <v>100</v>
      </c>
      <c r="O472" s="6">
        <f t="shared" si="162"/>
        <v>100</v>
      </c>
      <c r="P472" s="6">
        <f t="shared" si="162"/>
        <v>100</v>
      </c>
      <c r="Q472" s="6">
        <f t="shared" si="162"/>
        <v>100.00000000000001</v>
      </c>
      <c r="W472" s="80"/>
      <c r="X472" s="38" t="s">
        <v>1</v>
      </c>
      <c r="Y472" s="28"/>
      <c r="Z472" s="28"/>
      <c r="AA472" s="29"/>
      <c r="AB472" s="39">
        <f t="shared" ref="AB472:AG472" si="163">SUM(AB462:AB471)</f>
        <v>1212</v>
      </c>
      <c r="AC472" s="39">
        <f t="shared" si="163"/>
        <v>1041</v>
      </c>
      <c r="AD472" s="68">
        <f t="shared" si="163"/>
        <v>1077</v>
      </c>
      <c r="AE472" s="108">
        <f t="shared" si="163"/>
        <v>100.00000000000001</v>
      </c>
      <c r="AF472" s="6">
        <f t="shared" si="163"/>
        <v>100</v>
      </c>
      <c r="AG472" s="6">
        <f t="shared" si="163"/>
        <v>100</v>
      </c>
    </row>
    <row r="473" spans="1:37" ht="15" customHeight="1" x14ac:dyDescent="0.15">
      <c r="B473" s="38" t="s">
        <v>103</v>
      </c>
      <c r="C473" s="28"/>
      <c r="D473" s="28"/>
      <c r="E473" s="29"/>
      <c r="F473" s="40">
        <v>6.4080726999223829</v>
      </c>
      <c r="G473" s="40">
        <v>6.2423518896280701</v>
      </c>
      <c r="H473" s="40">
        <v>6.5878797790917485</v>
      </c>
      <c r="I473" s="40">
        <v>5.9890644899412626</v>
      </c>
      <c r="J473" s="40">
        <v>5.9686408441021346</v>
      </c>
      <c r="K473" s="40">
        <v>6.2377351132061385</v>
      </c>
      <c r="W473" s="80"/>
      <c r="X473" s="38" t="s">
        <v>103</v>
      </c>
      <c r="Y473" s="28"/>
      <c r="Z473" s="28"/>
      <c r="AA473" s="29"/>
      <c r="AB473" s="40">
        <v>6.2377351132061385</v>
      </c>
      <c r="AC473" s="40">
        <f>H473</f>
        <v>6.5878797790917485</v>
      </c>
      <c r="AD473" s="40">
        <f>J473</f>
        <v>5.9686408441021346</v>
      </c>
      <c r="AE473" s="1"/>
      <c r="AF473" s="1"/>
      <c r="AG473" s="1"/>
    </row>
    <row r="474" spans="1:37" ht="15" customHeight="1" x14ac:dyDescent="0.15">
      <c r="B474" s="38" t="s">
        <v>104</v>
      </c>
      <c r="C474" s="28"/>
      <c r="D474" s="28"/>
      <c r="E474" s="29"/>
      <c r="F474" s="41">
        <v>47.058823529411761</v>
      </c>
      <c r="G474" s="71">
        <v>33.333333333333329</v>
      </c>
      <c r="H474" s="71">
        <v>47.058823529411761</v>
      </c>
      <c r="I474" s="71">
        <v>40</v>
      </c>
      <c r="J474" s="71">
        <v>40</v>
      </c>
      <c r="K474" s="41">
        <v>33.333333333333329</v>
      </c>
      <c r="W474" s="80"/>
      <c r="X474" s="38" t="s">
        <v>104</v>
      </c>
      <c r="Y474" s="28"/>
      <c r="Z474" s="28"/>
      <c r="AA474" s="29"/>
      <c r="AB474" s="41">
        <v>33.333333333333329</v>
      </c>
      <c r="AC474" s="71">
        <f>H474</f>
        <v>47.058823529411761</v>
      </c>
      <c r="AD474" s="71">
        <f>J474</f>
        <v>40</v>
      </c>
      <c r="AE474" s="1"/>
      <c r="AF474" s="1"/>
      <c r="AG474" s="1"/>
    </row>
    <row r="475" spans="1:37" ht="15" customHeight="1" x14ac:dyDescent="0.15">
      <c r="B475" s="62"/>
      <c r="C475" s="45"/>
      <c r="D475" s="45"/>
      <c r="E475" s="45"/>
      <c r="F475" s="109"/>
      <c r="G475" s="109"/>
      <c r="H475" s="109"/>
      <c r="I475" s="109"/>
      <c r="J475" s="109"/>
      <c r="K475" s="109"/>
      <c r="W475" s="80"/>
      <c r="X475" s="62"/>
      <c r="Y475" s="45"/>
      <c r="Z475" s="45"/>
      <c r="AA475" s="45"/>
      <c r="AB475" s="109"/>
      <c r="AC475" s="109"/>
      <c r="AD475" s="109"/>
      <c r="AE475" s="1"/>
      <c r="AF475" s="1"/>
      <c r="AG475" s="1"/>
    </row>
    <row r="476" spans="1:37" ht="15" customHeight="1" x14ac:dyDescent="0.15">
      <c r="A476" s="1" t="s">
        <v>1062</v>
      </c>
      <c r="B476" s="22"/>
      <c r="C476" s="22"/>
      <c r="D476" s="22"/>
      <c r="E476" s="7"/>
      <c r="F476" s="1"/>
      <c r="G476" s="1"/>
      <c r="H476" s="1"/>
      <c r="I476" s="1"/>
      <c r="J476" s="1"/>
      <c r="K476" s="1"/>
      <c r="W476" s="80"/>
      <c r="X476" s="22"/>
      <c r="Y476" s="22"/>
      <c r="Z476" s="22"/>
      <c r="AA476" s="7"/>
      <c r="AB476" s="1"/>
      <c r="AC476" s="1"/>
      <c r="AD476" s="1"/>
      <c r="AE476" s="1"/>
      <c r="AF476" s="1"/>
      <c r="AG476" s="1"/>
    </row>
    <row r="477" spans="1:37" ht="13.65" customHeight="1" x14ac:dyDescent="0.15">
      <c r="B477" s="64"/>
      <c r="C477" s="33"/>
      <c r="D477" s="33"/>
      <c r="E477" s="33"/>
      <c r="F477" s="386"/>
      <c r="G477" s="387"/>
      <c r="H477" s="86" t="s">
        <v>2</v>
      </c>
      <c r="I477" s="86"/>
      <c r="J477" s="387"/>
      <c r="K477" s="387"/>
      <c r="L477" s="388"/>
      <c r="M477" s="387"/>
      <c r="N477" s="86" t="s">
        <v>3</v>
      </c>
      <c r="O477" s="86"/>
      <c r="P477" s="387"/>
      <c r="Q477" s="389"/>
      <c r="W477" s="80"/>
      <c r="X477" s="64"/>
      <c r="Y477" s="33"/>
      <c r="Z477" s="33"/>
      <c r="AA477" s="33"/>
      <c r="AB477" s="79"/>
      <c r="AC477" s="83" t="s">
        <v>2</v>
      </c>
      <c r="AD477" s="86"/>
      <c r="AE477" s="104"/>
      <c r="AF477" s="83" t="s">
        <v>3</v>
      </c>
      <c r="AG477" s="84"/>
    </row>
    <row r="478" spans="1:37" ht="19.2" x14ac:dyDescent="0.15">
      <c r="B478" s="77"/>
      <c r="C478" s="7"/>
      <c r="D478" s="7"/>
      <c r="E478" s="7"/>
      <c r="F478" s="94" t="s">
        <v>442</v>
      </c>
      <c r="G478" s="94" t="s">
        <v>194</v>
      </c>
      <c r="H478" s="94" t="s">
        <v>195</v>
      </c>
      <c r="I478" s="94" t="s">
        <v>443</v>
      </c>
      <c r="J478" s="100" t="s">
        <v>197</v>
      </c>
      <c r="K478" s="94" t="s">
        <v>1127</v>
      </c>
      <c r="L478" s="103" t="s">
        <v>442</v>
      </c>
      <c r="M478" s="94" t="s">
        <v>194</v>
      </c>
      <c r="N478" s="94" t="s">
        <v>195</v>
      </c>
      <c r="O478" s="94" t="s">
        <v>443</v>
      </c>
      <c r="P478" s="94" t="s">
        <v>197</v>
      </c>
      <c r="Q478" s="94" t="s">
        <v>1127</v>
      </c>
      <c r="W478" s="80"/>
      <c r="X478" s="77"/>
      <c r="Y478" s="7"/>
      <c r="Z478" s="7"/>
      <c r="AA478" s="7"/>
      <c r="AB478" s="94" t="s">
        <v>976</v>
      </c>
      <c r="AC478" s="94" t="s">
        <v>195</v>
      </c>
      <c r="AD478" s="100" t="s">
        <v>197</v>
      </c>
      <c r="AE478" s="103" t="s">
        <v>975</v>
      </c>
      <c r="AF478" s="94" t="s">
        <v>195</v>
      </c>
      <c r="AG478" s="94" t="s">
        <v>197</v>
      </c>
    </row>
    <row r="479" spans="1:37" ht="12" customHeight="1" x14ac:dyDescent="0.15">
      <c r="B479" s="35"/>
      <c r="C479" s="88"/>
      <c r="D479" s="88"/>
      <c r="E479" s="36"/>
      <c r="F479" s="37"/>
      <c r="G479" s="37"/>
      <c r="H479" s="37"/>
      <c r="I479" s="37"/>
      <c r="J479" s="66"/>
      <c r="K479" s="37"/>
      <c r="L479" s="105">
        <f t="shared" ref="L479:Q479" si="164">F487</f>
        <v>2146</v>
      </c>
      <c r="M479" s="2">
        <f t="shared" si="164"/>
        <v>1105</v>
      </c>
      <c r="N479" s="2">
        <f t="shared" si="164"/>
        <v>1041</v>
      </c>
      <c r="O479" s="2">
        <f t="shared" si="164"/>
        <v>1184</v>
      </c>
      <c r="P479" s="2">
        <f t="shared" si="164"/>
        <v>1077</v>
      </c>
      <c r="Q479" s="2">
        <f t="shared" si="164"/>
        <v>1212</v>
      </c>
      <c r="R479" s="89"/>
      <c r="S479" s="89"/>
      <c r="T479" s="89"/>
      <c r="U479" s="89"/>
      <c r="V479" s="89"/>
      <c r="W479" s="80"/>
      <c r="X479" s="35"/>
      <c r="Y479" s="88"/>
      <c r="Z479" s="88"/>
      <c r="AA479" s="36"/>
      <c r="AB479" s="37"/>
      <c r="AC479" s="37"/>
      <c r="AD479" s="66"/>
      <c r="AE479" s="105">
        <f>AB487</f>
        <v>1212</v>
      </c>
      <c r="AF479" s="2">
        <f>AC487</f>
        <v>1041</v>
      </c>
      <c r="AG479" s="2">
        <f>AD487</f>
        <v>1077</v>
      </c>
      <c r="AH479" s="89"/>
      <c r="AI479" s="89"/>
      <c r="AJ479" s="89"/>
      <c r="AK479" s="89"/>
    </row>
    <row r="480" spans="1:37" ht="15" customHeight="1" x14ac:dyDescent="0.15">
      <c r="B480" s="34" t="s">
        <v>176</v>
      </c>
      <c r="C480" s="209"/>
      <c r="D480" s="209"/>
      <c r="E480" s="7"/>
      <c r="F480" s="17">
        <v>138</v>
      </c>
      <c r="G480" s="17">
        <v>17</v>
      </c>
      <c r="H480" s="17">
        <v>121</v>
      </c>
      <c r="I480" s="17">
        <v>102</v>
      </c>
      <c r="J480" s="101">
        <v>95</v>
      </c>
      <c r="K480" s="17">
        <v>24</v>
      </c>
      <c r="L480" s="106">
        <f t="shared" ref="L480:Q486" si="165">F480/L$395*100</f>
        <v>6.4305684995340169</v>
      </c>
      <c r="M480" s="3">
        <f t="shared" si="165"/>
        <v>1.5384615384615385</v>
      </c>
      <c r="N480" s="3">
        <f t="shared" si="165"/>
        <v>11.623439000960614</v>
      </c>
      <c r="O480" s="3">
        <f t="shared" si="165"/>
        <v>8.6148648648648649</v>
      </c>
      <c r="P480" s="3">
        <f t="shared" si="165"/>
        <v>8.8207985143918304</v>
      </c>
      <c r="Q480" s="3">
        <f t="shared" si="165"/>
        <v>1.9801980198019802</v>
      </c>
      <c r="R480" s="80"/>
      <c r="S480" s="80"/>
      <c r="T480" s="80"/>
      <c r="U480" s="80"/>
      <c r="V480" s="80"/>
      <c r="W480" s="80"/>
      <c r="X480" s="34" t="s">
        <v>176</v>
      </c>
      <c r="Y480" s="209"/>
      <c r="Z480" s="209"/>
      <c r="AA480" s="7"/>
      <c r="AB480" s="17">
        <f t="shared" ref="AB480:AB486" si="166">SUM(G480,I480-J480)</f>
        <v>24</v>
      </c>
      <c r="AC480" s="17">
        <f t="shared" ref="AC480:AC486" si="167">H480</f>
        <v>121</v>
      </c>
      <c r="AD480" s="101">
        <f t="shared" ref="AD480:AD486" si="168">J480</f>
        <v>95</v>
      </c>
      <c r="AE480" s="106">
        <f t="shared" ref="AE480:AE486" si="169">AB480/AE$395*100</f>
        <v>1.9801980198019802</v>
      </c>
      <c r="AF480" s="3">
        <f t="shared" ref="AF480:AF486" si="170">AC480/AF$395*100</f>
        <v>11.623439000960614</v>
      </c>
      <c r="AG480" s="3">
        <f t="shared" ref="AG480:AG486" si="171">AD480/AG$395*100</f>
        <v>8.8207985143918304</v>
      </c>
      <c r="AH480" s="80"/>
      <c r="AI480" s="80"/>
      <c r="AJ480" s="80"/>
      <c r="AK480" s="80"/>
    </row>
    <row r="481" spans="1:39" ht="15" customHeight="1" x14ac:dyDescent="0.15">
      <c r="B481" s="34" t="s">
        <v>83</v>
      </c>
      <c r="C481" s="209"/>
      <c r="D481" s="209"/>
      <c r="E481" s="7"/>
      <c r="F481" s="18">
        <v>691</v>
      </c>
      <c r="G481" s="18">
        <v>398</v>
      </c>
      <c r="H481" s="18">
        <v>293</v>
      </c>
      <c r="I481" s="18">
        <v>426</v>
      </c>
      <c r="J481" s="67">
        <v>386</v>
      </c>
      <c r="K481" s="18">
        <v>438</v>
      </c>
      <c r="L481" s="107">
        <f t="shared" si="165"/>
        <v>32.199440820130476</v>
      </c>
      <c r="M481" s="4">
        <f t="shared" si="165"/>
        <v>36.018099547511312</v>
      </c>
      <c r="N481" s="4">
        <f t="shared" si="165"/>
        <v>28.146013448607111</v>
      </c>
      <c r="O481" s="4">
        <f t="shared" si="165"/>
        <v>35.979729729729733</v>
      </c>
      <c r="P481" s="4">
        <f t="shared" si="165"/>
        <v>35.840297121634165</v>
      </c>
      <c r="Q481" s="4">
        <f t="shared" si="165"/>
        <v>36.138613861386141</v>
      </c>
      <c r="R481" s="80"/>
      <c r="S481" s="80"/>
      <c r="T481" s="80"/>
      <c r="U481" s="80"/>
      <c r="V481" s="80"/>
      <c r="W481" s="80"/>
      <c r="X481" s="34" t="s">
        <v>83</v>
      </c>
      <c r="Y481" s="209"/>
      <c r="Z481" s="209"/>
      <c r="AA481" s="7"/>
      <c r="AB481" s="18">
        <f t="shared" si="166"/>
        <v>438</v>
      </c>
      <c r="AC481" s="18">
        <f t="shared" si="167"/>
        <v>293</v>
      </c>
      <c r="AD481" s="67">
        <f t="shared" si="168"/>
        <v>386</v>
      </c>
      <c r="AE481" s="107">
        <f t="shared" si="169"/>
        <v>36.138613861386141</v>
      </c>
      <c r="AF481" s="4">
        <f t="shared" si="170"/>
        <v>28.146013448607111</v>
      </c>
      <c r="AG481" s="4">
        <f t="shared" si="171"/>
        <v>35.840297121634165</v>
      </c>
      <c r="AH481" s="80"/>
      <c r="AI481" s="80"/>
      <c r="AJ481" s="80"/>
      <c r="AK481" s="80"/>
    </row>
    <row r="482" spans="1:39" ht="15" customHeight="1" x14ac:dyDescent="0.15">
      <c r="B482" s="34" t="s">
        <v>84</v>
      </c>
      <c r="C482" s="209"/>
      <c r="D482" s="209"/>
      <c r="E482" s="7"/>
      <c r="F482" s="18">
        <v>900</v>
      </c>
      <c r="G482" s="18">
        <v>528</v>
      </c>
      <c r="H482" s="18">
        <v>372</v>
      </c>
      <c r="I482" s="18">
        <v>404</v>
      </c>
      <c r="J482" s="67">
        <v>366</v>
      </c>
      <c r="K482" s="18">
        <v>566</v>
      </c>
      <c r="L482" s="107">
        <f t="shared" si="165"/>
        <v>41.938490214352278</v>
      </c>
      <c r="M482" s="4">
        <f t="shared" si="165"/>
        <v>47.782805429864254</v>
      </c>
      <c r="N482" s="4">
        <f t="shared" si="165"/>
        <v>35.73487031700288</v>
      </c>
      <c r="O482" s="4">
        <f t="shared" si="165"/>
        <v>34.121621621621621</v>
      </c>
      <c r="P482" s="4">
        <f t="shared" si="165"/>
        <v>33.983286908077993</v>
      </c>
      <c r="Q482" s="4">
        <f t="shared" si="165"/>
        <v>46.699669966996701</v>
      </c>
      <c r="R482" s="80"/>
      <c r="S482" s="80"/>
      <c r="T482" s="80"/>
      <c r="U482" s="80"/>
      <c r="V482" s="80"/>
      <c r="W482" s="80"/>
      <c r="X482" s="34" t="s">
        <v>84</v>
      </c>
      <c r="Y482" s="209"/>
      <c r="Z482" s="209"/>
      <c r="AA482" s="7"/>
      <c r="AB482" s="18">
        <f t="shared" si="166"/>
        <v>566</v>
      </c>
      <c r="AC482" s="18">
        <f t="shared" si="167"/>
        <v>372</v>
      </c>
      <c r="AD482" s="67">
        <f t="shared" si="168"/>
        <v>366</v>
      </c>
      <c r="AE482" s="107">
        <f t="shared" si="169"/>
        <v>46.699669966996701</v>
      </c>
      <c r="AF482" s="4">
        <f t="shared" si="170"/>
        <v>35.73487031700288</v>
      </c>
      <c r="AG482" s="4">
        <f t="shared" si="171"/>
        <v>33.983286908077993</v>
      </c>
      <c r="AH482" s="80"/>
      <c r="AI482" s="80"/>
      <c r="AJ482" s="80"/>
      <c r="AK482" s="80"/>
    </row>
    <row r="483" spans="1:39" ht="15" customHeight="1" x14ac:dyDescent="0.15">
      <c r="B483" s="34" t="s">
        <v>85</v>
      </c>
      <c r="C483" s="209"/>
      <c r="D483" s="209"/>
      <c r="E483" s="7"/>
      <c r="F483" s="18">
        <v>240</v>
      </c>
      <c r="G483" s="18">
        <v>110</v>
      </c>
      <c r="H483" s="18">
        <v>130</v>
      </c>
      <c r="I483" s="18">
        <v>125</v>
      </c>
      <c r="J483" s="67">
        <v>114</v>
      </c>
      <c r="K483" s="18">
        <v>121</v>
      </c>
      <c r="L483" s="107">
        <f t="shared" si="165"/>
        <v>11.183597390493942</v>
      </c>
      <c r="M483" s="4">
        <f t="shared" si="165"/>
        <v>9.9547511312217196</v>
      </c>
      <c r="N483" s="4">
        <f t="shared" si="165"/>
        <v>12.487992315081652</v>
      </c>
      <c r="O483" s="4">
        <f t="shared" si="165"/>
        <v>10.557432432432433</v>
      </c>
      <c r="P483" s="4">
        <f t="shared" si="165"/>
        <v>10.584958217270195</v>
      </c>
      <c r="Q483" s="4">
        <f t="shared" si="165"/>
        <v>9.9834983498349832</v>
      </c>
      <c r="R483" s="80"/>
      <c r="S483" s="80"/>
      <c r="T483" s="80"/>
      <c r="U483" s="80"/>
      <c r="V483" s="80"/>
      <c r="W483" s="80"/>
      <c r="X483" s="34" t="s">
        <v>85</v>
      </c>
      <c r="Y483" s="209"/>
      <c r="Z483" s="209"/>
      <c r="AA483" s="7"/>
      <c r="AB483" s="18">
        <f t="shared" si="166"/>
        <v>121</v>
      </c>
      <c r="AC483" s="18">
        <f t="shared" si="167"/>
        <v>130</v>
      </c>
      <c r="AD483" s="67">
        <f t="shared" si="168"/>
        <v>114</v>
      </c>
      <c r="AE483" s="107">
        <f t="shared" si="169"/>
        <v>9.9834983498349832</v>
      </c>
      <c r="AF483" s="4">
        <f t="shared" si="170"/>
        <v>12.487992315081652</v>
      </c>
      <c r="AG483" s="4">
        <f t="shared" si="171"/>
        <v>10.584958217270195</v>
      </c>
      <c r="AH483" s="80"/>
      <c r="AI483" s="80"/>
      <c r="AJ483" s="80"/>
      <c r="AK483" s="80"/>
    </row>
    <row r="484" spans="1:39" ht="15" customHeight="1" x14ac:dyDescent="0.15">
      <c r="B484" s="34" t="s">
        <v>172</v>
      </c>
      <c r="C484" s="209"/>
      <c r="D484" s="209"/>
      <c r="E484" s="7"/>
      <c r="F484" s="18">
        <v>92</v>
      </c>
      <c r="G484" s="18">
        <v>27</v>
      </c>
      <c r="H484" s="18">
        <v>65</v>
      </c>
      <c r="I484" s="18">
        <v>53</v>
      </c>
      <c r="J484" s="67">
        <v>46</v>
      </c>
      <c r="K484" s="18">
        <v>34</v>
      </c>
      <c r="L484" s="107">
        <f t="shared" si="165"/>
        <v>4.2870456663560113</v>
      </c>
      <c r="M484" s="4">
        <f t="shared" si="165"/>
        <v>2.4434389140271495</v>
      </c>
      <c r="N484" s="4">
        <f t="shared" si="165"/>
        <v>6.2439961575408258</v>
      </c>
      <c r="O484" s="4">
        <f t="shared" si="165"/>
        <v>4.4763513513513518</v>
      </c>
      <c r="P484" s="4">
        <f t="shared" si="165"/>
        <v>4.2711234911792015</v>
      </c>
      <c r="Q484" s="4">
        <f t="shared" si="165"/>
        <v>2.8052805280528053</v>
      </c>
      <c r="R484" s="80"/>
      <c r="S484" s="80"/>
      <c r="T484" s="80"/>
      <c r="U484" s="80"/>
      <c r="V484" s="80"/>
      <c r="W484" s="80"/>
      <c r="X484" s="34" t="s">
        <v>172</v>
      </c>
      <c r="Y484" s="209"/>
      <c r="Z484" s="209"/>
      <c r="AA484" s="7"/>
      <c r="AB484" s="18">
        <f t="shared" si="166"/>
        <v>34</v>
      </c>
      <c r="AC484" s="18">
        <f t="shared" si="167"/>
        <v>65</v>
      </c>
      <c r="AD484" s="67">
        <f t="shared" si="168"/>
        <v>46</v>
      </c>
      <c r="AE484" s="107">
        <f t="shared" si="169"/>
        <v>2.8052805280528053</v>
      </c>
      <c r="AF484" s="4">
        <f t="shared" si="170"/>
        <v>6.2439961575408258</v>
      </c>
      <c r="AG484" s="4">
        <f t="shared" si="171"/>
        <v>4.2711234911792015</v>
      </c>
      <c r="AH484" s="80"/>
      <c r="AI484" s="80"/>
      <c r="AJ484" s="80"/>
      <c r="AK484" s="80"/>
    </row>
    <row r="485" spans="1:39" ht="15" customHeight="1" x14ac:dyDescent="0.15">
      <c r="B485" s="34" t="s">
        <v>1060</v>
      </c>
      <c r="C485" s="209"/>
      <c r="D485" s="209"/>
      <c r="E485" s="7"/>
      <c r="F485" s="18">
        <v>21</v>
      </c>
      <c r="G485" s="18">
        <v>4</v>
      </c>
      <c r="H485" s="18">
        <v>17</v>
      </c>
      <c r="I485" s="18">
        <v>9</v>
      </c>
      <c r="J485" s="67">
        <v>8</v>
      </c>
      <c r="K485" s="18">
        <v>5</v>
      </c>
      <c r="L485" s="107">
        <f t="shared" si="165"/>
        <v>0.97856477166821998</v>
      </c>
      <c r="M485" s="4">
        <f t="shared" si="165"/>
        <v>0.36199095022624433</v>
      </c>
      <c r="N485" s="4">
        <f t="shared" si="165"/>
        <v>1.6330451488952931</v>
      </c>
      <c r="O485" s="4">
        <f t="shared" si="165"/>
        <v>0.7601351351351352</v>
      </c>
      <c r="P485" s="4">
        <f t="shared" si="165"/>
        <v>0.74280408542246978</v>
      </c>
      <c r="Q485" s="4">
        <f t="shared" si="165"/>
        <v>0.41254125412541248</v>
      </c>
      <c r="R485" s="80"/>
      <c r="S485" s="80"/>
      <c r="T485" s="80"/>
      <c r="U485" s="80"/>
      <c r="V485" s="80"/>
      <c r="W485" s="80"/>
      <c r="X485" s="34" t="s">
        <v>1060</v>
      </c>
      <c r="Y485" s="209"/>
      <c r="Z485" s="209"/>
      <c r="AA485" s="7"/>
      <c r="AB485" s="18">
        <f t="shared" si="166"/>
        <v>5</v>
      </c>
      <c r="AC485" s="18">
        <f t="shared" si="167"/>
        <v>17</v>
      </c>
      <c r="AD485" s="67">
        <f t="shared" si="168"/>
        <v>8</v>
      </c>
      <c r="AE485" s="107">
        <f t="shared" si="169"/>
        <v>0.41254125412541248</v>
      </c>
      <c r="AF485" s="4">
        <f t="shared" si="170"/>
        <v>1.6330451488952931</v>
      </c>
      <c r="AG485" s="4">
        <f t="shared" si="171"/>
        <v>0.74280408542246978</v>
      </c>
      <c r="AH485" s="80"/>
      <c r="AI485" s="80"/>
      <c r="AJ485" s="80"/>
      <c r="AK485" s="80"/>
    </row>
    <row r="486" spans="1:39" ht="15" customHeight="1" x14ac:dyDescent="0.15">
      <c r="B486" s="35" t="s">
        <v>150</v>
      </c>
      <c r="C486" s="88"/>
      <c r="D486" s="88"/>
      <c r="E486" s="36"/>
      <c r="F486" s="19">
        <v>64</v>
      </c>
      <c r="G486" s="19">
        <v>21</v>
      </c>
      <c r="H486" s="19">
        <v>43</v>
      </c>
      <c r="I486" s="19">
        <v>65</v>
      </c>
      <c r="J486" s="72">
        <v>62</v>
      </c>
      <c r="K486" s="19">
        <v>24</v>
      </c>
      <c r="L486" s="111">
        <f t="shared" si="165"/>
        <v>2.9822926374650511</v>
      </c>
      <c r="M486" s="5">
        <f t="shared" si="165"/>
        <v>1.9004524886877827</v>
      </c>
      <c r="N486" s="5">
        <f t="shared" si="165"/>
        <v>4.1306436119116237</v>
      </c>
      <c r="O486" s="5">
        <f t="shared" si="165"/>
        <v>5.4898648648648649</v>
      </c>
      <c r="P486" s="5">
        <f t="shared" si="165"/>
        <v>5.7567316620241415</v>
      </c>
      <c r="Q486" s="5">
        <f t="shared" si="165"/>
        <v>1.9801980198019802</v>
      </c>
      <c r="R486" s="23"/>
      <c r="S486" s="23"/>
      <c r="T486" s="23"/>
      <c r="U486" s="23"/>
      <c r="V486" s="23"/>
      <c r="W486" s="80"/>
      <c r="X486" s="35" t="s">
        <v>150</v>
      </c>
      <c r="Y486" s="88"/>
      <c r="Z486" s="88"/>
      <c r="AA486" s="36"/>
      <c r="AB486" s="19">
        <f t="shared" si="166"/>
        <v>24</v>
      </c>
      <c r="AC486" s="19">
        <f t="shared" si="167"/>
        <v>43</v>
      </c>
      <c r="AD486" s="72">
        <f t="shared" si="168"/>
        <v>62</v>
      </c>
      <c r="AE486" s="111">
        <f t="shared" si="169"/>
        <v>1.9801980198019802</v>
      </c>
      <c r="AF486" s="5">
        <f t="shared" si="170"/>
        <v>4.1306436119116237</v>
      </c>
      <c r="AG486" s="5">
        <f t="shared" si="171"/>
        <v>5.7567316620241415</v>
      </c>
      <c r="AH486" s="23"/>
      <c r="AI486" s="23"/>
      <c r="AJ486" s="23"/>
      <c r="AK486" s="23"/>
    </row>
    <row r="487" spans="1:39" ht="15" customHeight="1" x14ac:dyDescent="0.15">
      <c r="B487" s="38" t="s">
        <v>1</v>
      </c>
      <c r="C487" s="78"/>
      <c r="D487" s="78"/>
      <c r="E487" s="28"/>
      <c r="F487" s="39">
        <f>SUM(F480:F486)</f>
        <v>2146</v>
      </c>
      <c r="G487" s="39">
        <f>SUM(G480:G486)</f>
        <v>1105</v>
      </c>
      <c r="H487" s="39">
        <f>SUM(H480:H486)</f>
        <v>1041</v>
      </c>
      <c r="I487" s="39">
        <f>SUM(I480:I486)</f>
        <v>1184</v>
      </c>
      <c r="J487" s="68">
        <f>SUM(J480:J486)</f>
        <v>1077</v>
      </c>
      <c r="K487" s="39">
        <v>1212</v>
      </c>
      <c r="L487" s="108">
        <f t="shared" ref="L487:Q487" si="172">IF(SUM(L480:L486)&gt;100,"－",SUM(L480:L486))</f>
        <v>100</v>
      </c>
      <c r="M487" s="6">
        <f t="shared" si="172"/>
        <v>99.999999999999986</v>
      </c>
      <c r="N487" s="6">
        <f t="shared" si="172"/>
        <v>99.999999999999986</v>
      </c>
      <c r="O487" s="6">
        <f t="shared" si="172"/>
        <v>100.00000000000001</v>
      </c>
      <c r="P487" s="6">
        <f t="shared" si="172"/>
        <v>99.999999999999986</v>
      </c>
      <c r="Q487" s="6">
        <f t="shared" si="172"/>
        <v>100.00000000000001</v>
      </c>
      <c r="R487" s="23"/>
      <c r="S487" s="23"/>
      <c r="T487" s="23"/>
      <c r="U487" s="23"/>
      <c r="V487" s="23"/>
      <c r="W487" s="80"/>
      <c r="X487" s="38" t="s">
        <v>1</v>
      </c>
      <c r="Y487" s="78"/>
      <c r="Z487" s="78"/>
      <c r="AA487" s="28"/>
      <c r="AB487" s="39">
        <f>SUM(AB480:AB486)</f>
        <v>1212</v>
      </c>
      <c r="AC487" s="39">
        <f>SUM(AC480:AC486)</f>
        <v>1041</v>
      </c>
      <c r="AD487" s="68">
        <f>SUM(AD480:AD486)</f>
        <v>1077</v>
      </c>
      <c r="AE487" s="108">
        <f>IF(SUM(AE480:AE486)&gt;100,"－",SUM(AE480:AE486))</f>
        <v>100.00000000000001</v>
      </c>
      <c r="AF487" s="6">
        <f>IF(SUM(AF480:AF486)&gt;100,"－",SUM(AF480:AF486))</f>
        <v>99.999999999999986</v>
      </c>
      <c r="AG487" s="6">
        <f>IF(SUM(AG480:AG486)&gt;100,"－",SUM(AG480:AG486))</f>
        <v>99.999999999999986</v>
      </c>
      <c r="AH487" s="23"/>
      <c r="AI487" s="23"/>
      <c r="AJ487" s="23"/>
      <c r="AK487" s="23"/>
    </row>
    <row r="488" spans="1:39" ht="15" customHeight="1" x14ac:dyDescent="0.15">
      <c r="B488" s="38" t="s">
        <v>87</v>
      </c>
      <c r="C488" s="78"/>
      <c r="D488" s="78"/>
      <c r="E488" s="29"/>
      <c r="F488" s="41">
        <v>12.834612468144254</v>
      </c>
      <c r="G488" s="71">
        <v>12.49622103366505</v>
      </c>
      <c r="H488" s="71">
        <v>13.202163885955409</v>
      </c>
      <c r="I488" s="71">
        <v>12.04235487253605</v>
      </c>
      <c r="J488" s="71">
        <v>12.007846900154245</v>
      </c>
      <c r="K488" s="41">
        <v>12.485971463976597</v>
      </c>
      <c r="Q488" s="14"/>
      <c r="R488" s="14"/>
      <c r="S488" s="14"/>
      <c r="T488" s="14"/>
      <c r="U488" s="14"/>
      <c r="V488" s="14"/>
      <c r="W488" s="80"/>
      <c r="X488" s="38" t="s">
        <v>87</v>
      </c>
      <c r="Y488" s="78"/>
      <c r="Z488" s="78"/>
      <c r="AA488" s="29"/>
      <c r="AB488" s="41">
        <v>12.485971463976597</v>
      </c>
      <c r="AC488" s="71">
        <f>H488</f>
        <v>13.202163885955409</v>
      </c>
      <c r="AD488" s="71">
        <f>J488</f>
        <v>12.007846900154245</v>
      </c>
      <c r="AE488" s="1"/>
      <c r="AF488" s="1"/>
      <c r="AG488" s="1"/>
      <c r="AJ488" s="14"/>
      <c r="AK488" s="14"/>
      <c r="AL488" s="14"/>
      <c r="AM488" s="14"/>
    </row>
    <row r="489" spans="1:39" ht="15" customHeight="1" x14ac:dyDescent="0.15">
      <c r="B489" s="62"/>
      <c r="C489" s="62"/>
      <c r="D489" s="53"/>
      <c r="E489" s="14"/>
      <c r="F489" s="14"/>
      <c r="G489" s="14"/>
      <c r="H489" s="14"/>
      <c r="I489" s="14"/>
      <c r="J489" s="14"/>
      <c r="K489" s="1"/>
      <c r="W489" s="80"/>
      <c r="X489" s="62"/>
      <c r="Y489" s="62"/>
      <c r="Z489" s="53"/>
      <c r="AA489" s="14"/>
      <c r="AB489" s="14"/>
      <c r="AC489" s="14"/>
      <c r="AD489" s="14"/>
      <c r="AE489" s="14"/>
      <c r="AF489" s="14"/>
      <c r="AG489" s="1"/>
    </row>
    <row r="490" spans="1:39" ht="15" customHeight="1" x14ac:dyDescent="0.15">
      <c r="A490" s="73" t="s">
        <v>712</v>
      </c>
      <c r="B490" s="22"/>
      <c r="C490" s="22"/>
      <c r="D490" s="22"/>
      <c r="E490" s="7"/>
      <c r="J490" s="1"/>
      <c r="K490" s="1"/>
      <c r="W490" s="80"/>
      <c r="X490" s="22"/>
      <c r="Y490" s="22"/>
      <c r="Z490" s="22"/>
      <c r="AA490" s="7"/>
      <c r="AF490" s="1"/>
      <c r="AG490" s="1"/>
    </row>
    <row r="491" spans="1:39" ht="15" customHeight="1" x14ac:dyDescent="0.15">
      <c r="A491" s="1" t="s">
        <v>713</v>
      </c>
      <c r="B491" s="22"/>
      <c r="C491" s="22"/>
      <c r="D491" s="22"/>
      <c r="E491" s="7"/>
      <c r="J491" s="1"/>
      <c r="K491" s="1"/>
      <c r="W491" s="80"/>
      <c r="X491" s="22"/>
      <c r="Y491" s="22"/>
      <c r="Z491" s="22"/>
      <c r="AA491" s="7"/>
      <c r="AF491" s="1"/>
      <c r="AG491" s="1"/>
    </row>
    <row r="492" spans="1:39" ht="13.65" customHeight="1" x14ac:dyDescent="0.15">
      <c r="B492" s="64"/>
      <c r="C492" s="33"/>
      <c r="D492" s="33"/>
      <c r="E492" s="386"/>
      <c r="F492" s="387"/>
      <c r="G492" s="86" t="s">
        <v>156</v>
      </c>
      <c r="H492" s="86"/>
      <c r="I492" s="387"/>
      <c r="J492" s="393"/>
      <c r="K492" s="388"/>
      <c r="L492" s="387"/>
      <c r="M492" s="86" t="s">
        <v>3</v>
      </c>
      <c r="N492" s="86"/>
      <c r="O492" s="387"/>
      <c r="P492" s="393"/>
      <c r="Q492" s="387"/>
      <c r="R492" s="387"/>
      <c r="S492" s="226" t="s">
        <v>305</v>
      </c>
      <c r="T492" s="86"/>
      <c r="U492" s="387"/>
      <c r="V492" s="389"/>
      <c r="W492" s="80"/>
      <c r="X492" s="64"/>
      <c r="Y492" s="33"/>
      <c r="Z492" s="33"/>
      <c r="AA492" s="79"/>
      <c r="AB492" s="83" t="s">
        <v>156</v>
      </c>
      <c r="AC492" s="86"/>
      <c r="AD492" s="102"/>
      <c r="AE492" s="83" t="s">
        <v>3</v>
      </c>
      <c r="AF492" s="97"/>
      <c r="AG492" s="86"/>
      <c r="AH492" s="124" t="s">
        <v>305</v>
      </c>
      <c r="AI492" s="84"/>
    </row>
    <row r="493" spans="1:39" ht="19.2" x14ac:dyDescent="0.15">
      <c r="B493" s="92"/>
      <c r="C493" s="45"/>
      <c r="D493" s="308"/>
      <c r="E493" s="94" t="s">
        <v>442</v>
      </c>
      <c r="F493" s="94" t="s">
        <v>194</v>
      </c>
      <c r="G493" s="94" t="s">
        <v>195</v>
      </c>
      <c r="H493" s="94" t="s">
        <v>444</v>
      </c>
      <c r="I493" s="100" t="s">
        <v>197</v>
      </c>
      <c r="J493" s="94" t="s">
        <v>1127</v>
      </c>
      <c r="K493" s="103" t="s">
        <v>442</v>
      </c>
      <c r="L493" s="94" t="s">
        <v>194</v>
      </c>
      <c r="M493" s="94" t="s">
        <v>195</v>
      </c>
      <c r="N493" s="94" t="s">
        <v>444</v>
      </c>
      <c r="O493" s="100" t="s">
        <v>197</v>
      </c>
      <c r="P493" s="392" t="s">
        <v>1127</v>
      </c>
      <c r="Q493" s="103" t="s">
        <v>442</v>
      </c>
      <c r="R493" s="94" t="s">
        <v>194</v>
      </c>
      <c r="S493" s="94" t="s">
        <v>195</v>
      </c>
      <c r="T493" s="94" t="s">
        <v>444</v>
      </c>
      <c r="U493" s="123" t="s">
        <v>197</v>
      </c>
      <c r="V493" s="123" t="s">
        <v>1127</v>
      </c>
      <c r="W493" s="80"/>
      <c r="X493" s="92"/>
      <c r="Y493" s="45"/>
      <c r="Z493" s="308"/>
      <c r="AA493" s="94" t="s">
        <v>975</v>
      </c>
      <c r="AB493" s="94" t="s">
        <v>195</v>
      </c>
      <c r="AC493" s="100" t="s">
        <v>197</v>
      </c>
      <c r="AD493" s="103" t="s">
        <v>976</v>
      </c>
      <c r="AE493" s="94" t="s">
        <v>195</v>
      </c>
      <c r="AF493" s="98" t="s">
        <v>197</v>
      </c>
      <c r="AG493" s="95" t="s">
        <v>976</v>
      </c>
      <c r="AH493" s="94" t="s">
        <v>195</v>
      </c>
      <c r="AI493" s="123" t="s">
        <v>197</v>
      </c>
    </row>
    <row r="494" spans="1:39" ht="12" customHeight="1" x14ac:dyDescent="0.15">
      <c r="B494" s="65"/>
      <c r="C494" s="36"/>
      <c r="D494" s="76"/>
      <c r="E494" s="37"/>
      <c r="F494" s="37"/>
      <c r="G494" s="37"/>
      <c r="H494" s="37"/>
      <c r="I494" s="66"/>
      <c r="J494" s="37"/>
      <c r="K494" s="192">
        <f t="shared" ref="K494:P494" si="173">E505</f>
        <v>10611</v>
      </c>
      <c r="L494" s="188">
        <f t="shared" si="173"/>
        <v>6775</v>
      </c>
      <c r="M494" s="188">
        <f t="shared" si="173"/>
        <v>3836</v>
      </c>
      <c r="N494" s="188">
        <f t="shared" si="173"/>
        <v>5008</v>
      </c>
      <c r="O494" s="391">
        <f t="shared" si="173"/>
        <v>4283</v>
      </c>
      <c r="P494" s="189">
        <f t="shared" si="173"/>
        <v>7500</v>
      </c>
      <c r="Q494" s="125"/>
      <c r="R494" s="37"/>
      <c r="S494" s="37"/>
      <c r="T494" s="37"/>
      <c r="U494" s="37"/>
      <c r="V494" s="37"/>
      <c r="W494" s="80"/>
      <c r="X494" s="65"/>
      <c r="Y494" s="36"/>
      <c r="Z494" s="76"/>
      <c r="AA494" s="37"/>
      <c r="AB494" s="37"/>
      <c r="AC494" s="66"/>
      <c r="AD494" s="192">
        <f>AA505</f>
        <v>7500</v>
      </c>
      <c r="AE494" s="188">
        <f>AB505</f>
        <v>3836</v>
      </c>
      <c r="AF494" s="189">
        <f>AC505</f>
        <v>4283</v>
      </c>
      <c r="AG494" s="125"/>
      <c r="AH494" s="37"/>
      <c r="AI494" s="37"/>
    </row>
    <row r="495" spans="1:39" ht="25.5" customHeight="1" x14ac:dyDescent="0.15">
      <c r="B495" s="495" t="s">
        <v>717</v>
      </c>
      <c r="C495" s="496"/>
      <c r="D495" s="497"/>
      <c r="E495" s="309">
        <v>4149</v>
      </c>
      <c r="F495" s="310">
        <v>2471</v>
      </c>
      <c r="G495" s="311">
        <v>1678</v>
      </c>
      <c r="H495" s="312">
        <v>1506</v>
      </c>
      <c r="I495" s="311">
        <v>1294</v>
      </c>
      <c r="J495" s="309">
        <v>2683</v>
      </c>
      <c r="K495" s="313">
        <f t="shared" ref="K495:K504" si="174">E495/K$494*100</f>
        <v>39.100932994062767</v>
      </c>
      <c r="L495" s="314">
        <f t="shared" ref="L495:L504" si="175">F495/L$494*100</f>
        <v>36.472324723247233</v>
      </c>
      <c r="M495" s="315">
        <f t="shared" ref="M495:M504" si="176">G495/M$494*100</f>
        <v>43.743482794577687</v>
      </c>
      <c r="N495" s="316">
        <f t="shared" ref="N495:N504" si="177">H495/N$494*100</f>
        <v>30.071884984025559</v>
      </c>
      <c r="O495" s="315">
        <f t="shared" ref="O495:O504" si="178">I495/O$494*100</f>
        <v>30.212467896334346</v>
      </c>
      <c r="P495" s="317">
        <f t="shared" ref="P495:P504" si="179">J495/P$494*100</f>
        <v>35.773333333333333</v>
      </c>
      <c r="Q495" s="318">
        <v>2.2128000000000001</v>
      </c>
      <c r="R495" s="314">
        <v>2.4513888888888888</v>
      </c>
      <c r="S495" s="315">
        <v>1.9354094579008074</v>
      </c>
      <c r="T495" s="316">
        <v>1.4536679536679538</v>
      </c>
      <c r="U495" s="319">
        <v>1.3824786324786325</v>
      </c>
      <c r="V495" s="319">
        <v>2.4214801444043323</v>
      </c>
      <c r="W495" s="80"/>
      <c r="X495" s="495" t="s">
        <v>717</v>
      </c>
      <c r="Y495" s="496"/>
      <c r="Z495" s="497"/>
      <c r="AA495" s="309">
        <f t="shared" ref="AA495:AA504" si="180">SUM(F495,H495-I495)</f>
        <v>2683</v>
      </c>
      <c r="AB495" s="311">
        <f t="shared" ref="AB495:AB504" si="181">G495</f>
        <v>1678</v>
      </c>
      <c r="AC495" s="311">
        <f t="shared" ref="AC495:AC504" si="182">I495</f>
        <v>1294</v>
      </c>
      <c r="AD495" s="313">
        <f t="shared" ref="AD495:AD504" si="183">AA495/AD$494*100</f>
        <v>35.773333333333333</v>
      </c>
      <c r="AE495" s="315">
        <f t="shared" ref="AE495:AE504" si="184">AB495/AE$494*100</f>
        <v>43.743482794577687</v>
      </c>
      <c r="AF495" s="317">
        <f t="shared" ref="AF495:AF504" si="185">AC495/AF$494*100</f>
        <v>30.212467896334346</v>
      </c>
      <c r="AG495" s="318">
        <v>2.4214801444043323</v>
      </c>
      <c r="AH495" s="315">
        <f t="shared" ref="AH495:AH504" si="186">S495</f>
        <v>1.9354094579008074</v>
      </c>
      <c r="AI495" s="319">
        <f t="shared" ref="AI495:AI504" si="187">U495</f>
        <v>1.3824786324786325</v>
      </c>
      <c r="AK495" s="173"/>
    </row>
    <row r="496" spans="1:39" ht="25.5" customHeight="1" x14ac:dyDescent="0.15">
      <c r="B496" s="501" t="s">
        <v>690</v>
      </c>
      <c r="C496" s="494"/>
      <c r="D496" s="492"/>
      <c r="E496" s="320">
        <v>37</v>
      </c>
      <c r="F496" s="137">
        <v>23</v>
      </c>
      <c r="G496" s="139">
        <v>14</v>
      </c>
      <c r="H496" s="138">
        <v>17</v>
      </c>
      <c r="I496" s="139">
        <v>12</v>
      </c>
      <c r="J496" s="320">
        <v>28</v>
      </c>
      <c r="K496" s="140">
        <f t="shared" si="174"/>
        <v>0.34869475073037415</v>
      </c>
      <c r="L496" s="141">
        <f t="shared" si="175"/>
        <v>0.33948339483394829</v>
      </c>
      <c r="M496" s="200">
        <f t="shared" si="176"/>
        <v>0.36496350364963503</v>
      </c>
      <c r="N496" s="142">
        <f t="shared" si="177"/>
        <v>0.33945686900958466</v>
      </c>
      <c r="O496" s="200">
        <f t="shared" si="178"/>
        <v>0.28017744571561992</v>
      </c>
      <c r="P496" s="143">
        <f t="shared" si="179"/>
        <v>0.37333333333333335</v>
      </c>
      <c r="Q496" s="144">
        <v>1.9733333333333332E-2</v>
      </c>
      <c r="R496" s="141">
        <v>2.2817460317460316E-2</v>
      </c>
      <c r="S496" s="200">
        <v>1.6147635524798153E-2</v>
      </c>
      <c r="T496" s="142">
        <v>1.6409266409266408E-2</v>
      </c>
      <c r="U496" s="145">
        <v>1.282051282051282E-2</v>
      </c>
      <c r="V496" s="145">
        <v>2.5270758122743681E-2</v>
      </c>
      <c r="W496" s="80"/>
      <c r="X496" s="501" t="s">
        <v>690</v>
      </c>
      <c r="Y496" s="494"/>
      <c r="Z496" s="492"/>
      <c r="AA496" s="320">
        <f t="shared" si="180"/>
        <v>28</v>
      </c>
      <c r="AB496" s="139">
        <f t="shared" si="181"/>
        <v>14</v>
      </c>
      <c r="AC496" s="139">
        <f t="shared" si="182"/>
        <v>12</v>
      </c>
      <c r="AD496" s="140">
        <f t="shared" si="183"/>
        <v>0.37333333333333335</v>
      </c>
      <c r="AE496" s="200">
        <f t="shared" si="184"/>
        <v>0.36496350364963503</v>
      </c>
      <c r="AF496" s="143">
        <f t="shared" si="185"/>
        <v>0.28017744571561992</v>
      </c>
      <c r="AG496" s="144">
        <v>2.5270758122743681E-2</v>
      </c>
      <c r="AH496" s="200">
        <f t="shared" si="186"/>
        <v>1.6147635524798153E-2</v>
      </c>
      <c r="AI496" s="145">
        <f t="shared" si="187"/>
        <v>1.282051282051282E-2</v>
      </c>
      <c r="AK496" s="173"/>
    </row>
    <row r="497" spans="1:37" ht="25.5" customHeight="1" x14ac:dyDescent="0.15">
      <c r="B497" s="493" t="s">
        <v>475</v>
      </c>
      <c r="C497" s="494"/>
      <c r="D497" s="492"/>
      <c r="E497" s="320">
        <v>31</v>
      </c>
      <c r="F497" s="137">
        <v>23</v>
      </c>
      <c r="G497" s="139">
        <v>8</v>
      </c>
      <c r="H497" s="138">
        <v>29</v>
      </c>
      <c r="I497" s="139">
        <v>26</v>
      </c>
      <c r="J497" s="320">
        <v>26</v>
      </c>
      <c r="K497" s="140">
        <f t="shared" si="174"/>
        <v>0.2921496560173405</v>
      </c>
      <c r="L497" s="141">
        <f t="shared" si="175"/>
        <v>0.33948339483394829</v>
      </c>
      <c r="M497" s="200">
        <f t="shared" si="176"/>
        <v>0.20855057351407716</v>
      </c>
      <c r="N497" s="142">
        <f t="shared" si="177"/>
        <v>0.57907348242811496</v>
      </c>
      <c r="O497" s="200">
        <f t="shared" si="178"/>
        <v>0.60705113238384312</v>
      </c>
      <c r="P497" s="143">
        <f t="shared" si="179"/>
        <v>0.34666666666666668</v>
      </c>
      <c r="Q497" s="144">
        <v>1.6533333333333334E-2</v>
      </c>
      <c r="R497" s="141">
        <v>2.2817460317460316E-2</v>
      </c>
      <c r="S497" s="200">
        <v>9.22722029988466E-3</v>
      </c>
      <c r="T497" s="142">
        <v>2.7992277992277992E-2</v>
      </c>
      <c r="U497" s="145">
        <v>2.7777777777777776E-2</v>
      </c>
      <c r="V497" s="145">
        <v>2.3465703971119134E-2</v>
      </c>
      <c r="W497" s="80"/>
      <c r="X497" s="493" t="s">
        <v>475</v>
      </c>
      <c r="Y497" s="494"/>
      <c r="Z497" s="492"/>
      <c r="AA497" s="320">
        <f t="shared" si="180"/>
        <v>26</v>
      </c>
      <c r="AB497" s="139">
        <f t="shared" si="181"/>
        <v>8</v>
      </c>
      <c r="AC497" s="139">
        <f t="shared" si="182"/>
        <v>26</v>
      </c>
      <c r="AD497" s="140">
        <f t="shared" si="183"/>
        <v>0.34666666666666668</v>
      </c>
      <c r="AE497" s="200">
        <f t="shared" si="184"/>
        <v>0.20855057351407716</v>
      </c>
      <c r="AF497" s="143">
        <f t="shared" si="185"/>
        <v>0.60705113238384312</v>
      </c>
      <c r="AG497" s="144">
        <v>2.3465703971119134E-2</v>
      </c>
      <c r="AH497" s="200">
        <f t="shared" si="186"/>
        <v>9.22722029988466E-3</v>
      </c>
      <c r="AI497" s="145">
        <f t="shared" si="187"/>
        <v>2.7777777777777776E-2</v>
      </c>
      <c r="AK497" s="173"/>
    </row>
    <row r="498" spans="1:37" ht="25.5" customHeight="1" x14ac:dyDescent="0.15">
      <c r="B498" s="501" t="s">
        <v>691</v>
      </c>
      <c r="C498" s="494"/>
      <c r="D498" s="492"/>
      <c r="E498" s="320">
        <v>3449</v>
      </c>
      <c r="F498" s="137">
        <v>2358</v>
      </c>
      <c r="G498" s="139">
        <v>1091</v>
      </c>
      <c r="H498" s="138">
        <v>2141</v>
      </c>
      <c r="I498" s="139">
        <v>1873</v>
      </c>
      <c r="J498" s="320">
        <v>2626</v>
      </c>
      <c r="K498" s="140">
        <f t="shared" si="174"/>
        <v>32.504005277542177</v>
      </c>
      <c r="L498" s="141">
        <f t="shared" si="175"/>
        <v>34.804428044280442</v>
      </c>
      <c r="M498" s="200">
        <f t="shared" si="176"/>
        <v>28.441084462982275</v>
      </c>
      <c r="N498" s="142">
        <f t="shared" si="177"/>
        <v>42.751597444089455</v>
      </c>
      <c r="O498" s="200">
        <f t="shared" si="178"/>
        <v>43.731029652113008</v>
      </c>
      <c r="P498" s="143">
        <f t="shared" si="179"/>
        <v>35.013333333333335</v>
      </c>
      <c r="Q498" s="144">
        <v>1.8394666666666666</v>
      </c>
      <c r="R498" s="141">
        <v>2.3392857142857144</v>
      </c>
      <c r="S498" s="200">
        <v>1.2583621683967705</v>
      </c>
      <c r="T498" s="142">
        <v>2.0666023166023164</v>
      </c>
      <c r="U498" s="145">
        <v>2.0010683760683761</v>
      </c>
      <c r="V498" s="145">
        <v>2.3700361010830324</v>
      </c>
      <c r="W498" s="80"/>
      <c r="X498" s="501" t="s">
        <v>691</v>
      </c>
      <c r="Y498" s="494"/>
      <c r="Z498" s="492"/>
      <c r="AA498" s="320">
        <f t="shared" si="180"/>
        <v>2626</v>
      </c>
      <c r="AB498" s="139">
        <f t="shared" si="181"/>
        <v>1091</v>
      </c>
      <c r="AC498" s="139">
        <f t="shared" si="182"/>
        <v>1873</v>
      </c>
      <c r="AD498" s="140">
        <f t="shared" si="183"/>
        <v>35.013333333333335</v>
      </c>
      <c r="AE498" s="200">
        <f t="shared" si="184"/>
        <v>28.441084462982275</v>
      </c>
      <c r="AF498" s="143">
        <f t="shared" si="185"/>
        <v>43.731029652113008</v>
      </c>
      <c r="AG498" s="144">
        <v>2.3700361010830324</v>
      </c>
      <c r="AH498" s="200">
        <f t="shared" si="186"/>
        <v>1.2583621683967705</v>
      </c>
      <c r="AI498" s="145">
        <f t="shared" si="187"/>
        <v>2.0010683760683761</v>
      </c>
      <c r="AK498" s="173"/>
    </row>
    <row r="499" spans="1:37" ht="25.5" customHeight="1" x14ac:dyDescent="0.15">
      <c r="B499" s="493" t="s">
        <v>431</v>
      </c>
      <c r="C499" s="494"/>
      <c r="D499" s="492"/>
      <c r="E499" s="320">
        <v>766</v>
      </c>
      <c r="F499" s="137">
        <v>486</v>
      </c>
      <c r="G499" s="139">
        <v>280</v>
      </c>
      <c r="H499" s="138">
        <v>291</v>
      </c>
      <c r="I499" s="139">
        <v>212</v>
      </c>
      <c r="J499" s="320">
        <v>565</v>
      </c>
      <c r="K499" s="140">
        <f t="shared" si="174"/>
        <v>7.2189237583639629</v>
      </c>
      <c r="L499" s="141">
        <f t="shared" si="175"/>
        <v>7.1734317343173428</v>
      </c>
      <c r="M499" s="200">
        <f t="shared" si="176"/>
        <v>7.2992700729926998</v>
      </c>
      <c r="N499" s="142">
        <f t="shared" si="177"/>
        <v>5.810702875399361</v>
      </c>
      <c r="O499" s="200">
        <f t="shared" si="178"/>
        <v>4.9498015409759519</v>
      </c>
      <c r="P499" s="143">
        <f t="shared" si="179"/>
        <v>7.5333333333333332</v>
      </c>
      <c r="Q499" s="144">
        <v>0.40853333333333336</v>
      </c>
      <c r="R499" s="141">
        <v>0.48214285714285715</v>
      </c>
      <c r="S499" s="200">
        <v>0.32295271049596308</v>
      </c>
      <c r="T499" s="142">
        <v>0.28088803088803088</v>
      </c>
      <c r="U499" s="145">
        <v>0.2264957264957265</v>
      </c>
      <c r="V499" s="145">
        <v>0.50992779783393505</v>
      </c>
      <c r="W499" s="80"/>
      <c r="X499" s="493" t="s">
        <v>431</v>
      </c>
      <c r="Y499" s="494"/>
      <c r="Z499" s="492"/>
      <c r="AA499" s="320">
        <f t="shared" si="180"/>
        <v>565</v>
      </c>
      <c r="AB499" s="139">
        <f t="shared" si="181"/>
        <v>280</v>
      </c>
      <c r="AC499" s="139">
        <f t="shared" si="182"/>
        <v>212</v>
      </c>
      <c r="AD499" s="140">
        <f t="shared" si="183"/>
        <v>7.5333333333333332</v>
      </c>
      <c r="AE499" s="200">
        <f t="shared" si="184"/>
        <v>7.2992700729926998</v>
      </c>
      <c r="AF499" s="143">
        <f t="shared" si="185"/>
        <v>4.9498015409759519</v>
      </c>
      <c r="AG499" s="144">
        <v>0.50992779783393505</v>
      </c>
      <c r="AH499" s="200">
        <f t="shared" si="186"/>
        <v>0.32295271049596308</v>
      </c>
      <c r="AI499" s="145">
        <f t="shared" si="187"/>
        <v>0.2264957264957265</v>
      </c>
      <c r="AK499" s="173"/>
    </row>
    <row r="500" spans="1:37" ht="25.5" customHeight="1" x14ac:dyDescent="0.15">
      <c r="B500" s="493" t="s">
        <v>692</v>
      </c>
      <c r="C500" s="494"/>
      <c r="D500" s="492"/>
      <c r="E500" s="320">
        <v>68</v>
      </c>
      <c r="F500" s="137">
        <v>37</v>
      </c>
      <c r="G500" s="139">
        <v>31</v>
      </c>
      <c r="H500" s="138">
        <v>26</v>
      </c>
      <c r="I500" s="139">
        <v>23</v>
      </c>
      <c r="J500" s="320">
        <v>40</v>
      </c>
      <c r="K500" s="140">
        <f t="shared" si="174"/>
        <v>0.64084440674771459</v>
      </c>
      <c r="L500" s="141">
        <f t="shared" si="175"/>
        <v>0.54612546125461259</v>
      </c>
      <c r="M500" s="200">
        <f t="shared" si="176"/>
        <v>0.80813347236704902</v>
      </c>
      <c r="N500" s="142">
        <f t="shared" si="177"/>
        <v>0.51916932907348246</v>
      </c>
      <c r="O500" s="200">
        <f t="shared" si="178"/>
        <v>0.5370067709549381</v>
      </c>
      <c r="P500" s="143">
        <f t="shared" si="179"/>
        <v>0.53333333333333333</v>
      </c>
      <c r="Q500" s="144">
        <v>3.6266666666666669E-2</v>
      </c>
      <c r="R500" s="141">
        <v>3.6706349206349208E-2</v>
      </c>
      <c r="S500" s="200">
        <v>3.5755478662053058E-2</v>
      </c>
      <c r="T500" s="142">
        <v>2.5096525096525095E-2</v>
      </c>
      <c r="U500" s="145">
        <v>2.4572649572649572E-2</v>
      </c>
      <c r="V500" s="145">
        <v>3.6101083032490974E-2</v>
      </c>
      <c r="W500" s="80"/>
      <c r="X500" s="493" t="s">
        <v>692</v>
      </c>
      <c r="Y500" s="494"/>
      <c r="Z500" s="492"/>
      <c r="AA500" s="320">
        <f t="shared" si="180"/>
        <v>40</v>
      </c>
      <c r="AB500" s="139">
        <f t="shared" si="181"/>
        <v>31</v>
      </c>
      <c r="AC500" s="139">
        <f t="shared" si="182"/>
        <v>23</v>
      </c>
      <c r="AD500" s="140">
        <f t="shared" si="183"/>
        <v>0.53333333333333333</v>
      </c>
      <c r="AE500" s="200">
        <f t="shared" si="184"/>
        <v>0.80813347236704902</v>
      </c>
      <c r="AF500" s="143">
        <f t="shared" si="185"/>
        <v>0.5370067709549381</v>
      </c>
      <c r="AG500" s="144">
        <v>3.6101083032490974E-2</v>
      </c>
      <c r="AH500" s="200">
        <f t="shared" si="186"/>
        <v>3.5755478662053058E-2</v>
      </c>
      <c r="AI500" s="145">
        <f t="shared" si="187"/>
        <v>2.4572649572649572E-2</v>
      </c>
      <c r="AK500" s="173"/>
    </row>
    <row r="501" spans="1:37" ht="25.5" customHeight="1" x14ac:dyDescent="0.15">
      <c r="B501" s="493" t="s">
        <v>476</v>
      </c>
      <c r="C501" s="494"/>
      <c r="D501" s="492"/>
      <c r="E501" s="320">
        <v>75</v>
      </c>
      <c r="F501" s="137">
        <v>49</v>
      </c>
      <c r="G501" s="139">
        <v>26</v>
      </c>
      <c r="H501" s="138">
        <v>15</v>
      </c>
      <c r="I501" s="139">
        <v>14</v>
      </c>
      <c r="J501" s="320">
        <v>50</v>
      </c>
      <c r="K501" s="140">
        <f t="shared" si="174"/>
        <v>0.70681368391292054</v>
      </c>
      <c r="L501" s="141">
        <f t="shared" si="175"/>
        <v>0.72324723247232481</v>
      </c>
      <c r="M501" s="200">
        <f t="shared" si="176"/>
        <v>0.67778936392075084</v>
      </c>
      <c r="N501" s="142">
        <f t="shared" si="177"/>
        <v>0.29952076677316292</v>
      </c>
      <c r="O501" s="200">
        <f t="shared" si="178"/>
        <v>0.3268736866682232</v>
      </c>
      <c r="P501" s="143">
        <f t="shared" si="179"/>
        <v>0.66666666666666674</v>
      </c>
      <c r="Q501" s="144">
        <v>0.04</v>
      </c>
      <c r="R501" s="141">
        <v>4.8611111111111112E-2</v>
      </c>
      <c r="S501" s="200">
        <v>2.9988465974625143E-2</v>
      </c>
      <c r="T501" s="142">
        <v>1.4478764478764479E-2</v>
      </c>
      <c r="U501" s="145">
        <v>1.4957264957264958E-2</v>
      </c>
      <c r="V501" s="145">
        <v>4.5126353790613721E-2</v>
      </c>
      <c r="W501" s="80"/>
      <c r="X501" s="493" t="s">
        <v>476</v>
      </c>
      <c r="Y501" s="494"/>
      <c r="Z501" s="492"/>
      <c r="AA501" s="320">
        <f t="shared" si="180"/>
        <v>50</v>
      </c>
      <c r="AB501" s="139">
        <f t="shared" si="181"/>
        <v>26</v>
      </c>
      <c r="AC501" s="139">
        <f t="shared" si="182"/>
        <v>14</v>
      </c>
      <c r="AD501" s="140">
        <f t="shared" si="183"/>
        <v>0.66666666666666674</v>
      </c>
      <c r="AE501" s="200">
        <f t="shared" si="184"/>
        <v>0.67778936392075084</v>
      </c>
      <c r="AF501" s="143">
        <f t="shared" si="185"/>
        <v>0.3268736866682232</v>
      </c>
      <c r="AG501" s="144">
        <v>4.5126353790613721E-2</v>
      </c>
      <c r="AH501" s="200">
        <f t="shared" si="186"/>
        <v>2.9988465974625143E-2</v>
      </c>
      <c r="AI501" s="145">
        <f t="shared" si="187"/>
        <v>1.4957264957264958E-2</v>
      </c>
      <c r="AK501" s="173"/>
    </row>
    <row r="502" spans="1:37" ht="39.75" customHeight="1" x14ac:dyDescent="0.15">
      <c r="B502" s="485" t="s">
        <v>693</v>
      </c>
      <c r="C502" s="486"/>
      <c r="D502" s="487"/>
      <c r="E502" s="320">
        <v>397</v>
      </c>
      <c r="F502" s="137">
        <v>337</v>
      </c>
      <c r="G502" s="139">
        <v>60</v>
      </c>
      <c r="H502" s="138">
        <v>101</v>
      </c>
      <c r="I502" s="139">
        <v>84</v>
      </c>
      <c r="J502" s="320">
        <v>354</v>
      </c>
      <c r="K502" s="140">
        <f t="shared" si="174"/>
        <v>3.7414004335123927</v>
      </c>
      <c r="L502" s="141">
        <f t="shared" si="175"/>
        <v>4.9741697416974171</v>
      </c>
      <c r="M502" s="200">
        <f t="shared" si="176"/>
        <v>1.5641293013555788</v>
      </c>
      <c r="N502" s="142">
        <f t="shared" si="177"/>
        <v>2.0167731629392969</v>
      </c>
      <c r="O502" s="200">
        <f t="shared" si="178"/>
        <v>1.9612421200093391</v>
      </c>
      <c r="P502" s="143">
        <f t="shared" si="179"/>
        <v>4.72</v>
      </c>
      <c r="Q502" s="144">
        <v>0.21173333333333333</v>
      </c>
      <c r="R502" s="141">
        <v>0.3343253968253968</v>
      </c>
      <c r="S502" s="200">
        <v>6.9204152249134954E-2</v>
      </c>
      <c r="T502" s="142">
        <v>9.749034749034749E-2</v>
      </c>
      <c r="U502" s="145">
        <v>8.9743589743589744E-2</v>
      </c>
      <c r="V502" s="145">
        <v>0.31949458483754511</v>
      </c>
      <c r="W502" s="80"/>
      <c r="X502" s="485" t="s">
        <v>693</v>
      </c>
      <c r="Y502" s="486"/>
      <c r="Z502" s="487"/>
      <c r="AA502" s="320">
        <f t="shared" si="180"/>
        <v>354</v>
      </c>
      <c r="AB502" s="139">
        <f t="shared" si="181"/>
        <v>60</v>
      </c>
      <c r="AC502" s="139">
        <f t="shared" si="182"/>
        <v>84</v>
      </c>
      <c r="AD502" s="140">
        <f t="shared" si="183"/>
        <v>4.72</v>
      </c>
      <c r="AE502" s="200">
        <f t="shared" si="184"/>
        <v>1.5641293013555788</v>
      </c>
      <c r="AF502" s="143">
        <f t="shared" si="185"/>
        <v>1.9612421200093391</v>
      </c>
      <c r="AG502" s="144">
        <v>0.31949458483754511</v>
      </c>
      <c r="AH502" s="200">
        <f t="shared" si="186"/>
        <v>6.9204152249134954E-2</v>
      </c>
      <c r="AI502" s="145">
        <f t="shared" si="187"/>
        <v>8.9743589743589744E-2</v>
      </c>
      <c r="AK502" s="173"/>
    </row>
    <row r="503" spans="1:37" ht="39.75" customHeight="1" x14ac:dyDescent="0.15">
      <c r="B503" s="485" t="s">
        <v>694</v>
      </c>
      <c r="C503" s="486"/>
      <c r="D503" s="487"/>
      <c r="E503" s="320">
        <v>278</v>
      </c>
      <c r="F503" s="137">
        <v>130</v>
      </c>
      <c r="G503" s="139">
        <v>148</v>
      </c>
      <c r="H503" s="138">
        <v>188</v>
      </c>
      <c r="I503" s="139">
        <v>155</v>
      </c>
      <c r="J503" s="320">
        <v>163</v>
      </c>
      <c r="K503" s="140">
        <f t="shared" si="174"/>
        <v>2.6199227217038925</v>
      </c>
      <c r="L503" s="141">
        <f t="shared" si="175"/>
        <v>1.9188191881918819</v>
      </c>
      <c r="M503" s="200">
        <f t="shared" si="176"/>
        <v>3.8581856100104277</v>
      </c>
      <c r="N503" s="142">
        <f t="shared" si="177"/>
        <v>3.7539936102236422</v>
      </c>
      <c r="O503" s="200">
        <f t="shared" si="178"/>
        <v>3.6189586738267567</v>
      </c>
      <c r="P503" s="143">
        <f t="shared" si="179"/>
        <v>2.1733333333333333</v>
      </c>
      <c r="Q503" s="144">
        <v>0.14826666666666666</v>
      </c>
      <c r="R503" s="141">
        <v>0.12896825396825398</v>
      </c>
      <c r="S503" s="200">
        <v>0.17070357554786619</v>
      </c>
      <c r="T503" s="142">
        <v>0.18146718146718147</v>
      </c>
      <c r="U503" s="145">
        <v>0.16559829059829059</v>
      </c>
      <c r="V503" s="145">
        <v>0.14711191335740073</v>
      </c>
      <c r="W503" s="80"/>
      <c r="X503" s="485" t="s">
        <v>694</v>
      </c>
      <c r="Y503" s="486"/>
      <c r="Z503" s="487"/>
      <c r="AA503" s="320">
        <f t="shared" si="180"/>
        <v>163</v>
      </c>
      <c r="AB503" s="139">
        <f t="shared" si="181"/>
        <v>148</v>
      </c>
      <c r="AC503" s="139">
        <f t="shared" si="182"/>
        <v>155</v>
      </c>
      <c r="AD503" s="140">
        <f t="shared" si="183"/>
        <v>2.1733333333333333</v>
      </c>
      <c r="AE503" s="200">
        <f t="shared" si="184"/>
        <v>3.8581856100104277</v>
      </c>
      <c r="AF503" s="143">
        <f t="shared" si="185"/>
        <v>3.6189586738267567</v>
      </c>
      <c r="AG503" s="144">
        <v>0.14711191335740073</v>
      </c>
      <c r="AH503" s="200">
        <f t="shared" si="186"/>
        <v>0.17070357554786619</v>
      </c>
      <c r="AI503" s="145">
        <f t="shared" si="187"/>
        <v>0.16559829059829059</v>
      </c>
      <c r="AK503" s="173"/>
    </row>
    <row r="504" spans="1:37" ht="25.5" customHeight="1" x14ac:dyDescent="0.15">
      <c r="B504" s="488" t="s">
        <v>695</v>
      </c>
      <c r="C504" s="489"/>
      <c r="D504" s="490"/>
      <c r="E504" s="320">
        <v>1361</v>
      </c>
      <c r="F504" s="137">
        <v>861</v>
      </c>
      <c r="G504" s="139">
        <v>500</v>
      </c>
      <c r="H504" s="138">
        <v>694</v>
      </c>
      <c r="I504" s="139">
        <v>590</v>
      </c>
      <c r="J504" s="320">
        <v>965</v>
      </c>
      <c r="K504" s="140">
        <f t="shared" si="174"/>
        <v>12.826312317406465</v>
      </c>
      <c r="L504" s="141">
        <f t="shared" si="175"/>
        <v>12.708487084870848</v>
      </c>
      <c r="M504" s="200">
        <f t="shared" si="176"/>
        <v>13.034410844629823</v>
      </c>
      <c r="N504" s="142">
        <f t="shared" si="177"/>
        <v>13.85782747603834</v>
      </c>
      <c r="O504" s="200">
        <f t="shared" si="178"/>
        <v>13.775391081017979</v>
      </c>
      <c r="P504" s="143">
        <f t="shared" si="179"/>
        <v>12.866666666666667</v>
      </c>
      <c r="Q504" s="144">
        <v>0.72586666666666666</v>
      </c>
      <c r="R504" s="141">
        <v>0.85416666666666663</v>
      </c>
      <c r="S504" s="200">
        <v>0.57670126874279126</v>
      </c>
      <c r="T504" s="142">
        <v>0.66988416988416988</v>
      </c>
      <c r="U504" s="145">
        <v>0.63034188034188032</v>
      </c>
      <c r="V504" s="145">
        <v>0.87093862815884482</v>
      </c>
      <c r="W504" s="80"/>
      <c r="X504" s="488" t="s">
        <v>695</v>
      </c>
      <c r="Y504" s="489"/>
      <c r="Z504" s="490"/>
      <c r="AA504" s="320">
        <f t="shared" si="180"/>
        <v>965</v>
      </c>
      <c r="AB504" s="139">
        <f t="shared" si="181"/>
        <v>500</v>
      </c>
      <c r="AC504" s="139">
        <f t="shared" si="182"/>
        <v>590</v>
      </c>
      <c r="AD504" s="140">
        <f t="shared" si="183"/>
        <v>12.866666666666667</v>
      </c>
      <c r="AE504" s="200">
        <f t="shared" si="184"/>
        <v>13.034410844629823</v>
      </c>
      <c r="AF504" s="143">
        <f t="shared" si="185"/>
        <v>13.775391081017979</v>
      </c>
      <c r="AG504" s="144">
        <v>0.87093862815884482</v>
      </c>
      <c r="AH504" s="200">
        <f t="shared" si="186"/>
        <v>0.57670126874279126</v>
      </c>
      <c r="AI504" s="145">
        <f t="shared" si="187"/>
        <v>0.63034188034188032</v>
      </c>
      <c r="AK504" s="173"/>
    </row>
    <row r="505" spans="1:37" ht="15" customHeight="1" x14ac:dyDescent="0.15">
      <c r="B505" s="38" t="s">
        <v>1</v>
      </c>
      <c r="C505" s="78"/>
      <c r="D505" s="78"/>
      <c r="E505" s="129">
        <f t="shared" ref="E505:I505" si="188">SUM(E495:E504)</f>
        <v>10611</v>
      </c>
      <c r="F505" s="47">
        <f t="shared" si="188"/>
        <v>6775</v>
      </c>
      <c r="G505" s="129">
        <f t="shared" si="188"/>
        <v>3836</v>
      </c>
      <c r="H505" s="47">
        <f t="shared" si="188"/>
        <v>5008</v>
      </c>
      <c r="I505" s="129">
        <f t="shared" si="188"/>
        <v>4283</v>
      </c>
      <c r="J505" s="129">
        <v>7500</v>
      </c>
      <c r="K505" s="132">
        <f t="shared" ref="K505:U505" si="189">SUM(K495:K504)</f>
        <v>100.00000000000001</v>
      </c>
      <c r="L505" s="71">
        <f t="shared" si="189"/>
        <v>100.00000000000003</v>
      </c>
      <c r="M505" s="179">
        <f t="shared" si="189"/>
        <v>99.999999999999986</v>
      </c>
      <c r="N505" s="71">
        <f t="shared" si="189"/>
        <v>99.999999999999986</v>
      </c>
      <c r="O505" s="179">
        <f t="shared" si="189"/>
        <v>100</v>
      </c>
      <c r="P505" s="130">
        <f t="shared" si="189"/>
        <v>100</v>
      </c>
      <c r="Q505" s="133">
        <f t="shared" si="189"/>
        <v>5.6591999999999993</v>
      </c>
      <c r="R505" s="71">
        <f t="shared" si="189"/>
        <v>6.7212301587301582</v>
      </c>
      <c r="S505" s="179">
        <f t="shared" si="189"/>
        <v>4.4244521337946949</v>
      </c>
      <c r="T505" s="71">
        <f t="shared" si="189"/>
        <v>4.8339768339768332</v>
      </c>
      <c r="U505" s="71">
        <f t="shared" si="189"/>
        <v>4.5758547008547001</v>
      </c>
      <c r="V505" s="71">
        <v>6.7689530685920571</v>
      </c>
      <c r="W505" s="80"/>
      <c r="X505" s="38" t="s">
        <v>1</v>
      </c>
      <c r="Y505" s="78"/>
      <c r="Z505" s="78"/>
      <c r="AA505" s="129">
        <f t="shared" ref="AA505:AI505" si="190">SUM(AA495:AA504)</f>
        <v>7500</v>
      </c>
      <c r="AB505" s="129">
        <f t="shared" si="190"/>
        <v>3836</v>
      </c>
      <c r="AC505" s="129">
        <f t="shared" si="190"/>
        <v>4283</v>
      </c>
      <c r="AD505" s="132">
        <f t="shared" si="190"/>
        <v>100</v>
      </c>
      <c r="AE505" s="179">
        <f t="shared" si="190"/>
        <v>99.999999999999986</v>
      </c>
      <c r="AF505" s="130">
        <f t="shared" si="190"/>
        <v>100</v>
      </c>
      <c r="AG505" s="133">
        <f t="shared" si="190"/>
        <v>6.7689530685920571</v>
      </c>
      <c r="AH505" s="179">
        <f t="shared" si="190"/>
        <v>4.4244521337946949</v>
      </c>
      <c r="AI505" s="71">
        <f t="shared" si="190"/>
        <v>4.5758547008547001</v>
      </c>
    </row>
    <row r="506" spans="1:37" ht="15" customHeight="1" x14ac:dyDescent="0.15">
      <c r="B506" s="62"/>
      <c r="C506" s="62"/>
      <c r="D506" s="62"/>
      <c r="E506" s="62"/>
      <c r="F506" s="45"/>
      <c r="G506" s="90"/>
      <c r="H506" s="90"/>
      <c r="I506" s="90"/>
      <c r="J506" s="54"/>
      <c r="K506" s="23"/>
      <c r="O506" s="172"/>
      <c r="P506" s="172"/>
      <c r="Q506" s="172"/>
      <c r="R506" s="172"/>
      <c r="S506" s="172"/>
      <c r="T506" s="172"/>
      <c r="U506" s="172"/>
      <c r="V506" s="172"/>
      <c r="W506" s="80"/>
      <c r="X506" s="62"/>
      <c r="Y506" s="62"/>
      <c r="Z506" s="62"/>
      <c r="AA506" s="62"/>
      <c r="AB506" s="90"/>
      <c r="AC506" s="90"/>
      <c r="AD506" s="54"/>
      <c r="AE506" s="1"/>
      <c r="AF506" s="1"/>
      <c r="AG506" s="172"/>
      <c r="AH506" s="172"/>
      <c r="AI506" s="172"/>
    </row>
    <row r="507" spans="1:37" ht="15" customHeight="1" x14ac:dyDescent="0.15">
      <c r="A507" s="73" t="s">
        <v>714</v>
      </c>
      <c r="B507" s="22"/>
      <c r="C507" s="22"/>
      <c r="D507" s="209"/>
      <c r="E507" s="22"/>
      <c r="K507" s="1"/>
      <c r="M507" s="7"/>
      <c r="W507" s="80"/>
      <c r="X507" s="22"/>
      <c r="Y507" s="22"/>
      <c r="Z507" s="209"/>
      <c r="AA507" s="22"/>
      <c r="AE507" s="1"/>
      <c r="AF507" s="1"/>
      <c r="AG507" s="1"/>
    </row>
    <row r="508" spans="1:37" ht="15" customHeight="1" x14ac:dyDescent="0.15">
      <c r="A508" s="1" t="s">
        <v>715</v>
      </c>
      <c r="D508" s="7"/>
      <c r="K508" s="1"/>
      <c r="W508" s="80"/>
      <c r="Z508" s="7"/>
      <c r="AE508" s="1"/>
      <c r="AF508" s="1"/>
      <c r="AG508" s="1"/>
    </row>
    <row r="509" spans="1:37" ht="13.65" customHeight="1" x14ac:dyDescent="0.15">
      <c r="B509" s="64"/>
      <c r="C509" s="33"/>
      <c r="D509" s="33"/>
      <c r="E509" s="386"/>
      <c r="F509" s="387"/>
      <c r="G509" s="86" t="s">
        <v>156</v>
      </c>
      <c r="H509" s="86"/>
      <c r="I509" s="387"/>
      <c r="J509" s="393"/>
      <c r="K509" s="388"/>
      <c r="L509" s="387"/>
      <c r="M509" s="86" t="s">
        <v>3</v>
      </c>
      <c r="N509" s="86"/>
      <c r="O509" s="387"/>
      <c r="P509" s="393"/>
      <c r="Q509" s="387"/>
      <c r="R509" s="387"/>
      <c r="S509" s="226" t="s">
        <v>305</v>
      </c>
      <c r="T509" s="86"/>
      <c r="U509" s="387"/>
      <c r="V509" s="389"/>
      <c r="W509" s="80"/>
      <c r="X509" s="64"/>
      <c r="Y509" s="33"/>
      <c r="Z509" s="33"/>
      <c r="AA509" s="79"/>
      <c r="AB509" s="83" t="s">
        <v>156</v>
      </c>
      <c r="AC509" s="86"/>
      <c r="AD509" s="102"/>
      <c r="AE509" s="83" t="s">
        <v>3</v>
      </c>
      <c r="AF509" s="97"/>
      <c r="AG509" s="86"/>
      <c r="AH509" s="124" t="s">
        <v>305</v>
      </c>
      <c r="AI509" s="84"/>
    </row>
    <row r="510" spans="1:37" ht="19.2" x14ac:dyDescent="0.15">
      <c r="B510" s="92"/>
      <c r="C510" s="45"/>
      <c r="D510" s="308"/>
      <c r="E510" s="94" t="s">
        <v>442</v>
      </c>
      <c r="F510" s="94" t="s">
        <v>194</v>
      </c>
      <c r="G510" s="94" t="s">
        <v>195</v>
      </c>
      <c r="H510" s="94" t="s">
        <v>444</v>
      </c>
      <c r="I510" s="100" t="s">
        <v>197</v>
      </c>
      <c r="J510" s="94" t="s">
        <v>1127</v>
      </c>
      <c r="K510" s="103" t="s">
        <v>442</v>
      </c>
      <c r="L510" s="94" t="s">
        <v>194</v>
      </c>
      <c r="M510" s="94" t="s">
        <v>195</v>
      </c>
      <c r="N510" s="94" t="s">
        <v>444</v>
      </c>
      <c r="O510" s="100" t="s">
        <v>197</v>
      </c>
      <c r="P510" s="392" t="s">
        <v>1127</v>
      </c>
      <c r="Q510" s="103" t="s">
        <v>442</v>
      </c>
      <c r="R510" s="94" t="s">
        <v>194</v>
      </c>
      <c r="S510" s="94" t="s">
        <v>195</v>
      </c>
      <c r="T510" s="94" t="s">
        <v>444</v>
      </c>
      <c r="U510" s="123" t="s">
        <v>197</v>
      </c>
      <c r="V510" s="123" t="s">
        <v>1127</v>
      </c>
      <c r="W510" s="80"/>
      <c r="X510" s="92"/>
      <c r="Y510" s="45"/>
      <c r="Z510" s="308"/>
      <c r="AA510" s="94" t="s">
        <v>976</v>
      </c>
      <c r="AB510" s="94" t="s">
        <v>195</v>
      </c>
      <c r="AC510" s="100" t="s">
        <v>197</v>
      </c>
      <c r="AD510" s="103" t="s">
        <v>976</v>
      </c>
      <c r="AE510" s="94" t="s">
        <v>195</v>
      </c>
      <c r="AF510" s="98" t="s">
        <v>197</v>
      </c>
      <c r="AG510" s="95" t="s">
        <v>976</v>
      </c>
      <c r="AH510" s="94" t="s">
        <v>195</v>
      </c>
      <c r="AI510" s="123" t="s">
        <v>197</v>
      </c>
    </row>
    <row r="511" spans="1:37" ht="12" customHeight="1" x14ac:dyDescent="0.15">
      <c r="B511" s="65"/>
      <c r="C511" s="36"/>
      <c r="D511" s="76"/>
      <c r="E511" s="37"/>
      <c r="F511" s="37"/>
      <c r="G511" s="37"/>
      <c r="H511" s="37"/>
      <c r="I511" s="66"/>
      <c r="J511" s="37"/>
      <c r="K511" s="192">
        <f t="shared" ref="K511:P511" si="191">E524</f>
        <v>11090</v>
      </c>
      <c r="L511" s="188">
        <f t="shared" si="191"/>
        <v>7334</v>
      </c>
      <c r="M511" s="188">
        <f t="shared" si="191"/>
        <v>3756</v>
      </c>
      <c r="N511" s="188">
        <f t="shared" si="191"/>
        <v>4999</v>
      </c>
      <c r="O511" s="391">
        <f t="shared" si="191"/>
        <v>4311</v>
      </c>
      <c r="P511" s="189">
        <f t="shared" si="191"/>
        <v>8022</v>
      </c>
      <c r="Q511" s="125"/>
      <c r="R511" s="37"/>
      <c r="S511" s="37"/>
      <c r="T511" s="37"/>
      <c r="U511" s="37"/>
      <c r="V511" s="37"/>
      <c r="W511" s="80"/>
      <c r="X511" s="65"/>
      <c r="Y511" s="36"/>
      <c r="Z511" s="76"/>
      <c r="AA511" s="37"/>
      <c r="AB511" s="37"/>
      <c r="AC511" s="66"/>
      <c r="AD511" s="192">
        <f>AA524</f>
        <v>8022</v>
      </c>
      <c r="AE511" s="188">
        <f>AB524</f>
        <v>3756</v>
      </c>
      <c r="AF511" s="189">
        <f>AC524</f>
        <v>4311</v>
      </c>
      <c r="AG511" s="125"/>
      <c r="AH511" s="37"/>
      <c r="AI511" s="37"/>
    </row>
    <row r="512" spans="1:37" ht="25.5" customHeight="1" x14ac:dyDescent="0.15">
      <c r="B512" s="495" t="s">
        <v>696</v>
      </c>
      <c r="C512" s="496"/>
      <c r="D512" s="497"/>
      <c r="E512" s="309">
        <v>6473</v>
      </c>
      <c r="F512" s="310">
        <v>4642</v>
      </c>
      <c r="G512" s="311">
        <v>1831</v>
      </c>
      <c r="H512" s="312">
        <v>2009</v>
      </c>
      <c r="I512" s="311">
        <v>1683</v>
      </c>
      <c r="J512" s="309">
        <v>4968</v>
      </c>
      <c r="K512" s="313">
        <f t="shared" ref="K512:K523" si="192">E512/K$511*100</f>
        <v>58.367899008115423</v>
      </c>
      <c r="L512" s="314">
        <f t="shared" ref="L512:L523" si="193">F512/L$511*100</f>
        <v>63.294245977638397</v>
      </c>
      <c r="M512" s="315">
        <f t="shared" ref="M512:M523" si="194">G512/M$511*100</f>
        <v>48.748668796592121</v>
      </c>
      <c r="N512" s="316">
        <f t="shared" ref="N512:N523" si="195">H512/N$511*100</f>
        <v>40.188037607521501</v>
      </c>
      <c r="O512" s="315">
        <f t="shared" ref="O512:O523" si="196">I512/O$511*100</f>
        <v>39.03966597077244</v>
      </c>
      <c r="P512" s="317">
        <f t="shared" ref="P512:P523" si="197">J512/P$511*100</f>
        <v>61.929693343305914</v>
      </c>
      <c r="Q512" s="318">
        <v>3.2975038206826288</v>
      </c>
      <c r="R512" s="314">
        <v>4.3261882572227401</v>
      </c>
      <c r="S512" s="315">
        <v>2.0573033707865167</v>
      </c>
      <c r="T512" s="316">
        <v>1.9151572926596758</v>
      </c>
      <c r="U512" s="319">
        <v>1.7715789473684211</v>
      </c>
      <c r="V512" s="319">
        <v>4.2389078498293511</v>
      </c>
      <c r="W512" s="80"/>
      <c r="X512" s="495" t="s">
        <v>696</v>
      </c>
      <c r="Y512" s="496"/>
      <c r="Z512" s="497"/>
      <c r="AA512" s="309">
        <f t="shared" ref="AA512:AA523" si="198">SUM(F512,H512-I512)</f>
        <v>4968</v>
      </c>
      <c r="AB512" s="311">
        <f t="shared" ref="AB512:AB523" si="199">G512</f>
        <v>1831</v>
      </c>
      <c r="AC512" s="311">
        <f t="shared" ref="AC512:AC523" si="200">I512</f>
        <v>1683</v>
      </c>
      <c r="AD512" s="313">
        <f t="shared" ref="AD512:AD523" si="201">AA512/AD$511*100</f>
        <v>61.929693343305914</v>
      </c>
      <c r="AE512" s="315">
        <f t="shared" ref="AE512:AE523" si="202">AB512/AE$511*100</f>
        <v>48.748668796592121</v>
      </c>
      <c r="AF512" s="317">
        <f t="shared" ref="AF512:AF523" si="203">AC512/AF$511*100</f>
        <v>39.03966597077244</v>
      </c>
      <c r="AG512" s="318">
        <v>4.2389078498293511</v>
      </c>
      <c r="AH512" s="315">
        <f t="shared" ref="AH512:AH523" si="204">S512</f>
        <v>2.0573033707865167</v>
      </c>
      <c r="AI512" s="319">
        <f t="shared" ref="AI512:AI523" si="205">U512</f>
        <v>1.7715789473684211</v>
      </c>
    </row>
    <row r="513" spans="1:35" ht="25.5" customHeight="1" x14ac:dyDescent="0.15">
      <c r="B513" s="498" t="s">
        <v>717</v>
      </c>
      <c r="C513" s="499"/>
      <c r="D513" s="500"/>
      <c r="E513" s="320">
        <v>1772</v>
      </c>
      <c r="F513" s="137">
        <v>1024</v>
      </c>
      <c r="G513" s="139">
        <v>748</v>
      </c>
      <c r="H513" s="138">
        <v>839</v>
      </c>
      <c r="I513" s="139">
        <v>702</v>
      </c>
      <c r="J513" s="320">
        <v>1161</v>
      </c>
      <c r="K513" s="140">
        <f t="shared" si="192"/>
        <v>15.978358881875563</v>
      </c>
      <c r="L513" s="141">
        <f t="shared" si="193"/>
        <v>13.962367057540224</v>
      </c>
      <c r="M513" s="200">
        <f t="shared" si="194"/>
        <v>19.914802981895633</v>
      </c>
      <c r="N513" s="142">
        <f t="shared" si="195"/>
        <v>16.783356671334268</v>
      </c>
      <c r="O513" s="200">
        <f t="shared" si="196"/>
        <v>16.283924843423801</v>
      </c>
      <c r="P513" s="143">
        <f t="shared" si="197"/>
        <v>14.472700074794314</v>
      </c>
      <c r="Q513" s="144">
        <v>0.9026999490575649</v>
      </c>
      <c r="R513" s="141">
        <v>0.95433364398881637</v>
      </c>
      <c r="S513" s="200">
        <v>0.84044943820224716</v>
      </c>
      <c r="T513" s="142">
        <v>0.79980934223069589</v>
      </c>
      <c r="U513" s="145">
        <v>0.73894736842105269</v>
      </c>
      <c r="V513" s="145">
        <v>0.99061433447098979</v>
      </c>
      <c r="W513" s="80"/>
      <c r="X513" s="498" t="s">
        <v>717</v>
      </c>
      <c r="Y513" s="499"/>
      <c r="Z513" s="500"/>
      <c r="AA513" s="320">
        <f t="shared" si="198"/>
        <v>1161</v>
      </c>
      <c r="AB513" s="139">
        <f t="shared" si="199"/>
        <v>748</v>
      </c>
      <c r="AC513" s="139">
        <f t="shared" si="200"/>
        <v>702</v>
      </c>
      <c r="AD513" s="140">
        <f t="shared" si="201"/>
        <v>14.472700074794314</v>
      </c>
      <c r="AE513" s="200">
        <f t="shared" si="202"/>
        <v>19.914802981895633</v>
      </c>
      <c r="AF513" s="143">
        <f t="shared" si="203"/>
        <v>16.283924843423801</v>
      </c>
      <c r="AG513" s="144">
        <v>0.99061433447098979</v>
      </c>
      <c r="AH513" s="200">
        <f t="shared" si="204"/>
        <v>0.84044943820224716</v>
      </c>
      <c r="AI513" s="145">
        <f t="shared" si="205"/>
        <v>0.73894736842105269</v>
      </c>
    </row>
    <row r="514" spans="1:35" ht="25.5" customHeight="1" x14ac:dyDescent="0.15">
      <c r="B514" s="501" t="s">
        <v>690</v>
      </c>
      <c r="C514" s="494"/>
      <c r="D514" s="492"/>
      <c r="E514" s="320">
        <v>265</v>
      </c>
      <c r="F514" s="137">
        <v>190</v>
      </c>
      <c r="G514" s="139">
        <v>75</v>
      </c>
      <c r="H514" s="138">
        <v>97</v>
      </c>
      <c r="I514" s="139">
        <v>86</v>
      </c>
      <c r="J514" s="320">
        <v>201</v>
      </c>
      <c r="K514" s="140">
        <f t="shared" si="192"/>
        <v>2.3895401262398557</v>
      </c>
      <c r="L514" s="141">
        <f t="shared" si="193"/>
        <v>2.5906735751295336</v>
      </c>
      <c r="M514" s="200">
        <f t="shared" si="194"/>
        <v>1.9968051118210861</v>
      </c>
      <c r="N514" s="142">
        <f t="shared" si="195"/>
        <v>1.9403880776155231</v>
      </c>
      <c r="O514" s="200">
        <f t="shared" si="196"/>
        <v>1.994896775690095</v>
      </c>
      <c r="P514" s="143">
        <f t="shared" si="197"/>
        <v>2.5056095736724009</v>
      </c>
      <c r="Q514" s="144">
        <v>0.13499745287824758</v>
      </c>
      <c r="R514" s="141">
        <v>0.17707362534948742</v>
      </c>
      <c r="S514" s="200">
        <v>8.4269662921348312E-2</v>
      </c>
      <c r="T514" s="142">
        <v>9.2469018112488088E-2</v>
      </c>
      <c r="U514" s="145">
        <v>9.0526315789473691E-2</v>
      </c>
      <c r="V514" s="145">
        <v>0.17150170648464164</v>
      </c>
      <c r="W514" s="80"/>
      <c r="X514" s="501" t="s">
        <v>690</v>
      </c>
      <c r="Y514" s="494"/>
      <c r="Z514" s="492"/>
      <c r="AA514" s="320">
        <f t="shared" si="198"/>
        <v>201</v>
      </c>
      <c r="AB514" s="139">
        <f t="shared" si="199"/>
        <v>75</v>
      </c>
      <c r="AC514" s="139">
        <f t="shared" si="200"/>
        <v>86</v>
      </c>
      <c r="AD514" s="140">
        <f t="shared" si="201"/>
        <v>2.5056095736724009</v>
      </c>
      <c r="AE514" s="200">
        <f t="shared" si="202"/>
        <v>1.9968051118210861</v>
      </c>
      <c r="AF514" s="143">
        <f t="shared" si="203"/>
        <v>1.994896775690095</v>
      </c>
      <c r="AG514" s="144">
        <v>0.17150170648464164</v>
      </c>
      <c r="AH514" s="200">
        <f t="shared" si="204"/>
        <v>8.4269662921348312E-2</v>
      </c>
      <c r="AI514" s="145">
        <f t="shared" si="205"/>
        <v>9.0526315789473691E-2</v>
      </c>
    </row>
    <row r="515" spans="1:35" ht="25.5" customHeight="1" x14ac:dyDescent="0.15">
      <c r="B515" s="493" t="s">
        <v>475</v>
      </c>
      <c r="C515" s="494"/>
      <c r="D515" s="492"/>
      <c r="E515" s="320">
        <v>33</v>
      </c>
      <c r="F515" s="137">
        <v>17</v>
      </c>
      <c r="G515" s="139">
        <v>16</v>
      </c>
      <c r="H515" s="138">
        <v>18</v>
      </c>
      <c r="I515" s="139">
        <v>18</v>
      </c>
      <c r="J515" s="320">
        <v>17</v>
      </c>
      <c r="K515" s="140">
        <f t="shared" si="192"/>
        <v>0.29756537421100088</v>
      </c>
      <c r="L515" s="141">
        <f t="shared" si="193"/>
        <v>0.2317971093536951</v>
      </c>
      <c r="M515" s="200">
        <f t="shared" si="194"/>
        <v>0.42598509052183176</v>
      </c>
      <c r="N515" s="142">
        <f t="shared" si="195"/>
        <v>0.36007201440288056</v>
      </c>
      <c r="O515" s="200">
        <f t="shared" si="196"/>
        <v>0.41753653444676403</v>
      </c>
      <c r="P515" s="143">
        <f t="shared" si="197"/>
        <v>0.21191722762403392</v>
      </c>
      <c r="Q515" s="144">
        <v>1.6811003565970453E-2</v>
      </c>
      <c r="R515" s="141">
        <v>1.5843429636533086E-2</v>
      </c>
      <c r="S515" s="200">
        <v>1.7977528089887642E-2</v>
      </c>
      <c r="T515" s="142">
        <v>1.7159199237368923E-2</v>
      </c>
      <c r="U515" s="145">
        <v>1.8947368421052633E-2</v>
      </c>
      <c r="V515" s="145">
        <v>1.4505119453924915E-2</v>
      </c>
      <c r="W515" s="80"/>
      <c r="X515" s="493" t="s">
        <v>475</v>
      </c>
      <c r="Y515" s="494"/>
      <c r="Z515" s="492"/>
      <c r="AA515" s="320">
        <f t="shared" si="198"/>
        <v>17</v>
      </c>
      <c r="AB515" s="139">
        <f t="shared" si="199"/>
        <v>16</v>
      </c>
      <c r="AC515" s="139">
        <f t="shared" si="200"/>
        <v>18</v>
      </c>
      <c r="AD515" s="140">
        <f t="shared" si="201"/>
        <v>0.21191722762403392</v>
      </c>
      <c r="AE515" s="200">
        <f t="shared" si="202"/>
        <v>0.42598509052183176</v>
      </c>
      <c r="AF515" s="143">
        <f t="shared" si="203"/>
        <v>0.41753653444676403</v>
      </c>
      <c r="AG515" s="144">
        <v>1.4505119453924915E-2</v>
      </c>
      <c r="AH515" s="200">
        <f t="shared" si="204"/>
        <v>1.7977528089887642E-2</v>
      </c>
      <c r="AI515" s="145">
        <f t="shared" si="205"/>
        <v>1.8947368421052633E-2</v>
      </c>
    </row>
    <row r="516" spans="1:35" ht="25.5" customHeight="1" x14ac:dyDescent="0.15">
      <c r="B516" s="501" t="s">
        <v>691</v>
      </c>
      <c r="C516" s="494"/>
      <c r="D516" s="492"/>
      <c r="E516" s="320">
        <v>498</v>
      </c>
      <c r="F516" s="137">
        <v>307</v>
      </c>
      <c r="G516" s="139">
        <v>191</v>
      </c>
      <c r="H516" s="138">
        <v>429</v>
      </c>
      <c r="I516" s="139">
        <v>375</v>
      </c>
      <c r="J516" s="320">
        <v>361</v>
      </c>
      <c r="K516" s="140">
        <f t="shared" si="192"/>
        <v>4.4905320108205586</v>
      </c>
      <c r="L516" s="141">
        <f t="shared" si="193"/>
        <v>4.1859830924461408</v>
      </c>
      <c r="M516" s="200">
        <f t="shared" si="194"/>
        <v>5.085197018104366</v>
      </c>
      <c r="N516" s="142">
        <f t="shared" si="195"/>
        <v>8.5817163432686545</v>
      </c>
      <c r="O516" s="200">
        <f t="shared" si="196"/>
        <v>8.6986778009742505</v>
      </c>
      <c r="P516" s="143">
        <f t="shared" si="197"/>
        <v>4.5001246571927203</v>
      </c>
      <c r="Q516" s="144">
        <v>0.25369332654100868</v>
      </c>
      <c r="R516" s="141">
        <v>0.28611369990680335</v>
      </c>
      <c r="S516" s="200">
        <v>0.21460674157303372</v>
      </c>
      <c r="T516" s="142">
        <v>0.40896091515729266</v>
      </c>
      <c r="U516" s="145">
        <v>0.39473684210526316</v>
      </c>
      <c r="V516" s="145">
        <v>0.30802047781569963</v>
      </c>
      <c r="W516" s="80"/>
      <c r="X516" s="501" t="s">
        <v>691</v>
      </c>
      <c r="Y516" s="494"/>
      <c r="Z516" s="492"/>
      <c r="AA516" s="320">
        <f t="shared" si="198"/>
        <v>361</v>
      </c>
      <c r="AB516" s="139">
        <f t="shared" si="199"/>
        <v>191</v>
      </c>
      <c r="AC516" s="139">
        <f t="shared" si="200"/>
        <v>375</v>
      </c>
      <c r="AD516" s="140">
        <f t="shared" si="201"/>
        <v>4.5001246571927203</v>
      </c>
      <c r="AE516" s="200">
        <f t="shared" si="202"/>
        <v>5.085197018104366</v>
      </c>
      <c r="AF516" s="143">
        <f t="shared" si="203"/>
        <v>8.6986778009742505</v>
      </c>
      <c r="AG516" s="144">
        <v>0.30802047781569963</v>
      </c>
      <c r="AH516" s="200">
        <f t="shared" si="204"/>
        <v>0.21460674157303372</v>
      </c>
      <c r="AI516" s="145">
        <f t="shared" si="205"/>
        <v>0.39473684210526316</v>
      </c>
    </row>
    <row r="517" spans="1:35" ht="25.5" customHeight="1" x14ac:dyDescent="0.15">
      <c r="B517" s="321"/>
      <c r="C517" s="491" t="s">
        <v>697</v>
      </c>
      <c r="D517" s="492"/>
      <c r="E517" s="320">
        <v>146</v>
      </c>
      <c r="F517" s="137">
        <v>84</v>
      </c>
      <c r="G517" s="139">
        <v>62</v>
      </c>
      <c r="H517" s="138">
        <v>113</v>
      </c>
      <c r="I517" s="139">
        <v>102</v>
      </c>
      <c r="J517" s="320">
        <v>95</v>
      </c>
      <c r="K517" s="140">
        <f t="shared" si="192"/>
        <v>1.3165013525698828</v>
      </c>
      <c r="L517" s="141">
        <f t="shared" si="193"/>
        <v>1.1453504226888465</v>
      </c>
      <c r="M517" s="200">
        <f t="shared" si="194"/>
        <v>1.650692225772098</v>
      </c>
      <c r="N517" s="142">
        <f t="shared" si="195"/>
        <v>2.2604520904180836</v>
      </c>
      <c r="O517" s="200">
        <f t="shared" si="196"/>
        <v>2.3660403618649966</v>
      </c>
      <c r="P517" s="143">
        <f t="shared" si="197"/>
        <v>1.1842433308401896</v>
      </c>
      <c r="Q517" s="144">
        <v>7.4375955170657163E-2</v>
      </c>
      <c r="R517" s="141">
        <v>7.8285181733457596E-2</v>
      </c>
      <c r="S517" s="200">
        <v>6.9662921348314602E-2</v>
      </c>
      <c r="T517" s="142">
        <v>0.10772163965681601</v>
      </c>
      <c r="U517" s="145">
        <v>0.10736842105263159</v>
      </c>
      <c r="V517" s="145">
        <v>8.1058020477815698E-2</v>
      </c>
      <c r="W517" s="80"/>
      <c r="X517" s="321"/>
      <c r="Y517" s="491" t="s">
        <v>697</v>
      </c>
      <c r="Z517" s="492"/>
      <c r="AA517" s="320">
        <f t="shared" si="198"/>
        <v>95</v>
      </c>
      <c r="AB517" s="139">
        <f t="shared" si="199"/>
        <v>62</v>
      </c>
      <c r="AC517" s="139">
        <f t="shared" si="200"/>
        <v>102</v>
      </c>
      <c r="AD517" s="140">
        <f t="shared" si="201"/>
        <v>1.1842433308401896</v>
      </c>
      <c r="AE517" s="200">
        <f t="shared" si="202"/>
        <v>1.650692225772098</v>
      </c>
      <c r="AF517" s="143">
        <f t="shared" si="203"/>
        <v>2.3660403618649966</v>
      </c>
      <c r="AG517" s="144">
        <v>8.1058020477815698E-2</v>
      </c>
      <c r="AH517" s="200">
        <f t="shared" si="204"/>
        <v>6.9662921348314602E-2</v>
      </c>
      <c r="AI517" s="145">
        <f t="shared" si="205"/>
        <v>0.10736842105263159</v>
      </c>
    </row>
    <row r="518" spans="1:35" ht="25.5" customHeight="1" x14ac:dyDescent="0.15">
      <c r="B518" s="493" t="s">
        <v>431</v>
      </c>
      <c r="C518" s="494"/>
      <c r="D518" s="492"/>
      <c r="E518" s="320">
        <v>344</v>
      </c>
      <c r="F518" s="137">
        <v>192</v>
      </c>
      <c r="G518" s="139">
        <v>152</v>
      </c>
      <c r="H518" s="138">
        <v>229</v>
      </c>
      <c r="I518" s="139">
        <v>196</v>
      </c>
      <c r="J518" s="320">
        <v>225</v>
      </c>
      <c r="K518" s="140">
        <f t="shared" si="192"/>
        <v>3.1018935978358879</v>
      </c>
      <c r="L518" s="141">
        <f t="shared" si="193"/>
        <v>2.6179438232887922</v>
      </c>
      <c r="M518" s="200">
        <f t="shared" si="194"/>
        <v>4.046858359957402</v>
      </c>
      <c r="N518" s="142">
        <f t="shared" si="195"/>
        <v>4.5809161832366474</v>
      </c>
      <c r="O518" s="200">
        <f t="shared" si="196"/>
        <v>4.5465089306425419</v>
      </c>
      <c r="P518" s="143">
        <f t="shared" si="197"/>
        <v>2.8047868362004489</v>
      </c>
      <c r="Q518" s="144">
        <v>0.17524197656647988</v>
      </c>
      <c r="R518" s="141">
        <v>0.17893755824790308</v>
      </c>
      <c r="S518" s="200">
        <v>0.17078651685393259</v>
      </c>
      <c r="T518" s="142">
        <v>0.21830314585319352</v>
      </c>
      <c r="U518" s="145">
        <v>0.2063157894736842</v>
      </c>
      <c r="V518" s="145">
        <v>0.19197952218430034</v>
      </c>
      <c r="W518" s="80"/>
      <c r="X518" s="493" t="s">
        <v>431</v>
      </c>
      <c r="Y518" s="494"/>
      <c r="Z518" s="492"/>
      <c r="AA518" s="320">
        <f t="shared" si="198"/>
        <v>225</v>
      </c>
      <c r="AB518" s="139">
        <f t="shared" si="199"/>
        <v>152</v>
      </c>
      <c r="AC518" s="139">
        <f t="shared" si="200"/>
        <v>196</v>
      </c>
      <c r="AD518" s="140">
        <f t="shared" si="201"/>
        <v>2.8047868362004489</v>
      </c>
      <c r="AE518" s="200">
        <f t="shared" si="202"/>
        <v>4.046858359957402</v>
      </c>
      <c r="AF518" s="143">
        <f t="shared" si="203"/>
        <v>4.5465089306425419</v>
      </c>
      <c r="AG518" s="144">
        <v>0.19197952218430034</v>
      </c>
      <c r="AH518" s="200">
        <f t="shared" si="204"/>
        <v>0.17078651685393259</v>
      </c>
      <c r="AI518" s="145">
        <f t="shared" si="205"/>
        <v>0.2063157894736842</v>
      </c>
    </row>
    <row r="519" spans="1:35" ht="25.5" customHeight="1" x14ac:dyDescent="0.15">
      <c r="B519" s="493" t="s">
        <v>692</v>
      </c>
      <c r="C519" s="494"/>
      <c r="D519" s="492"/>
      <c r="E519" s="320">
        <v>616</v>
      </c>
      <c r="F519" s="137">
        <v>328</v>
      </c>
      <c r="G519" s="139">
        <v>288</v>
      </c>
      <c r="H519" s="138">
        <v>411</v>
      </c>
      <c r="I519" s="139">
        <v>369</v>
      </c>
      <c r="J519" s="320">
        <v>370</v>
      </c>
      <c r="K519" s="140">
        <f t="shared" si="192"/>
        <v>5.5545536519386829</v>
      </c>
      <c r="L519" s="141">
        <f t="shared" si="193"/>
        <v>4.4723206981183532</v>
      </c>
      <c r="M519" s="200">
        <f t="shared" si="194"/>
        <v>7.6677316293929714</v>
      </c>
      <c r="N519" s="142">
        <f t="shared" si="195"/>
        <v>8.2216443288657732</v>
      </c>
      <c r="O519" s="200">
        <f t="shared" si="196"/>
        <v>8.559498956158663</v>
      </c>
      <c r="P519" s="143">
        <f t="shared" si="197"/>
        <v>4.6123161306407381</v>
      </c>
      <c r="Q519" s="144">
        <v>0.31380539989811512</v>
      </c>
      <c r="R519" s="141">
        <v>0.30568499534016774</v>
      </c>
      <c r="S519" s="200">
        <v>0.32359550561797751</v>
      </c>
      <c r="T519" s="142">
        <v>0.39180171591992374</v>
      </c>
      <c r="U519" s="145">
        <v>0.38842105263157894</v>
      </c>
      <c r="V519" s="145">
        <v>0.31569965870307165</v>
      </c>
      <c r="W519" s="80"/>
      <c r="X519" s="493" t="s">
        <v>692</v>
      </c>
      <c r="Y519" s="494"/>
      <c r="Z519" s="492"/>
      <c r="AA519" s="320">
        <f t="shared" si="198"/>
        <v>370</v>
      </c>
      <c r="AB519" s="139">
        <f t="shared" si="199"/>
        <v>288</v>
      </c>
      <c r="AC519" s="139">
        <f t="shared" si="200"/>
        <v>369</v>
      </c>
      <c r="AD519" s="140">
        <f t="shared" si="201"/>
        <v>4.6123161306407381</v>
      </c>
      <c r="AE519" s="200">
        <f t="shared" si="202"/>
        <v>7.6677316293929714</v>
      </c>
      <c r="AF519" s="143">
        <f t="shared" si="203"/>
        <v>8.559498956158663</v>
      </c>
      <c r="AG519" s="144">
        <v>0.31569965870307165</v>
      </c>
      <c r="AH519" s="200">
        <f t="shared" si="204"/>
        <v>0.32359550561797751</v>
      </c>
      <c r="AI519" s="145">
        <f t="shared" si="205"/>
        <v>0.38842105263157894</v>
      </c>
    </row>
    <row r="520" spans="1:35" ht="25.5" customHeight="1" x14ac:dyDescent="0.15">
      <c r="B520" s="493" t="s">
        <v>476</v>
      </c>
      <c r="C520" s="494"/>
      <c r="D520" s="492"/>
      <c r="E520" s="320">
        <v>132</v>
      </c>
      <c r="F520" s="137">
        <v>60</v>
      </c>
      <c r="G520" s="139">
        <v>72</v>
      </c>
      <c r="H520" s="138">
        <v>170</v>
      </c>
      <c r="I520" s="139">
        <v>162</v>
      </c>
      <c r="J520" s="320">
        <v>68</v>
      </c>
      <c r="K520" s="140">
        <f t="shared" si="192"/>
        <v>1.1902614968440035</v>
      </c>
      <c r="L520" s="141">
        <f t="shared" si="193"/>
        <v>0.81810744477774744</v>
      </c>
      <c r="M520" s="200">
        <f t="shared" si="194"/>
        <v>1.9169329073482428</v>
      </c>
      <c r="N520" s="142">
        <f t="shared" si="195"/>
        <v>3.400680136027205</v>
      </c>
      <c r="O520" s="200">
        <f t="shared" si="196"/>
        <v>3.7578288100208765</v>
      </c>
      <c r="P520" s="143">
        <f t="shared" si="197"/>
        <v>0.84766891049613569</v>
      </c>
      <c r="Q520" s="144">
        <v>6.724401426388181E-2</v>
      </c>
      <c r="R520" s="141">
        <v>5.591798695246971E-2</v>
      </c>
      <c r="S520" s="200">
        <v>8.0898876404494377E-2</v>
      </c>
      <c r="T520" s="142">
        <v>0.16205910390848427</v>
      </c>
      <c r="U520" s="145">
        <v>0.17052631578947369</v>
      </c>
      <c r="V520" s="145">
        <v>5.8020477815699661E-2</v>
      </c>
      <c r="W520" s="80"/>
      <c r="X520" s="493" t="s">
        <v>476</v>
      </c>
      <c r="Y520" s="494"/>
      <c r="Z520" s="492"/>
      <c r="AA520" s="320">
        <f t="shared" si="198"/>
        <v>68</v>
      </c>
      <c r="AB520" s="139">
        <f t="shared" si="199"/>
        <v>72</v>
      </c>
      <c r="AC520" s="139">
        <f t="shared" si="200"/>
        <v>162</v>
      </c>
      <c r="AD520" s="140">
        <f t="shared" si="201"/>
        <v>0.84766891049613569</v>
      </c>
      <c r="AE520" s="200">
        <f t="shared" si="202"/>
        <v>1.9169329073482428</v>
      </c>
      <c r="AF520" s="143">
        <f t="shared" si="203"/>
        <v>3.7578288100208765</v>
      </c>
      <c r="AG520" s="144">
        <v>5.8020477815699661E-2</v>
      </c>
      <c r="AH520" s="200">
        <f t="shared" si="204"/>
        <v>8.0898876404494377E-2</v>
      </c>
      <c r="AI520" s="145">
        <f t="shared" si="205"/>
        <v>0.17052631578947369</v>
      </c>
    </row>
    <row r="521" spans="1:35" ht="39.75" customHeight="1" x14ac:dyDescent="0.15">
      <c r="B521" s="485" t="s">
        <v>693</v>
      </c>
      <c r="C521" s="486"/>
      <c r="D521" s="487"/>
      <c r="E521" s="320">
        <v>426</v>
      </c>
      <c r="F521" s="137">
        <v>315</v>
      </c>
      <c r="G521" s="139">
        <v>111</v>
      </c>
      <c r="H521" s="138">
        <v>294</v>
      </c>
      <c r="I521" s="139">
        <v>262</v>
      </c>
      <c r="J521" s="320">
        <v>347</v>
      </c>
      <c r="K521" s="140">
        <f t="shared" si="192"/>
        <v>3.8412984670874657</v>
      </c>
      <c r="L521" s="141">
        <f t="shared" si="193"/>
        <v>4.2950640850831743</v>
      </c>
      <c r="M521" s="200">
        <f t="shared" si="194"/>
        <v>2.9552715654952078</v>
      </c>
      <c r="N521" s="142">
        <f t="shared" si="195"/>
        <v>5.8811762352470494</v>
      </c>
      <c r="O521" s="200">
        <f t="shared" si="196"/>
        <v>6.0774762236140107</v>
      </c>
      <c r="P521" s="143">
        <f t="shared" si="197"/>
        <v>4.3256045873846922</v>
      </c>
      <c r="Q521" s="144">
        <v>0.21701477330616403</v>
      </c>
      <c r="R521" s="141">
        <v>0.29356943150046599</v>
      </c>
      <c r="S521" s="200">
        <v>0.12471910112359551</v>
      </c>
      <c r="T521" s="142">
        <v>0.28026692087702576</v>
      </c>
      <c r="U521" s="145">
        <v>0.27578947368421053</v>
      </c>
      <c r="V521" s="145">
        <v>0.2960750853242321</v>
      </c>
      <c r="W521" s="80"/>
      <c r="X521" s="485" t="s">
        <v>693</v>
      </c>
      <c r="Y521" s="486"/>
      <c r="Z521" s="487"/>
      <c r="AA521" s="320">
        <f t="shared" si="198"/>
        <v>347</v>
      </c>
      <c r="AB521" s="139">
        <f t="shared" si="199"/>
        <v>111</v>
      </c>
      <c r="AC521" s="139">
        <f t="shared" si="200"/>
        <v>262</v>
      </c>
      <c r="AD521" s="140">
        <f t="shared" si="201"/>
        <v>4.3256045873846922</v>
      </c>
      <c r="AE521" s="200">
        <f t="shared" si="202"/>
        <v>2.9552715654952078</v>
      </c>
      <c r="AF521" s="143">
        <f t="shared" si="203"/>
        <v>6.0774762236140107</v>
      </c>
      <c r="AG521" s="144">
        <v>0.2960750853242321</v>
      </c>
      <c r="AH521" s="200">
        <f t="shared" si="204"/>
        <v>0.12471910112359551</v>
      </c>
      <c r="AI521" s="145">
        <f t="shared" si="205"/>
        <v>0.27578947368421053</v>
      </c>
    </row>
    <row r="522" spans="1:35" ht="39.75" customHeight="1" x14ac:dyDescent="0.15">
      <c r="B522" s="485" t="s">
        <v>694</v>
      </c>
      <c r="C522" s="486"/>
      <c r="D522" s="487"/>
      <c r="E522" s="320">
        <v>267</v>
      </c>
      <c r="F522" s="137">
        <v>106</v>
      </c>
      <c r="G522" s="139">
        <v>161</v>
      </c>
      <c r="H522" s="138">
        <v>215</v>
      </c>
      <c r="I522" s="139">
        <v>193</v>
      </c>
      <c r="J522" s="320">
        <v>128</v>
      </c>
      <c r="K522" s="140">
        <f t="shared" si="192"/>
        <v>2.407574391343553</v>
      </c>
      <c r="L522" s="141">
        <f t="shared" si="193"/>
        <v>1.4453231524406873</v>
      </c>
      <c r="M522" s="200">
        <f t="shared" si="194"/>
        <v>4.286474973375932</v>
      </c>
      <c r="N522" s="142">
        <f t="shared" si="195"/>
        <v>4.3008601720344073</v>
      </c>
      <c r="O522" s="200">
        <f t="shared" si="196"/>
        <v>4.4769195082347482</v>
      </c>
      <c r="P522" s="143">
        <f t="shared" si="197"/>
        <v>1.5956120668162554</v>
      </c>
      <c r="Q522" s="144">
        <v>0.13601630157921549</v>
      </c>
      <c r="R522" s="141">
        <v>9.8788443616029828E-2</v>
      </c>
      <c r="S522" s="200">
        <v>0.18089887640449437</v>
      </c>
      <c r="T522" s="142">
        <v>0.20495710200190659</v>
      </c>
      <c r="U522" s="145">
        <v>0.20315789473684209</v>
      </c>
      <c r="V522" s="145">
        <v>0.10921501706484642</v>
      </c>
      <c r="W522" s="80"/>
      <c r="X522" s="485" t="s">
        <v>694</v>
      </c>
      <c r="Y522" s="486"/>
      <c r="Z522" s="487"/>
      <c r="AA522" s="320">
        <f t="shared" si="198"/>
        <v>128</v>
      </c>
      <c r="AB522" s="139">
        <f t="shared" si="199"/>
        <v>161</v>
      </c>
      <c r="AC522" s="139">
        <f t="shared" si="200"/>
        <v>193</v>
      </c>
      <c r="AD522" s="140">
        <f t="shared" si="201"/>
        <v>1.5956120668162554</v>
      </c>
      <c r="AE522" s="200">
        <f t="shared" si="202"/>
        <v>4.286474973375932</v>
      </c>
      <c r="AF522" s="143">
        <f t="shared" si="203"/>
        <v>4.4769195082347482</v>
      </c>
      <c r="AG522" s="144">
        <v>0.10921501706484642</v>
      </c>
      <c r="AH522" s="200">
        <f t="shared" si="204"/>
        <v>0.18089887640449437</v>
      </c>
      <c r="AI522" s="145">
        <f t="shared" si="205"/>
        <v>0.20315789473684209</v>
      </c>
    </row>
    <row r="523" spans="1:35" ht="25.5" customHeight="1" x14ac:dyDescent="0.15">
      <c r="B523" s="488" t="s">
        <v>695</v>
      </c>
      <c r="C523" s="489"/>
      <c r="D523" s="490"/>
      <c r="E523" s="320">
        <v>264</v>
      </c>
      <c r="F523" s="137">
        <v>153</v>
      </c>
      <c r="G523" s="139">
        <v>111</v>
      </c>
      <c r="H523" s="138">
        <v>288</v>
      </c>
      <c r="I523" s="139">
        <v>265</v>
      </c>
      <c r="J523" s="320">
        <v>176</v>
      </c>
      <c r="K523" s="140">
        <f t="shared" si="192"/>
        <v>2.380522993688007</v>
      </c>
      <c r="L523" s="141">
        <f t="shared" si="193"/>
        <v>2.0861739841832558</v>
      </c>
      <c r="M523" s="200">
        <f t="shared" si="194"/>
        <v>2.9552715654952078</v>
      </c>
      <c r="N523" s="142">
        <f t="shared" si="195"/>
        <v>5.7611522304460889</v>
      </c>
      <c r="O523" s="200">
        <f t="shared" si="196"/>
        <v>6.1470656460218054</v>
      </c>
      <c r="P523" s="143">
        <f t="shared" si="197"/>
        <v>2.1939665918723512</v>
      </c>
      <c r="Q523" s="144">
        <v>0.13448802852776362</v>
      </c>
      <c r="R523" s="141">
        <v>0.14259086672879775</v>
      </c>
      <c r="S523" s="200">
        <v>0.12471910112359551</v>
      </c>
      <c r="T523" s="142">
        <v>0.27454718779790277</v>
      </c>
      <c r="U523" s="145">
        <v>0.27894736842105261</v>
      </c>
      <c r="V523" s="145">
        <v>0.15017064846416384</v>
      </c>
      <c r="W523" s="80"/>
      <c r="X523" s="488" t="s">
        <v>695</v>
      </c>
      <c r="Y523" s="489"/>
      <c r="Z523" s="490"/>
      <c r="AA523" s="320">
        <f t="shared" si="198"/>
        <v>176</v>
      </c>
      <c r="AB523" s="139">
        <f t="shared" si="199"/>
        <v>111</v>
      </c>
      <c r="AC523" s="139">
        <f t="shared" si="200"/>
        <v>265</v>
      </c>
      <c r="AD523" s="140">
        <f t="shared" si="201"/>
        <v>2.1939665918723512</v>
      </c>
      <c r="AE523" s="200">
        <f t="shared" si="202"/>
        <v>2.9552715654952078</v>
      </c>
      <c r="AF523" s="143">
        <f t="shared" si="203"/>
        <v>6.1470656460218054</v>
      </c>
      <c r="AG523" s="144">
        <v>0.15017064846416384</v>
      </c>
      <c r="AH523" s="200">
        <f t="shared" si="204"/>
        <v>0.12471910112359551</v>
      </c>
      <c r="AI523" s="145">
        <f t="shared" si="205"/>
        <v>0.27894736842105261</v>
      </c>
    </row>
    <row r="524" spans="1:35" ht="15" customHeight="1" x14ac:dyDescent="0.15">
      <c r="B524" s="38" t="s">
        <v>1</v>
      </c>
      <c r="C524" s="78"/>
      <c r="D524" s="78"/>
      <c r="E524" s="129">
        <f t="shared" ref="E524:I524" si="206">SUM(E512:E523)-E517</f>
        <v>11090</v>
      </c>
      <c r="F524" s="47">
        <f t="shared" si="206"/>
        <v>7334</v>
      </c>
      <c r="G524" s="129">
        <f t="shared" si="206"/>
        <v>3756</v>
      </c>
      <c r="H524" s="47">
        <f t="shared" si="206"/>
        <v>4999</v>
      </c>
      <c r="I524" s="129">
        <f t="shared" si="206"/>
        <v>4311</v>
      </c>
      <c r="J524" s="129">
        <v>8022</v>
      </c>
      <c r="K524" s="132">
        <f t="shared" ref="K524:P524" si="207">SUM(K512:K523)-K517</f>
        <v>99.999999999999986</v>
      </c>
      <c r="L524" s="71">
        <f t="shared" si="207"/>
        <v>100</v>
      </c>
      <c r="M524" s="179">
        <f t="shared" si="207"/>
        <v>100</v>
      </c>
      <c r="N524" s="71">
        <f t="shared" si="207"/>
        <v>100.00000000000001</v>
      </c>
      <c r="O524" s="179">
        <f t="shared" si="207"/>
        <v>100</v>
      </c>
      <c r="P524" s="130">
        <f t="shared" si="207"/>
        <v>100</v>
      </c>
      <c r="Q524" s="133">
        <f>SUM(Q512:Q523)</f>
        <v>5.7238920020376964</v>
      </c>
      <c r="R524" s="71">
        <f>SUM(R512:R523)</f>
        <v>6.9133271202236726</v>
      </c>
      <c r="S524" s="179">
        <f>SUM(S512:S523)</f>
        <v>4.2898876404494377</v>
      </c>
      <c r="T524" s="71">
        <f>SUM(T512:T523)</f>
        <v>4.8732125834127737</v>
      </c>
      <c r="U524" s="71">
        <f>SUM(U512:U523)</f>
        <v>4.6452631578947363</v>
      </c>
      <c r="V524" s="71">
        <v>6.9257679180887362</v>
      </c>
      <c r="W524" s="80"/>
      <c r="X524" s="38" t="s">
        <v>1</v>
      </c>
      <c r="Y524" s="78"/>
      <c r="Z524" s="78"/>
      <c r="AA524" s="129">
        <f t="shared" ref="AA524:AF524" si="208">SUM(AA512:AA523)-AA517</f>
        <v>8022</v>
      </c>
      <c r="AB524" s="129">
        <f t="shared" si="208"/>
        <v>3756</v>
      </c>
      <c r="AC524" s="129">
        <f t="shared" si="208"/>
        <v>4311</v>
      </c>
      <c r="AD524" s="132">
        <f t="shared" si="208"/>
        <v>100</v>
      </c>
      <c r="AE524" s="179">
        <f t="shared" si="208"/>
        <v>100</v>
      </c>
      <c r="AF524" s="130">
        <f t="shared" si="208"/>
        <v>100</v>
      </c>
      <c r="AG524" s="133">
        <f>SUM(AG512:AG523)</f>
        <v>6.9257679180887362</v>
      </c>
      <c r="AH524" s="179">
        <f>SUM(AH512:AH523)</f>
        <v>4.2898876404494377</v>
      </c>
      <c r="AI524" s="71">
        <f>SUM(AI512:AI523)</f>
        <v>4.6452631578947363</v>
      </c>
    </row>
    <row r="525" spans="1:35" ht="15" customHeight="1" x14ac:dyDescent="0.15">
      <c r="B525" s="62"/>
      <c r="C525" s="62"/>
      <c r="D525" s="45"/>
      <c r="E525" s="322"/>
      <c r="F525" s="90"/>
      <c r="G525" s="90"/>
      <c r="H525" s="54"/>
      <c r="I525" s="23"/>
      <c r="J525" s="1"/>
      <c r="K525" s="1"/>
      <c r="W525" s="80"/>
      <c r="X525" s="62"/>
      <c r="Y525" s="62"/>
      <c r="Z525" s="45"/>
      <c r="AA525" s="322"/>
      <c r="AB525" s="90"/>
      <c r="AC525" s="23"/>
      <c r="AD525" s="1"/>
      <c r="AE525" s="1"/>
      <c r="AF525" s="1"/>
      <c r="AG525" s="1"/>
    </row>
    <row r="526" spans="1:35" ht="15" customHeight="1" x14ac:dyDescent="0.15">
      <c r="A526" s="73" t="s">
        <v>716</v>
      </c>
      <c r="B526" s="62"/>
      <c r="C526" s="62"/>
      <c r="D526" s="45"/>
      <c r="E526" s="90"/>
      <c r="F526" s="90"/>
      <c r="G526" s="90"/>
      <c r="H526" s="54"/>
      <c r="I526" s="23"/>
      <c r="J526" s="1"/>
      <c r="K526" s="1"/>
      <c r="W526" s="80"/>
      <c r="X526" s="62"/>
      <c r="Y526" s="62"/>
      <c r="Z526" s="45"/>
      <c r="AA526" s="90"/>
      <c r="AB526" s="90"/>
      <c r="AC526" s="23"/>
      <c r="AD526" s="1"/>
      <c r="AE526" s="1"/>
      <c r="AF526" s="1"/>
      <c r="AG526" s="1"/>
    </row>
    <row r="527" spans="1:35" ht="15" customHeight="1" x14ac:dyDescent="0.15">
      <c r="A527" s="1" t="s">
        <v>1063</v>
      </c>
      <c r="B527" s="62"/>
      <c r="C527" s="62"/>
      <c r="D527" s="45"/>
      <c r="E527" s="90"/>
      <c r="F527" s="90"/>
      <c r="G527" s="90"/>
      <c r="H527" s="54"/>
      <c r="I527" s="23"/>
      <c r="J527" s="1"/>
      <c r="K527" s="1"/>
      <c r="W527" s="80"/>
      <c r="X527" s="62"/>
      <c r="Y527" s="62"/>
      <c r="Z527" s="45"/>
      <c r="AA527" s="90"/>
      <c r="AB527" s="90"/>
      <c r="AC527" s="23"/>
      <c r="AD527" s="1"/>
      <c r="AE527" s="1"/>
      <c r="AF527" s="1"/>
      <c r="AG527" s="1"/>
    </row>
    <row r="528" spans="1:35" ht="13.65" customHeight="1" x14ac:dyDescent="0.15">
      <c r="B528" s="64"/>
      <c r="C528" s="33"/>
      <c r="D528" s="33"/>
      <c r="E528" s="386"/>
      <c r="F528" s="387"/>
      <c r="G528" s="86" t="s">
        <v>156</v>
      </c>
      <c r="H528" s="86"/>
      <c r="I528" s="387"/>
      <c r="J528" s="393"/>
      <c r="K528" s="388"/>
      <c r="L528" s="387"/>
      <c r="M528" s="86" t="s">
        <v>3</v>
      </c>
      <c r="N528" s="86"/>
      <c r="O528" s="387"/>
      <c r="P528" s="393"/>
      <c r="Q528" s="387"/>
      <c r="R528" s="387"/>
      <c r="S528" s="226" t="s">
        <v>305</v>
      </c>
      <c r="T528" s="86"/>
      <c r="U528" s="387"/>
      <c r="V528" s="389"/>
      <c r="W528" s="80"/>
      <c r="X528" s="64"/>
      <c r="Y528" s="33"/>
      <c r="Z528" s="33"/>
      <c r="AA528" s="79"/>
      <c r="AB528" s="83" t="s">
        <v>156</v>
      </c>
      <c r="AC528" s="86"/>
      <c r="AD528" s="102"/>
      <c r="AE528" s="83" t="s">
        <v>3</v>
      </c>
      <c r="AF528" s="97"/>
      <c r="AG528" s="86"/>
      <c r="AH528" s="124" t="s">
        <v>305</v>
      </c>
      <c r="AI528" s="84"/>
    </row>
    <row r="529" spans="1:39" ht="19.2" x14ac:dyDescent="0.15">
      <c r="B529" s="92"/>
      <c r="C529" s="45"/>
      <c r="D529" s="45"/>
      <c r="E529" s="94" t="s">
        <v>442</v>
      </c>
      <c r="F529" s="94" t="s">
        <v>194</v>
      </c>
      <c r="G529" s="94" t="s">
        <v>195</v>
      </c>
      <c r="H529" s="94" t="s">
        <v>444</v>
      </c>
      <c r="I529" s="100" t="s">
        <v>197</v>
      </c>
      <c r="J529" s="94" t="s">
        <v>1127</v>
      </c>
      <c r="K529" s="103" t="s">
        <v>442</v>
      </c>
      <c r="L529" s="94" t="s">
        <v>194</v>
      </c>
      <c r="M529" s="94" t="s">
        <v>195</v>
      </c>
      <c r="N529" s="94" t="s">
        <v>444</v>
      </c>
      <c r="O529" s="100" t="s">
        <v>197</v>
      </c>
      <c r="P529" s="392" t="s">
        <v>1127</v>
      </c>
      <c r="Q529" s="103" t="s">
        <v>442</v>
      </c>
      <c r="R529" s="94" t="s">
        <v>194</v>
      </c>
      <c r="S529" s="94" t="s">
        <v>195</v>
      </c>
      <c r="T529" s="94" t="s">
        <v>444</v>
      </c>
      <c r="U529" s="123" t="s">
        <v>197</v>
      </c>
      <c r="V529" s="123" t="s">
        <v>1127</v>
      </c>
      <c r="W529" s="80"/>
      <c r="X529" s="92"/>
      <c r="Y529" s="45"/>
      <c r="Z529" s="45"/>
      <c r="AA529" s="94" t="s">
        <v>976</v>
      </c>
      <c r="AB529" s="94" t="s">
        <v>195</v>
      </c>
      <c r="AC529" s="100" t="s">
        <v>197</v>
      </c>
      <c r="AD529" s="103" t="s">
        <v>976</v>
      </c>
      <c r="AE529" s="94" t="s">
        <v>195</v>
      </c>
      <c r="AF529" s="98" t="s">
        <v>197</v>
      </c>
      <c r="AG529" s="95" t="s">
        <v>976</v>
      </c>
      <c r="AH529" s="94" t="s">
        <v>195</v>
      </c>
      <c r="AI529" s="123" t="s">
        <v>197</v>
      </c>
    </row>
    <row r="530" spans="1:39" ht="12" customHeight="1" x14ac:dyDescent="0.15">
      <c r="B530" s="65"/>
      <c r="C530" s="36"/>
      <c r="D530" s="36"/>
      <c r="E530" s="37"/>
      <c r="F530" s="37"/>
      <c r="G530" s="37"/>
      <c r="H530" s="37"/>
      <c r="I530" s="66"/>
      <c r="J530" s="37"/>
      <c r="K530" s="192">
        <f t="shared" ref="K530:P530" si="209">E534</f>
        <v>6298</v>
      </c>
      <c r="L530" s="188">
        <f t="shared" si="209"/>
        <v>4527</v>
      </c>
      <c r="M530" s="188">
        <f t="shared" si="209"/>
        <v>1771</v>
      </c>
      <c r="N530" s="188">
        <f t="shared" si="209"/>
        <v>1943</v>
      </c>
      <c r="O530" s="391">
        <f t="shared" si="209"/>
        <v>1626</v>
      </c>
      <c r="P530" s="189">
        <f t="shared" si="209"/>
        <v>4844</v>
      </c>
      <c r="Q530" s="125"/>
      <c r="R530" s="37"/>
      <c r="S530" s="37"/>
      <c r="T530" s="37"/>
      <c r="U530" s="37"/>
      <c r="V530" s="37"/>
      <c r="W530" s="80"/>
      <c r="X530" s="65"/>
      <c r="Y530" s="36"/>
      <c r="Z530" s="36"/>
      <c r="AA530" s="37"/>
      <c r="AB530" s="37"/>
      <c r="AC530" s="66"/>
      <c r="AD530" s="192">
        <f>AA534</f>
        <v>4844</v>
      </c>
      <c r="AE530" s="188">
        <f>AB534</f>
        <v>1771</v>
      </c>
      <c r="AF530" s="189">
        <f>AC534</f>
        <v>1626</v>
      </c>
      <c r="AG530" s="125"/>
      <c r="AH530" s="37"/>
      <c r="AI530" s="37"/>
    </row>
    <row r="531" spans="1:39" ht="24" customHeight="1" x14ac:dyDescent="0.15">
      <c r="B531" s="473" t="s">
        <v>974</v>
      </c>
      <c r="C531" s="474"/>
      <c r="D531" s="475"/>
      <c r="E531" s="193">
        <v>3495</v>
      </c>
      <c r="F531" s="17">
        <v>2432</v>
      </c>
      <c r="G531" s="128">
        <v>1063</v>
      </c>
      <c r="H531" s="8">
        <v>1018</v>
      </c>
      <c r="I531" s="128">
        <v>853</v>
      </c>
      <c r="J531" s="193">
        <v>2597</v>
      </c>
      <c r="K531" s="131">
        <f t="shared" ref="K531:P533" si="210">E531/K$530*100</f>
        <v>55.493807557954909</v>
      </c>
      <c r="L531" s="3">
        <f t="shared" si="210"/>
        <v>53.722111773801643</v>
      </c>
      <c r="M531" s="163">
        <f t="shared" si="210"/>
        <v>60.02258610954263</v>
      </c>
      <c r="N531" s="11">
        <f t="shared" si="210"/>
        <v>52.393206381883687</v>
      </c>
      <c r="O531" s="163">
        <f t="shared" si="210"/>
        <v>52.460024600246001</v>
      </c>
      <c r="P531" s="126">
        <f t="shared" si="210"/>
        <v>53.612716763005785</v>
      </c>
      <c r="Q531" s="80">
        <v>2.1925972396486824</v>
      </c>
      <c r="R531" s="3">
        <v>2.4765784114052951</v>
      </c>
      <c r="S531" s="163">
        <v>1.7369281045751634</v>
      </c>
      <c r="T531" s="11">
        <v>1.4217877094972067</v>
      </c>
      <c r="U531" s="15">
        <v>1.3496835443037976</v>
      </c>
      <c r="V531" s="15">
        <v>2.4362101313320825</v>
      </c>
      <c r="W531" s="80"/>
      <c r="X531" s="473" t="s">
        <v>974</v>
      </c>
      <c r="Y531" s="474"/>
      <c r="Z531" s="475"/>
      <c r="AA531" s="193">
        <f>SUM(F531,H531-I531)</f>
        <v>2597</v>
      </c>
      <c r="AB531" s="128">
        <f>G531</f>
        <v>1063</v>
      </c>
      <c r="AC531" s="128">
        <f>I531</f>
        <v>853</v>
      </c>
      <c r="AD531" s="131">
        <f t="shared" ref="AD531:AF533" si="211">AA531/AD$530*100</f>
        <v>53.612716763005785</v>
      </c>
      <c r="AE531" s="163">
        <f t="shared" si="211"/>
        <v>60.02258610954263</v>
      </c>
      <c r="AF531" s="126">
        <f t="shared" si="211"/>
        <v>52.460024600246001</v>
      </c>
      <c r="AG531" s="80">
        <v>2.4362101313320825</v>
      </c>
      <c r="AH531" s="163">
        <f>S531</f>
        <v>1.7369281045751634</v>
      </c>
      <c r="AI531" s="15">
        <f>U531</f>
        <v>1.3496835443037976</v>
      </c>
      <c r="AJ531" s="172"/>
      <c r="AK531" s="172"/>
      <c r="AL531" s="172"/>
      <c r="AM531" s="172"/>
    </row>
    <row r="532" spans="1:39" ht="24" customHeight="1" x14ac:dyDescent="0.15">
      <c r="B532" s="476" t="s">
        <v>698</v>
      </c>
      <c r="C532" s="477"/>
      <c r="D532" s="478"/>
      <c r="E532" s="112">
        <v>2039</v>
      </c>
      <c r="F532" s="18">
        <v>1338</v>
      </c>
      <c r="G532" s="134">
        <v>701</v>
      </c>
      <c r="H532" s="9">
        <v>815</v>
      </c>
      <c r="I532" s="134">
        <v>663</v>
      </c>
      <c r="J532" s="112">
        <v>1490</v>
      </c>
      <c r="K532" s="131">
        <f t="shared" si="210"/>
        <v>32.375357256271833</v>
      </c>
      <c r="L532" s="4">
        <f t="shared" si="210"/>
        <v>29.555997349237906</v>
      </c>
      <c r="M532" s="164">
        <f t="shared" si="210"/>
        <v>39.582156973461316</v>
      </c>
      <c r="N532" s="12">
        <f t="shared" si="210"/>
        <v>41.945445187853835</v>
      </c>
      <c r="O532" s="164">
        <f t="shared" si="210"/>
        <v>40.774907749077485</v>
      </c>
      <c r="P532" s="135">
        <f t="shared" si="210"/>
        <v>30.759702725020645</v>
      </c>
      <c r="Q532" s="80">
        <v>1.2791718946047679</v>
      </c>
      <c r="R532" s="4">
        <v>1.3625254582484725</v>
      </c>
      <c r="S532" s="164">
        <v>1.1454248366013071</v>
      </c>
      <c r="T532" s="12">
        <v>1.1382681564245809</v>
      </c>
      <c r="U532" s="16">
        <v>1.0490506329113924</v>
      </c>
      <c r="V532" s="16">
        <v>1.397748592870544</v>
      </c>
      <c r="W532" s="80"/>
      <c r="X532" s="476" t="s">
        <v>698</v>
      </c>
      <c r="Y532" s="477"/>
      <c r="Z532" s="478"/>
      <c r="AA532" s="112">
        <f>SUM(F532,H532-I532)</f>
        <v>1490</v>
      </c>
      <c r="AB532" s="134">
        <f>G532</f>
        <v>701</v>
      </c>
      <c r="AC532" s="134">
        <f>I532</f>
        <v>663</v>
      </c>
      <c r="AD532" s="131">
        <f t="shared" si="211"/>
        <v>30.759702725020645</v>
      </c>
      <c r="AE532" s="164">
        <f t="shared" si="211"/>
        <v>39.582156973461316</v>
      </c>
      <c r="AF532" s="135">
        <f t="shared" si="211"/>
        <v>40.774907749077485</v>
      </c>
      <c r="AG532" s="80">
        <v>1.397748592870544</v>
      </c>
      <c r="AH532" s="164">
        <f>S532</f>
        <v>1.1454248366013071</v>
      </c>
      <c r="AI532" s="16">
        <f>U532</f>
        <v>1.0490506329113924</v>
      </c>
      <c r="AJ532" s="172"/>
      <c r="AK532" s="172"/>
      <c r="AL532" s="172"/>
      <c r="AM532" s="172"/>
    </row>
    <row r="533" spans="1:39" ht="24" customHeight="1" x14ac:dyDescent="0.15">
      <c r="B533" s="479" t="s">
        <v>728</v>
      </c>
      <c r="C533" s="480"/>
      <c r="D533" s="481"/>
      <c r="E533" s="194">
        <v>764</v>
      </c>
      <c r="F533" s="18">
        <v>757</v>
      </c>
      <c r="G533" s="67">
        <v>7</v>
      </c>
      <c r="H533" s="18">
        <v>110</v>
      </c>
      <c r="I533" s="67">
        <v>110</v>
      </c>
      <c r="J533" s="194">
        <v>757</v>
      </c>
      <c r="K533" s="131">
        <f t="shared" si="210"/>
        <v>12.130835185773261</v>
      </c>
      <c r="L533" s="4">
        <f t="shared" si="210"/>
        <v>16.721890876960462</v>
      </c>
      <c r="M533" s="165">
        <f t="shared" si="210"/>
        <v>0.39525691699604742</v>
      </c>
      <c r="N533" s="4">
        <f t="shared" si="210"/>
        <v>5.6613484302624801</v>
      </c>
      <c r="O533" s="165">
        <f t="shared" si="210"/>
        <v>6.7650676506765066</v>
      </c>
      <c r="P533" s="127">
        <f t="shared" si="210"/>
        <v>15.627580511973576</v>
      </c>
      <c r="Q533" s="80">
        <v>0.47929736511919702</v>
      </c>
      <c r="R533" s="4">
        <v>0.77087576374745415</v>
      </c>
      <c r="S533" s="165">
        <v>1.1437908496732025E-2</v>
      </c>
      <c r="T533" s="4">
        <v>0.15384615384615385</v>
      </c>
      <c r="U533" s="4">
        <v>0.17405063291139242</v>
      </c>
      <c r="V533" s="4">
        <v>0.71079812206572768</v>
      </c>
      <c r="W533" s="80"/>
      <c r="X533" s="479" t="s">
        <v>728</v>
      </c>
      <c r="Y533" s="480"/>
      <c r="Z533" s="481"/>
      <c r="AA533" s="194">
        <f>SUM(F533,H533-I533)</f>
        <v>757</v>
      </c>
      <c r="AB533" s="67">
        <f>G533</f>
        <v>7</v>
      </c>
      <c r="AC533" s="67">
        <f>I533</f>
        <v>110</v>
      </c>
      <c r="AD533" s="131">
        <f t="shared" si="211"/>
        <v>15.627580511973576</v>
      </c>
      <c r="AE533" s="165">
        <f t="shared" si="211"/>
        <v>0.39525691699604742</v>
      </c>
      <c r="AF533" s="127">
        <f t="shared" si="211"/>
        <v>6.7650676506765066</v>
      </c>
      <c r="AG533" s="80">
        <v>0.71079812206572768</v>
      </c>
      <c r="AH533" s="165">
        <f>S533</f>
        <v>1.1437908496732025E-2</v>
      </c>
      <c r="AI533" s="4">
        <f>U533</f>
        <v>0.17405063291139242</v>
      </c>
      <c r="AJ533" s="172"/>
      <c r="AK533" s="172"/>
      <c r="AL533" s="172"/>
      <c r="AM533" s="172"/>
    </row>
    <row r="534" spans="1:39" ht="15" customHeight="1" x14ac:dyDescent="0.15">
      <c r="B534" s="482" t="s">
        <v>1</v>
      </c>
      <c r="C534" s="483"/>
      <c r="D534" s="484"/>
      <c r="E534" s="47">
        <f t="shared" ref="E534:I534" si="212">SUM(E531:E533)</f>
        <v>6298</v>
      </c>
      <c r="F534" s="47">
        <f t="shared" si="212"/>
        <v>4527</v>
      </c>
      <c r="G534" s="129">
        <f t="shared" si="212"/>
        <v>1771</v>
      </c>
      <c r="H534" s="47">
        <f t="shared" si="212"/>
        <v>1943</v>
      </c>
      <c r="I534" s="129">
        <f t="shared" si="212"/>
        <v>1626</v>
      </c>
      <c r="J534" s="47">
        <v>4844</v>
      </c>
      <c r="K534" s="132">
        <f t="shared" ref="K534:U534" si="213">SUM(K531:K533)</f>
        <v>100</v>
      </c>
      <c r="L534" s="71">
        <f t="shared" si="213"/>
        <v>100</v>
      </c>
      <c r="M534" s="179">
        <f t="shared" si="213"/>
        <v>99.999999999999986</v>
      </c>
      <c r="N534" s="71">
        <f t="shared" si="213"/>
        <v>100</v>
      </c>
      <c r="O534" s="179">
        <f t="shared" si="213"/>
        <v>100</v>
      </c>
      <c r="P534" s="130">
        <f t="shared" si="213"/>
        <v>100</v>
      </c>
      <c r="Q534" s="133">
        <f t="shared" si="213"/>
        <v>3.9510664993726472</v>
      </c>
      <c r="R534" s="71">
        <f t="shared" si="213"/>
        <v>4.6099796334012213</v>
      </c>
      <c r="S534" s="179">
        <f t="shared" si="213"/>
        <v>2.8937908496732025</v>
      </c>
      <c r="T534" s="71">
        <f t="shared" si="213"/>
        <v>2.7139020197679415</v>
      </c>
      <c r="U534" s="71">
        <f t="shared" si="213"/>
        <v>2.5727848101265827</v>
      </c>
      <c r="V534" s="71">
        <v>4.5447568462683545</v>
      </c>
      <c r="W534" s="80"/>
      <c r="X534" s="482" t="s">
        <v>1</v>
      </c>
      <c r="Y534" s="483"/>
      <c r="Z534" s="484"/>
      <c r="AA534" s="47">
        <f t="shared" ref="AA534:AI534" si="214">SUM(AA531:AA533)</f>
        <v>4844</v>
      </c>
      <c r="AB534" s="129">
        <f t="shared" si="214"/>
        <v>1771</v>
      </c>
      <c r="AC534" s="129">
        <f t="shared" si="214"/>
        <v>1626</v>
      </c>
      <c r="AD534" s="132">
        <f t="shared" si="214"/>
        <v>100</v>
      </c>
      <c r="AE534" s="179">
        <f t="shared" si="214"/>
        <v>99.999999999999986</v>
      </c>
      <c r="AF534" s="130">
        <f t="shared" si="214"/>
        <v>100</v>
      </c>
      <c r="AG534" s="133">
        <f t="shared" si="214"/>
        <v>4.5447568462683545</v>
      </c>
      <c r="AH534" s="179">
        <f t="shared" si="214"/>
        <v>2.8937908496732025</v>
      </c>
      <c r="AI534" s="71">
        <f t="shared" si="214"/>
        <v>2.5727848101265827</v>
      </c>
    </row>
    <row r="535" spans="1:39" ht="15" customHeight="1" x14ac:dyDescent="0.15">
      <c r="B535" s="323"/>
      <c r="C535" s="323"/>
      <c r="D535" s="323"/>
      <c r="E535" s="109"/>
      <c r="F535" s="109"/>
      <c r="G535" s="109"/>
      <c r="H535" s="109"/>
      <c r="I535" s="109"/>
      <c r="J535" s="14"/>
      <c r="K535" s="14"/>
      <c r="L535" s="14"/>
      <c r="M535" s="14"/>
      <c r="N535" s="14"/>
      <c r="O535" s="14"/>
      <c r="P535" s="14"/>
      <c r="Q535" s="14"/>
      <c r="R535" s="14"/>
      <c r="S535" s="14"/>
      <c r="T535" s="14"/>
      <c r="U535" s="14"/>
      <c r="V535" s="14"/>
      <c r="W535" s="80"/>
      <c r="X535" s="323"/>
      <c r="Y535" s="323"/>
      <c r="Z535" s="323"/>
      <c r="AA535" s="109"/>
      <c r="AB535" s="109"/>
      <c r="AC535" s="109"/>
      <c r="AD535" s="14"/>
      <c r="AE535" s="14"/>
      <c r="AF535" s="14"/>
      <c r="AG535" s="14"/>
      <c r="AH535" s="14"/>
      <c r="AI535" s="14"/>
    </row>
    <row r="536" spans="1:39" ht="15" customHeight="1" x14ac:dyDescent="0.15">
      <c r="A536" s="73" t="s">
        <v>719</v>
      </c>
      <c r="B536" s="183"/>
      <c r="C536" s="183"/>
      <c r="D536" s="183"/>
      <c r="E536" s="110"/>
      <c r="F536" s="110"/>
      <c r="G536" s="110"/>
      <c r="H536" s="110"/>
      <c r="I536" s="110"/>
      <c r="J536" s="73"/>
      <c r="K536" s="73"/>
      <c r="L536" s="110"/>
      <c r="M536" s="73"/>
      <c r="N536" s="73"/>
      <c r="O536" s="73"/>
      <c r="P536" s="73"/>
      <c r="Q536" s="73"/>
      <c r="R536" s="73"/>
      <c r="S536" s="14"/>
      <c r="T536" s="14"/>
      <c r="U536" s="14"/>
      <c r="V536" s="14"/>
      <c r="W536" s="80"/>
      <c r="X536" s="183"/>
      <c r="Y536" s="183"/>
      <c r="Z536" s="183"/>
      <c r="AA536" s="110"/>
      <c r="AB536" s="110"/>
      <c r="AC536" s="110"/>
      <c r="AD536" s="73"/>
      <c r="AE536" s="110"/>
      <c r="AF536" s="73"/>
      <c r="AG536" s="73"/>
      <c r="AH536" s="73"/>
      <c r="AI536" s="14"/>
    </row>
    <row r="537" spans="1:39" ht="15" customHeight="1" x14ac:dyDescent="0.15">
      <c r="A537" s="1" t="s">
        <v>720</v>
      </c>
      <c r="E537" s="7"/>
      <c r="J537" s="1"/>
      <c r="K537" s="324"/>
      <c r="S537" s="14"/>
      <c r="T537" s="14"/>
      <c r="U537" s="14"/>
      <c r="V537" s="14"/>
      <c r="W537" s="80"/>
      <c r="AA537" s="7"/>
      <c r="AD537" s="1"/>
      <c r="AE537" s="1"/>
      <c r="AF537" s="1"/>
      <c r="AG537" s="1"/>
      <c r="AI537" s="14"/>
    </row>
    <row r="538" spans="1:39" ht="15" customHeight="1" x14ac:dyDescent="0.15">
      <c r="B538" s="64"/>
      <c r="C538" s="33"/>
      <c r="D538" s="33"/>
      <c r="E538" s="386"/>
      <c r="F538" s="387"/>
      <c r="G538" s="86" t="s">
        <v>156</v>
      </c>
      <c r="H538" s="86"/>
      <c r="I538" s="387"/>
      <c r="J538" s="393"/>
      <c r="K538" s="388"/>
      <c r="L538" s="387"/>
      <c r="M538" s="86" t="s">
        <v>3</v>
      </c>
      <c r="N538" s="86"/>
      <c r="O538" s="387"/>
      <c r="P538" s="393"/>
      <c r="Q538" s="387"/>
      <c r="R538" s="387"/>
      <c r="S538" s="226" t="s">
        <v>305</v>
      </c>
      <c r="T538" s="86"/>
      <c r="U538" s="387"/>
      <c r="V538" s="389"/>
      <c r="W538" s="80"/>
      <c r="X538" s="64"/>
      <c r="Y538" s="33"/>
      <c r="Z538" s="33"/>
      <c r="AA538" s="225"/>
      <c r="AB538" s="124" t="s">
        <v>156</v>
      </c>
      <c r="AC538" s="226"/>
      <c r="AD538" s="325"/>
      <c r="AE538" s="124" t="s">
        <v>3</v>
      </c>
      <c r="AF538" s="326"/>
      <c r="AG538" s="226"/>
      <c r="AH538" s="124" t="s">
        <v>305</v>
      </c>
      <c r="AI538" s="227"/>
    </row>
    <row r="539" spans="1:39" ht="19.2" x14ac:dyDescent="0.15">
      <c r="B539" s="92" t="s">
        <v>699</v>
      </c>
      <c r="C539" s="45"/>
      <c r="D539" s="45"/>
      <c r="E539" s="94" t="s">
        <v>442</v>
      </c>
      <c r="F539" s="94" t="s">
        <v>194</v>
      </c>
      <c r="G539" s="94" t="s">
        <v>195</v>
      </c>
      <c r="H539" s="94" t="s">
        <v>444</v>
      </c>
      <c r="I539" s="100" t="s">
        <v>197</v>
      </c>
      <c r="J539" s="94" t="s">
        <v>1127</v>
      </c>
      <c r="K539" s="103" t="s">
        <v>442</v>
      </c>
      <c r="L539" s="94" t="s">
        <v>194</v>
      </c>
      <c r="M539" s="94" t="s">
        <v>195</v>
      </c>
      <c r="N539" s="94" t="s">
        <v>444</v>
      </c>
      <c r="O539" s="100" t="s">
        <v>197</v>
      </c>
      <c r="P539" s="392" t="s">
        <v>1127</v>
      </c>
      <c r="Q539" s="103" t="s">
        <v>442</v>
      </c>
      <c r="R539" s="94" t="s">
        <v>194</v>
      </c>
      <c r="S539" s="94" t="s">
        <v>195</v>
      </c>
      <c r="T539" s="94" t="s">
        <v>444</v>
      </c>
      <c r="U539" s="123" t="s">
        <v>197</v>
      </c>
      <c r="V539" s="123" t="s">
        <v>1127</v>
      </c>
      <c r="W539" s="80"/>
      <c r="X539" s="92" t="s">
        <v>699</v>
      </c>
      <c r="Y539" s="45"/>
      <c r="Z539" s="45"/>
      <c r="AA539" s="94" t="s">
        <v>976</v>
      </c>
      <c r="AB539" s="94" t="s">
        <v>195</v>
      </c>
      <c r="AC539" s="100" t="s">
        <v>197</v>
      </c>
      <c r="AD539" s="103" t="s">
        <v>976</v>
      </c>
      <c r="AE539" s="94" t="s">
        <v>195</v>
      </c>
      <c r="AF539" s="98" t="s">
        <v>197</v>
      </c>
      <c r="AG539" s="95" t="s">
        <v>976</v>
      </c>
      <c r="AH539" s="94" t="s">
        <v>195</v>
      </c>
      <c r="AI539" s="123" t="s">
        <v>197</v>
      </c>
    </row>
    <row r="540" spans="1:39" ht="12" customHeight="1" x14ac:dyDescent="0.15">
      <c r="B540" s="65"/>
      <c r="C540" s="36"/>
      <c r="D540" s="36"/>
      <c r="E540" s="37"/>
      <c r="F540" s="37"/>
      <c r="G540" s="37"/>
      <c r="H540" s="37"/>
      <c r="I540" s="66"/>
      <c r="J540" s="37"/>
      <c r="K540" s="192">
        <f t="shared" ref="K540:P540" si="215">K530</f>
        <v>6298</v>
      </c>
      <c r="L540" s="188">
        <f t="shared" si="215"/>
        <v>4527</v>
      </c>
      <c r="M540" s="188">
        <f t="shared" si="215"/>
        <v>1771</v>
      </c>
      <c r="N540" s="188">
        <f t="shared" si="215"/>
        <v>1943</v>
      </c>
      <c r="O540" s="391">
        <f t="shared" si="215"/>
        <v>1626</v>
      </c>
      <c r="P540" s="189">
        <f t="shared" si="215"/>
        <v>4844</v>
      </c>
      <c r="Q540" s="125"/>
      <c r="R540" s="37"/>
      <c r="S540" s="37"/>
      <c r="T540" s="37"/>
      <c r="U540" s="37"/>
      <c r="V540" s="37"/>
      <c r="W540" s="80"/>
      <c r="X540" s="65"/>
      <c r="Y540" s="36"/>
      <c r="Z540" s="36"/>
      <c r="AA540" s="37"/>
      <c r="AB540" s="37"/>
      <c r="AC540" s="66"/>
      <c r="AD540" s="192">
        <f>AD530</f>
        <v>4844</v>
      </c>
      <c r="AE540" s="188">
        <f>AE530</f>
        <v>1771</v>
      </c>
      <c r="AF540" s="189">
        <f>AF530</f>
        <v>1626</v>
      </c>
      <c r="AG540" s="125"/>
      <c r="AH540" s="37"/>
      <c r="AI540" s="37"/>
    </row>
    <row r="541" spans="1:39" ht="15" customHeight="1" x14ac:dyDescent="0.15">
      <c r="B541" s="202" t="s">
        <v>700</v>
      </c>
      <c r="C541" s="404"/>
      <c r="D541" s="404"/>
      <c r="E541" s="17">
        <v>1061</v>
      </c>
      <c r="F541" s="17">
        <v>1061</v>
      </c>
      <c r="G541" s="128">
        <v>0</v>
      </c>
      <c r="H541" s="8">
        <v>52</v>
      </c>
      <c r="I541" s="128">
        <v>0</v>
      </c>
      <c r="J541" s="17">
        <v>1113</v>
      </c>
      <c r="K541" s="131">
        <f t="shared" ref="K541:P543" si="216">E541/K$540*100</f>
        <v>16.846617973959987</v>
      </c>
      <c r="L541" s="3">
        <f t="shared" si="216"/>
        <v>23.437154848685665</v>
      </c>
      <c r="M541" s="163">
        <f t="shared" si="216"/>
        <v>0</v>
      </c>
      <c r="N541" s="11">
        <f t="shared" si="216"/>
        <v>2.6762738033968092</v>
      </c>
      <c r="O541" s="163">
        <f t="shared" si="216"/>
        <v>0</v>
      </c>
      <c r="P541" s="126">
        <f t="shared" si="216"/>
        <v>22.976878612716764</v>
      </c>
      <c r="Q541" s="80">
        <v>0.22187369301547469</v>
      </c>
      <c r="R541" s="3">
        <v>0.36014935505770534</v>
      </c>
      <c r="S541" s="163" t="s">
        <v>701</v>
      </c>
      <c r="T541" s="163">
        <v>2.4219841639496972E-2</v>
      </c>
      <c r="U541" s="15" t="s">
        <v>701</v>
      </c>
      <c r="V541" s="15">
        <v>0.34813888020018768</v>
      </c>
      <c r="W541" s="80"/>
      <c r="X541" s="202" t="s">
        <v>700</v>
      </c>
      <c r="Y541" s="404"/>
      <c r="Z541" s="404"/>
      <c r="AA541" s="17">
        <f>SUM(F541,H541-I541)</f>
        <v>1113</v>
      </c>
      <c r="AB541" s="128">
        <f>G541</f>
        <v>0</v>
      </c>
      <c r="AC541" s="128">
        <f>I541</f>
        <v>0</v>
      </c>
      <c r="AD541" s="327">
        <f t="shared" ref="AD541:AF543" si="217">AA541/AD$540*100</f>
        <v>22.976878612716764</v>
      </c>
      <c r="AE541" s="163">
        <f t="shared" si="217"/>
        <v>0</v>
      </c>
      <c r="AF541" s="126">
        <f t="shared" si="217"/>
        <v>0</v>
      </c>
      <c r="AG541" s="80">
        <v>0.34813888020018768</v>
      </c>
      <c r="AH541" s="163" t="str">
        <f>S541</f>
        <v>－</v>
      </c>
      <c r="AI541" s="15" t="str">
        <f>U541</f>
        <v>－</v>
      </c>
    </row>
    <row r="542" spans="1:39" ht="15" customHeight="1" x14ac:dyDescent="0.15">
      <c r="B542" s="202" t="s">
        <v>702</v>
      </c>
      <c r="C542" s="404"/>
      <c r="D542" s="404"/>
      <c r="E542" s="18">
        <v>2271</v>
      </c>
      <c r="F542" s="18">
        <v>1224</v>
      </c>
      <c r="G542" s="134">
        <v>1047</v>
      </c>
      <c r="H542" s="9">
        <v>851</v>
      </c>
      <c r="I542" s="134">
        <v>764</v>
      </c>
      <c r="J542" s="18">
        <v>1311</v>
      </c>
      <c r="K542" s="131">
        <f t="shared" si="216"/>
        <v>36.059066370276277</v>
      </c>
      <c r="L542" s="4">
        <f t="shared" si="216"/>
        <v>27.037773359840955</v>
      </c>
      <c r="M542" s="164">
        <f t="shared" si="216"/>
        <v>59.119141727837373</v>
      </c>
      <c r="N542" s="12">
        <f t="shared" si="216"/>
        <v>43.798250128667007</v>
      </c>
      <c r="O542" s="164">
        <f t="shared" si="216"/>
        <v>46.986469864698648</v>
      </c>
      <c r="P542" s="135">
        <f t="shared" si="216"/>
        <v>27.064409578860442</v>
      </c>
      <c r="Q542" s="80">
        <v>0.47490589711417819</v>
      </c>
      <c r="R542" s="4">
        <v>0.41547861507128309</v>
      </c>
      <c r="S542" s="164">
        <v>0.5702614379084967</v>
      </c>
      <c r="T542" s="12">
        <v>0.39636702375407545</v>
      </c>
      <c r="U542" s="16">
        <v>0.40295358649789031</v>
      </c>
      <c r="V542" s="16">
        <v>0.41007194244604317</v>
      </c>
      <c r="W542" s="80"/>
      <c r="X542" s="202" t="s">
        <v>702</v>
      </c>
      <c r="Y542" s="404"/>
      <c r="Z542" s="404"/>
      <c r="AA542" s="18">
        <f>SUM(F542,H542-I542)</f>
        <v>1311</v>
      </c>
      <c r="AB542" s="134">
        <f>G542</f>
        <v>1047</v>
      </c>
      <c r="AC542" s="177">
        <f>I542</f>
        <v>764</v>
      </c>
      <c r="AD542" s="327">
        <f t="shared" si="217"/>
        <v>27.064409578860442</v>
      </c>
      <c r="AE542" s="328">
        <f t="shared" si="217"/>
        <v>59.119141727837373</v>
      </c>
      <c r="AF542" s="329">
        <f t="shared" si="217"/>
        <v>46.986469864698648</v>
      </c>
      <c r="AG542" s="80">
        <v>0.41007194244604317</v>
      </c>
      <c r="AH542" s="164">
        <f>S542</f>
        <v>0.5702614379084967</v>
      </c>
      <c r="AI542" s="16">
        <f>U542</f>
        <v>0.40295358649789031</v>
      </c>
    </row>
    <row r="543" spans="1:39" ht="15" customHeight="1" x14ac:dyDescent="0.15">
      <c r="B543" s="202" t="s">
        <v>703</v>
      </c>
      <c r="C543" s="404"/>
      <c r="D543" s="404"/>
      <c r="E543" s="18">
        <v>2966</v>
      </c>
      <c r="F543" s="18">
        <v>2242</v>
      </c>
      <c r="G543" s="134">
        <v>724</v>
      </c>
      <c r="H543" s="9">
        <v>1040</v>
      </c>
      <c r="I543" s="134">
        <v>862</v>
      </c>
      <c r="J543" s="18">
        <v>2420</v>
      </c>
      <c r="K543" s="131">
        <f t="shared" si="216"/>
        <v>47.094315655763737</v>
      </c>
      <c r="L543" s="4">
        <f t="shared" si="216"/>
        <v>49.52507179147338</v>
      </c>
      <c r="M543" s="164">
        <f t="shared" si="216"/>
        <v>40.880858272162619</v>
      </c>
      <c r="N543" s="12">
        <f t="shared" si="216"/>
        <v>53.525476067936182</v>
      </c>
      <c r="O543" s="164">
        <f t="shared" si="216"/>
        <v>53.013530135301359</v>
      </c>
      <c r="P543" s="135">
        <f t="shared" si="216"/>
        <v>49.958711808422791</v>
      </c>
      <c r="Q543" s="80">
        <v>0.62024257632789626</v>
      </c>
      <c r="R543" s="4">
        <v>0.76103190767141893</v>
      </c>
      <c r="S543" s="164">
        <v>0.39433551198257083</v>
      </c>
      <c r="T543" s="12">
        <v>0.48439683278993945</v>
      </c>
      <c r="U543" s="16">
        <v>0.45464135021097046</v>
      </c>
      <c r="V543" s="16">
        <v>0.75695964967156715</v>
      </c>
      <c r="W543" s="80"/>
      <c r="X543" s="202" t="s">
        <v>703</v>
      </c>
      <c r="Y543" s="404"/>
      <c r="Z543" s="404"/>
      <c r="AA543" s="18">
        <f>SUM(F543,H543-I543)</f>
        <v>2420</v>
      </c>
      <c r="AB543" s="134">
        <f>G543</f>
        <v>724</v>
      </c>
      <c r="AC543" s="134">
        <f>I543</f>
        <v>862</v>
      </c>
      <c r="AD543" s="327">
        <f t="shared" si="217"/>
        <v>49.958711808422791</v>
      </c>
      <c r="AE543" s="328">
        <f t="shared" si="217"/>
        <v>40.880858272162619</v>
      </c>
      <c r="AF543" s="329">
        <f t="shared" si="217"/>
        <v>53.013530135301359</v>
      </c>
      <c r="AG543" s="80">
        <v>0.75695964967156715</v>
      </c>
      <c r="AH543" s="164">
        <f>S543</f>
        <v>0.39433551198257083</v>
      </c>
      <c r="AI543" s="16">
        <f>U543</f>
        <v>0.45464135021097046</v>
      </c>
    </row>
    <row r="544" spans="1:39" ht="15" customHeight="1" x14ac:dyDescent="0.15">
      <c r="B544" s="482" t="s">
        <v>1</v>
      </c>
      <c r="C544" s="483"/>
      <c r="D544" s="484"/>
      <c r="E544" s="330">
        <f t="shared" ref="E544:I544" si="218">SUM(E541:E543)</f>
        <v>6298</v>
      </c>
      <c r="F544" s="47">
        <f t="shared" si="218"/>
        <v>4527</v>
      </c>
      <c r="G544" s="129">
        <f t="shared" si="218"/>
        <v>1771</v>
      </c>
      <c r="H544" s="47">
        <f t="shared" si="218"/>
        <v>1943</v>
      </c>
      <c r="I544" s="129">
        <f t="shared" si="218"/>
        <v>1626</v>
      </c>
      <c r="J544" s="330">
        <v>4844</v>
      </c>
      <c r="K544" s="132">
        <f t="shared" ref="K544:U544" si="219">SUM(K541:K543)</f>
        <v>100</v>
      </c>
      <c r="L544" s="71">
        <f t="shared" si="219"/>
        <v>100</v>
      </c>
      <c r="M544" s="179">
        <f t="shared" si="219"/>
        <v>100</v>
      </c>
      <c r="N544" s="71">
        <f t="shared" si="219"/>
        <v>100</v>
      </c>
      <c r="O544" s="179">
        <f t="shared" si="219"/>
        <v>100</v>
      </c>
      <c r="P544" s="130">
        <f t="shared" si="219"/>
        <v>100</v>
      </c>
      <c r="Q544" s="133">
        <f t="shared" si="219"/>
        <v>1.3170221664575492</v>
      </c>
      <c r="R544" s="71">
        <f t="shared" si="219"/>
        <v>1.5366598778004072</v>
      </c>
      <c r="S544" s="71">
        <f t="shared" si="219"/>
        <v>0.96459694989106759</v>
      </c>
      <c r="T544" s="71">
        <f t="shared" si="219"/>
        <v>0.90498369818351188</v>
      </c>
      <c r="U544" s="71">
        <f t="shared" si="219"/>
        <v>0.85759493670886078</v>
      </c>
      <c r="V544" s="71">
        <v>1.5151704723177981</v>
      </c>
      <c r="W544" s="80"/>
      <c r="X544" s="482" t="s">
        <v>1</v>
      </c>
      <c r="Y544" s="483"/>
      <c r="Z544" s="484"/>
      <c r="AA544" s="330">
        <f t="shared" ref="AA544:AI544" si="220">SUM(AA541:AA543)</f>
        <v>4844</v>
      </c>
      <c r="AB544" s="129">
        <f t="shared" si="220"/>
        <v>1771</v>
      </c>
      <c r="AC544" s="129">
        <f t="shared" si="220"/>
        <v>1626</v>
      </c>
      <c r="AD544" s="132">
        <f t="shared" si="220"/>
        <v>100</v>
      </c>
      <c r="AE544" s="179">
        <f t="shared" si="220"/>
        <v>100</v>
      </c>
      <c r="AF544" s="130">
        <f t="shared" si="220"/>
        <v>100</v>
      </c>
      <c r="AG544" s="133">
        <f t="shared" si="220"/>
        <v>1.5151704723177981</v>
      </c>
      <c r="AH544" s="71">
        <f t="shared" si="220"/>
        <v>0.96459694989106759</v>
      </c>
      <c r="AI544" s="71">
        <f t="shared" si="220"/>
        <v>0.85759493670886078</v>
      </c>
    </row>
    <row r="545" spans="1:35" ht="15" customHeight="1" x14ac:dyDescent="0.15">
      <c r="B545" s="323"/>
      <c r="C545" s="323"/>
      <c r="D545" s="323"/>
      <c r="E545" s="109"/>
      <c r="F545" s="109"/>
      <c r="G545" s="109"/>
      <c r="H545" s="109"/>
      <c r="I545" s="109"/>
      <c r="J545" s="109"/>
      <c r="K545" s="14"/>
      <c r="L545" s="14"/>
      <c r="M545" s="14"/>
      <c r="N545" s="14"/>
      <c r="O545" s="14"/>
      <c r="P545" s="14"/>
      <c r="Q545" s="14"/>
      <c r="R545" s="14"/>
      <c r="S545" s="14"/>
      <c r="T545" s="14"/>
      <c r="U545" s="14"/>
      <c r="V545" s="14"/>
      <c r="W545" s="80"/>
      <c r="X545" s="323"/>
      <c r="Y545" s="323"/>
      <c r="Z545" s="323"/>
      <c r="AA545" s="109"/>
      <c r="AB545" s="109"/>
      <c r="AC545" s="109"/>
      <c r="AD545" s="14"/>
      <c r="AE545" s="14"/>
      <c r="AF545" s="14"/>
      <c r="AG545" s="14"/>
      <c r="AH545" s="14"/>
      <c r="AI545" s="14"/>
    </row>
    <row r="546" spans="1:35" ht="15" customHeight="1" x14ac:dyDescent="0.15">
      <c r="A546" s="73" t="s">
        <v>719</v>
      </c>
      <c r="B546" s="22"/>
      <c r="C546" s="22"/>
      <c r="D546" s="22"/>
      <c r="E546" s="22"/>
      <c r="J546" s="22"/>
      <c r="K546" s="54"/>
      <c r="L546" s="7"/>
      <c r="M546" s="54"/>
      <c r="N546" s="54"/>
      <c r="O546" s="54"/>
      <c r="P546" s="54"/>
      <c r="W546" s="80"/>
      <c r="X546" s="22"/>
      <c r="Y546" s="22"/>
      <c r="Z546" s="22"/>
      <c r="AA546" s="22"/>
      <c r="AD546" s="54"/>
      <c r="AE546" s="54"/>
      <c r="AF546" s="54"/>
      <c r="AG546" s="1"/>
    </row>
    <row r="547" spans="1:35" ht="15" customHeight="1" x14ac:dyDescent="0.15">
      <c r="A547" s="1" t="s">
        <v>721</v>
      </c>
      <c r="J547" s="1"/>
      <c r="W547" s="80"/>
      <c r="AE547" s="1"/>
      <c r="AF547" s="1"/>
      <c r="AG547" s="1"/>
    </row>
    <row r="548" spans="1:35" ht="13.65" customHeight="1" x14ac:dyDescent="0.15">
      <c r="B548" s="64"/>
      <c r="C548" s="33"/>
      <c r="D548" s="33"/>
      <c r="E548" s="386"/>
      <c r="F548" s="387"/>
      <c r="G548" s="86" t="s">
        <v>156</v>
      </c>
      <c r="H548" s="86"/>
      <c r="I548" s="387"/>
      <c r="J548" s="393"/>
      <c r="K548" s="388"/>
      <c r="L548" s="387"/>
      <c r="M548" s="86" t="s">
        <v>3</v>
      </c>
      <c r="N548" s="86"/>
      <c r="O548" s="387"/>
      <c r="P548" s="393"/>
      <c r="Q548" s="387"/>
      <c r="R548" s="387"/>
      <c r="S548" s="226" t="s">
        <v>305</v>
      </c>
      <c r="T548" s="86"/>
      <c r="U548" s="387"/>
      <c r="V548" s="389"/>
      <c r="W548" s="80"/>
      <c r="X548" s="64"/>
      <c r="Y548" s="33"/>
      <c r="Z548" s="33"/>
      <c r="AA548" s="79"/>
      <c r="AB548" s="83" t="s">
        <v>156</v>
      </c>
      <c r="AC548" s="86"/>
      <c r="AD548" s="102"/>
      <c r="AE548" s="83" t="s">
        <v>3</v>
      </c>
      <c r="AF548" s="97"/>
      <c r="AG548" s="86"/>
      <c r="AH548" s="124" t="s">
        <v>305</v>
      </c>
      <c r="AI548" s="84"/>
    </row>
    <row r="549" spans="1:35" ht="19.2" x14ac:dyDescent="0.15">
      <c r="B549" s="92"/>
      <c r="C549" s="45"/>
      <c r="D549" s="45"/>
      <c r="E549" s="94" t="s">
        <v>442</v>
      </c>
      <c r="F549" s="94" t="s">
        <v>194</v>
      </c>
      <c r="G549" s="94" t="s">
        <v>195</v>
      </c>
      <c r="H549" s="94" t="s">
        <v>444</v>
      </c>
      <c r="I549" s="100" t="s">
        <v>197</v>
      </c>
      <c r="J549" s="94" t="s">
        <v>1127</v>
      </c>
      <c r="K549" s="103" t="s">
        <v>442</v>
      </c>
      <c r="L549" s="94" t="s">
        <v>194</v>
      </c>
      <c r="M549" s="94" t="s">
        <v>195</v>
      </c>
      <c r="N549" s="94" t="s">
        <v>444</v>
      </c>
      <c r="O549" s="100" t="s">
        <v>197</v>
      </c>
      <c r="P549" s="392" t="s">
        <v>1127</v>
      </c>
      <c r="Q549" s="103" t="s">
        <v>442</v>
      </c>
      <c r="R549" s="94" t="s">
        <v>194</v>
      </c>
      <c r="S549" s="94" t="s">
        <v>195</v>
      </c>
      <c r="T549" s="94" t="s">
        <v>444</v>
      </c>
      <c r="U549" s="123" t="s">
        <v>197</v>
      </c>
      <c r="V549" s="123" t="s">
        <v>1127</v>
      </c>
      <c r="W549" s="80"/>
      <c r="X549" s="92"/>
      <c r="Y549" s="45"/>
      <c r="Z549" s="45"/>
      <c r="AA549" s="94" t="s">
        <v>976</v>
      </c>
      <c r="AB549" s="94" t="s">
        <v>195</v>
      </c>
      <c r="AC549" s="100" t="s">
        <v>197</v>
      </c>
      <c r="AD549" s="103" t="s">
        <v>976</v>
      </c>
      <c r="AE549" s="94" t="s">
        <v>195</v>
      </c>
      <c r="AF549" s="98" t="s">
        <v>197</v>
      </c>
      <c r="AG549" s="95" t="s">
        <v>976</v>
      </c>
      <c r="AH549" s="94" t="s">
        <v>195</v>
      </c>
      <c r="AI549" s="123" t="s">
        <v>197</v>
      </c>
    </row>
    <row r="550" spans="1:35" ht="12" customHeight="1" x14ac:dyDescent="0.15">
      <c r="B550" s="65"/>
      <c r="C550" s="36"/>
      <c r="D550" s="36"/>
      <c r="E550" s="37"/>
      <c r="F550" s="37"/>
      <c r="G550" s="37"/>
      <c r="H550" s="37"/>
      <c r="I550" s="66"/>
      <c r="J550" s="37"/>
      <c r="K550" s="192">
        <f t="shared" ref="K550:P550" si="221">E554</f>
        <v>3332</v>
      </c>
      <c r="L550" s="188">
        <f t="shared" si="221"/>
        <v>2285</v>
      </c>
      <c r="M550" s="188">
        <f t="shared" si="221"/>
        <v>1047</v>
      </c>
      <c r="N550" s="188">
        <f t="shared" si="221"/>
        <v>903</v>
      </c>
      <c r="O550" s="391">
        <f t="shared" si="221"/>
        <v>764</v>
      </c>
      <c r="P550" s="189">
        <f t="shared" si="221"/>
        <v>2424</v>
      </c>
      <c r="Q550" s="125"/>
      <c r="R550" s="37"/>
      <c r="S550" s="37"/>
      <c r="T550" s="37"/>
      <c r="U550" s="37"/>
      <c r="V550" s="37"/>
      <c r="W550" s="80"/>
      <c r="X550" s="65"/>
      <c r="Y550" s="36"/>
      <c r="Z550" s="36"/>
      <c r="AA550" s="37"/>
      <c r="AB550" s="37"/>
      <c r="AC550" s="66"/>
      <c r="AD550" s="192">
        <f>AA554</f>
        <v>2424</v>
      </c>
      <c r="AE550" s="188">
        <f>AB554</f>
        <v>1047</v>
      </c>
      <c r="AF550" s="189">
        <f>AC554</f>
        <v>764</v>
      </c>
      <c r="AG550" s="125"/>
      <c r="AH550" s="37"/>
      <c r="AI550" s="37"/>
    </row>
    <row r="551" spans="1:35" ht="24" customHeight="1" x14ac:dyDescent="0.15">
      <c r="B551" s="473" t="s">
        <v>974</v>
      </c>
      <c r="C551" s="474"/>
      <c r="D551" s="475"/>
      <c r="E551" s="17">
        <v>3152</v>
      </c>
      <c r="F551" s="17">
        <v>2179</v>
      </c>
      <c r="G551" s="128">
        <v>973</v>
      </c>
      <c r="H551" s="8">
        <v>847</v>
      </c>
      <c r="I551" s="128">
        <v>718</v>
      </c>
      <c r="J551" s="17">
        <v>2308</v>
      </c>
      <c r="K551" s="131">
        <f t="shared" ref="K551:P553" si="222">E551/K$550*100</f>
        <v>94.597839135654255</v>
      </c>
      <c r="L551" s="3">
        <f t="shared" si="222"/>
        <v>95.361050328227577</v>
      </c>
      <c r="M551" s="163">
        <f t="shared" si="222"/>
        <v>92.932187201528166</v>
      </c>
      <c r="N551" s="11">
        <f t="shared" si="222"/>
        <v>93.798449612403104</v>
      </c>
      <c r="O551" s="163">
        <f t="shared" si="222"/>
        <v>93.979057591623032</v>
      </c>
      <c r="P551" s="126">
        <f t="shared" si="222"/>
        <v>95.21452145214522</v>
      </c>
      <c r="Q551" s="80">
        <v>2.9624060150375939</v>
      </c>
      <c r="R551" s="3">
        <v>3.2522388059701495</v>
      </c>
      <c r="S551" s="163">
        <v>2.469543147208122</v>
      </c>
      <c r="T551" s="11">
        <v>2.1175000000000002</v>
      </c>
      <c r="U551" s="15">
        <v>2.1305637982195846</v>
      </c>
      <c r="V551" s="15">
        <v>3.1487039563437929</v>
      </c>
      <c r="W551" s="80"/>
      <c r="X551" s="473" t="s">
        <v>974</v>
      </c>
      <c r="Y551" s="474"/>
      <c r="Z551" s="475"/>
      <c r="AA551" s="17">
        <f>SUM(F551,H551-I551)</f>
        <v>2308</v>
      </c>
      <c r="AB551" s="128">
        <f>G551</f>
        <v>973</v>
      </c>
      <c r="AC551" s="128">
        <f>I551</f>
        <v>718</v>
      </c>
      <c r="AD551" s="131">
        <f t="shared" ref="AD551:AF553" si="223">AA551/AD$550*100</f>
        <v>95.21452145214522</v>
      </c>
      <c r="AE551" s="163">
        <f t="shared" si="223"/>
        <v>92.932187201528166</v>
      </c>
      <c r="AF551" s="126">
        <f t="shared" si="223"/>
        <v>93.979057591623032</v>
      </c>
      <c r="AG551" s="80">
        <v>3.1487039563437929</v>
      </c>
      <c r="AH551" s="163">
        <f>S551</f>
        <v>2.469543147208122</v>
      </c>
      <c r="AI551" s="15">
        <f>U551</f>
        <v>2.1305637982195846</v>
      </c>
    </row>
    <row r="552" spans="1:35" ht="24" customHeight="1" x14ac:dyDescent="0.15">
      <c r="B552" s="476" t="s">
        <v>698</v>
      </c>
      <c r="C552" s="477"/>
      <c r="D552" s="478"/>
      <c r="E552" s="18">
        <v>179</v>
      </c>
      <c r="F552" s="18">
        <v>105</v>
      </c>
      <c r="G552" s="134">
        <v>74</v>
      </c>
      <c r="H552" s="9">
        <v>55</v>
      </c>
      <c r="I552" s="134">
        <v>45</v>
      </c>
      <c r="J552" s="18">
        <v>115</v>
      </c>
      <c r="K552" s="131">
        <f t="shared" si="222"/>
        <v>5.3721488595438176</v>
      </c>
      <c r="L552" s="4">
        <f t="shared" si="222"/>
        <v>4.5951859956236323</v>
      </c>
      <c r="M552" s="164">
        <f t="shared" si="222"/>
        <v>7.0678127984718246</v>
      </c>
      <c r="N552" s="12">
        <f t="shared" si="222"/>
        <v>6.0908084163898115</v>
      </c>
      <c r="O552" s="164">
        <f t="shared" si="222"/>
        <v>5.8900523560209423</v>
      </c>
      <c r="P552" s="135">
        <f t="shared" si="222"/>
        <v>4.7442244224422438</v>
      </c>
      <c r="Q552" s="80">
        <v>0.21462829736211031</v>
      </c>
      <c r="R552" s="4">
        <v>0.20038167938931298</v>
      </c>
      <c r="S552" s="164">
        <v>0.23870967741935484</v>
      </c>
      <c r="T552" s="12">
        <v>0.14248704663212436</v>
      </c>
      <c r="U552" s="16">
        <v>0.13274336283185842</v>
      </c>
      <c r="V552" s="16">
        <v>0.20140105078809106</v>
      </c>
      <c r="W552" s="80"/>
      <c r="X552" s="476" t="s">
        <v>698</v>
      </c>
      <c r="Y552" s="477"/>
      <c r="Z552" s="478"/>
      <c r="AA552" s="18">
        <f>SUM(F552,H552-I552)</f>
        <v>115</v>
      </c>
      <c r="AB552" s="134">
        <f>G552</f>
        <v>74</v>
      </c>
      <c r="AC552" s="134">
        <f>I552</f>
        <v>45</v>
      </c>
      <c r="AD552" s="131">
        <f t="shared" si="223"/>
        <v>4.7442244224422438</v>
      </c>
      <c r="AE552" s="164">
        <f t="shared" si="223"/>
        <v>7.0678127984718246</v>
      </c>
      <c r="AF552" s="135">
        <f t="shared" si="223"/>
        <v>5.8900523560209423</v>
      </c>
      <c r="AG552" s="80">
        <v>0.20140105078809106</v>
      </c>
      <c r="AH552" s="164">
        <f>S552</f>
        <v>0.23870967741935484</v>
      </c>
      <c r="AI552" s="16">
        <f>U552</f>
        <v>0.13274336283185842</v>
      </c>
    </row>
    <row r="553" spans="1:35" ht="24" customHeight="1" x14ac:dyDescent="0.15">
      <c r="B553" s="479" t="s">
        <v>728</v>
      </c>
      <c r="C553" s="480"/>
      <c r="D553" s="481"/>
      <c r="E553" s="19">
        <v>1</v>
      </c>
      <c r="F553" s="18">
        <v>1</v>
      </c>
      <c r="G553" s="67">
        <v>0</v>
      </c>
      <c r="H553" s="18">
        <v>1</v>
      </c>
      <c r="I553" s="67">
        <v>1</v>
      </c>
      <c r="J553" s="19">
        <v>1</v>
      </c>
      <c r="K553" s="131">
        <f t="shared" si="222"/>
        <v>3.0012004801920768E-2</v>
      </c>
      <c r="L553" s="4">
        <f t="shared" si="222"/>
        <v>4.3763676148796497E-2</v>
      </c>
      <c r="M553" s="165">
        <f t="shared" si="222"/>
        <v>0</v>
      </c>
      <c r="N553" s="4">
        <f t="shared" si="222"/>
        <v>0.11074197120708748</v>
      </c>
      <c r="O553" s="165">
        <f t="shared" si="222"/>
        <v>0.13089005235602094</v>
      </c>
      <c r="P553" s="127">
        <f t="shared" si="222"/>
        <v>4.1254125412541254E-2</v>
      </c>
      <c r="Q553" s="80">
        <v>6.0975609756097563E-3</v>
      </c>
      <c r="R553" s="4">
        <v>6.2500000000000003E-3</v>
      </c>
      <c r="S553" s="165">
        <v>0</v>
      </c>
      <c r="T553" s="4">
        <v>2.0833333333333332E-2</v>
      </c>
      <c r="U553" s="4">
        <v>2.0833333333333332E-2</v>
      </c>
      <c r="V553" s="4">
        <v>6.2500000000000003E-3</v>
      </c>
      <c r="W553" s="80"/>
      <c r="X553" s="479" t="s">
        <v>728</v>
      </c>
      <c r="Y553" s="480"/>
      <c r="Z553" s="481"/>
      <c r="AA553" s="19">
        <f>SUM(F553,H553-I553)</f>
        <v>1</v>
      </c>
      <c r="AB553" s="67">
        <f>G553</f>
        <v>0</v>
      </c>
      <c r="AC553" s="67">
        <f>I553</f>
        <v>1</v>
      </c>
      <c r="AD553" s="131">
        <f t="shared" si="223"/>
        <v>4.1254125412541254E-2</v>
      </c>
      <c r="AE553" s="165">
        <f t="shared" si="223"/>
        <v>0</v>
      </c>
      <c r="AF553" s="127">
        <f t="shared" si="223"/>
        <v>0.13089005235602094</v>
      </c>
      <c r="AG553" s="80">
        <v>6.2500000000000003E-3</v>
      </c>
      <c r="AH553" s="165">
        <f>S553</f>
        <v>0</v>
      </c>
      <c r="AI553" s="4">
        <f>U553</f>
        <v>2.0833333333333332E-2</v>
      </c>
    </row>
    <row r="554" spans="1:35" ht="15" customHeight="1" x14ac:dyDescent="0.15">
      <c r="B554" s="482" t="s">
        <v>1</v>
      </c>
      <c r="C554" s="483"/>
      <c r="D554" s="484"/>
      <c r="E554" s="330">
        <f t="shared" ref="E554:I554" si="224">SUM(E551:E553)</f>
        <v>3332</v>
      </c>
      <c r="F554" s="47">
        <f t="shared" si="224"/>
        <v>2285</v>
      </c>
      <c r="G554" s="129">
        <f t="shared" si="224"/>
        <v>1047</v>
      </c>
      <c r="H554" s="47">
        <f t="shared" si="224"/>
        <v>903</v>
      </c>
      <c r="I554" s="129">
        <f t="shared" si="224"/>
        <v>764</v>
      </c>
      <c r="J554" s="330">
        <v>2424</v>
      </c>
      <c r="K554" s="132">
        <f t="shared" ref="K554:U554" si="225">SUM(K551:K553)</f>
        <v>99.999999999999986</v>
      </c>
      <c r="L554" s="71">
        <f t="shared" si="225"/>
        <v>100.00000000000001</v>
      </c>
      <c r="M554" s="179">
        <f t="shared" si="225"/>
        <v>99.999999999999986</v>
      </c>
      <c r="N554" s="71">
        <f t="shared" si="225"/>
        <v>100</v>
      </c>
      <c r="O554" s="179">
        <f t="shared" si="225"/>
        <v>100</v>
      </c>
      <c r="P554" s="130">
        <f t="shared" si="225"/>
        <v>100</v>
      </c>
      <c r="Q554" s="133">
        <f t="shared" si="225"/>
        <v>3.1831318733753138</v>
      </c>
      <c r="R554" s="71">
        <f t="shared" si="225"/>
        <v>3.4588704853594625</v>
      </c>
      <c r="S554" s="179">
        <f t="shared" si="225"/>
        <v>2.7082528246274769</v>
      </c>
      <c r="T554" s="71">
        <f t="shared" si="225"/>
        <v>2.2808203799654581</v>
      </c>
      <c r="U554" s="71">
        <f t="shared" si="225"/>
        <v>2.2841404943847765</v>
      </c>
      <c r="V554" s="71">
        <v>3.3563550071318842</v>
      </c>
      <c r="W554" s="80"/>
      <c r="X554" s="482" t="s">
        <v>1</v>
      </c>
      <c r="Y554" s="483"/>
      <c r="Z554" s="484"/>
      <c r="AA554" s="330">
        <f t="shared" ref="AA554:AI554" si="226">SUM(AA551:AA553)</f>
        <v>2424</v>
      </c>
      <c r="AB554" s="129">
        <f t="shared" si="226"/>
        <v>1047</v>
      </c>
      <c r="AC554" s="129">
        <f t="shared" si="226"/>
        <v>764</v>
      </c>
      <c r="AD554" s="132">
        <f t="shared" si="226"/>
        <v>100</v>
      </c>
      <c r="AE554" s="179">
        <f t="shared" si="226"/>
        <v>99.999999999999986</v>
      </c>
      <c r="AF554" s="130">
        <f t="shared" si="226"/>
        <v>100</v>
      </c>
      <c r="AG554" s="133">
        <f t="shared" si="226"/>
        <v>3.3563550071318842</v>
      </c>
      <c r="AH554" s="179">
        <f t="shared" si="226"/>
        <v>2.7082528246274769</v>
      </c>
      <c r="AI554" s="71">
        <f t="shared" si="226"/>
        <v>2.2841404943847765</v>
      </c>
    </row>
    <row r="555" spans="1:35" ht="15" customHeight="1" x14ac:dyDescent="0.15">
      <c r="B555" s="62"/>
      <c r="C555" s="62"/>
      <c r="D555" s="62"/>
      <c r="E555" s="62"/>
      <c r="F555" s="45"/>
      <c r="G555" s="90"/>
      <c r="H555" s="90"/>
      <c r="I555" s="90"/>
      <c r="J555" s="62"/>
      <c r="K555" s="54"/>
      <c r="L555" s="23"/>
      <c r="W555" s="80"/>
      <c r="X555" s="62"/>
      <c r="Y555" s="62"/>
      <c r="Z555" s="62"/>
      <c r="AA555" s="62"/>
      <c r="AB555" s="90"/>
      <c r="AC555" s="90"/>
      <c r="AD555" s="54"/>
      <c r="AE555" s="1"/>
      <c r="AF555" s="1"/>
      <c r="AG555" s="1"/>
    </row>
    <row r="556" spans="1:35" ht="15" customHeight="1" x14ac:dyDescent="0.15">
      <c r="A556" s="73" t="s">
        <v>722</v>
      </c>
      <c r="B556" s="22"/>
      <c r="C556" s="22"/>
      <c r="D556" s="22"/>
      <c r="E556" s="22"/>
      <c r="J556" s="22"/>
      <c r="N556" s="7"/>
      <c r="W556" s="80"/>
      <c r="X556" s="22"/>
      <c r="Y556" s="22"/>
      <c r="Z556" s="22"/>
      <c r="AA556" s="22"/>
      <c r="AE556" s="1"/>
      <c r="AF556" s="1"/>
      <c r="AG556" s="1"/>
    </row>
    <row r="557" spans="1:35" ht="15" customHeight="1" x14ac:dyDescent="0.15">
      <c r="A557" s="1" t="s">
        <v>723</v>
      </c>
      <c r="J557" s="1"/>
      <c r="W557" s="80"/>
      <c r="AE557" s="1"/>
      <c r="AF557" s="1"/>
      <c r="AG557" s="1"/>
    </row>
    <row r="558" spans="1:35" ht="13.65" customHeight="1" x14ac:dyDescent="0.15">
      <c r="B558" s="64"/>
      <c r="C558" s="33"/>
      <c r="D558" s="33"/>
      <c r="E558" s="386"/>
      <c r="F558" s="387"/>
      <c r="G558" s="86" t="s">
        <v>156</v>
      </c>
      <c r="H558" s="86"/>
      <c r="I558" s="387"/>
      <c r="J558" s="393"/>
      <c r="K558" s="388"/>
      <c r="L558" s="387"/>
      <c r="M558" s="86" t="s">
        <v>3</v>
      </c>
      <c r="N558" s="86"/>
      <c r="O558" s="387"/>
      <c r="P558" s="393"/>
      <c r="Q558" s="387"/>
      <c r="R558" s="387"/>
      <c r="S558" s="226" t="s">
        <v>305</v>
      </c>
      <c r="T558" s="86"/>
      <c r="U558" s="387"/>
      <c r="V558" s="389"/>
      <c r="W558" s="80"/>
      <c r="X558" s="64"/>
      <c r="Y558" s="33"/>
      <c r="Z558" s="33"/>
      <c r="AA558" s="79"/>
      <c r="AB558" s="83" t="s">
        <v>156</v>
      </c>
      <c r="AC558" s="86"/>
      <c r="AD558" s="102"/>
      <c r="AE558" s="83" t="s">
        <v>3</v>
      </c>
      <c r="AF558" s="97"/>
      <c r="AG558" s="86"/>
      <c r="AH558" s="124" t="s">
        <v>305</v>
      </c>
      <c r="AI558" s="84"/>
    </row>
    <row r="559" spans="1:35" ht="19.2" x14ac:dyDescent="0.15">
      <c r="B559" s="92"/>
      <c r="C559" s="45"/>
      <c r="D559" s="45"/>
      <c r="E559" s="94" t="s">
        <v>442</v>
      </c>
      <c r="F559" s="94" t="s">
        <v>194</v>
      </c>
      <c r="G559" s="94" t="s">
        <v>195</v>
      </c>
      <c r="H559" s="94" t="s">
        <v>444</v>
      </c>
      <c r="I559" s="100" t="s">
        <v>197</v>
      </c>
      <c r="J559" s="94" t="s">
        <v>1127</v>
      </c>
      <c r="K559" s="103" t="s">
        <v>442</v>
      </c>
      <c r="L559" s="94" t="s">
        <v>194</v>
      </c>
      <c r="M559" s="94" t="s">
        <v>195</v>
      </c>
      <c r="N559" s="94" t="s">
        <v>444</v>
      </c>
      <c r="O559" s="100" t="s">
        <v>197</v>
      </c>
      <c r="P559" s="392" t="s">
        <v>1127</v>
      </c>
      <c r="Q559" s="103" t="s">
        <v>442</v>
      </c>
      <c r="R559" s="94" t="s">
        <v>194</v>
      </c>
      <c r="S559" s="94" t="s">
        <v>195</v>
      </c>
      <c r="T559" s="94" t="s">
        <v>444</v>
      </c>
      <c r="U559" s="123" t="s">
        <v>197</v>
      </c>
      <c r="V559" s="123" t="s">
        <v>1127</v>
      </c>
      <c r="W559" s="80"/>
      <c r="X559" s="92"/>
      <c r="Y559" s="45"/>
      <c r="Z559" s="45"/>
      <c r="AA559" s="94" t="s">
        <v>976</v>
      </c>
      <c r="AB559" s="94" t="s">
        <v>195</v>
      </c>
      <c r="AC559" s="100" t="s">
        <v>197</v>
      </c>
      <c r="AD559" s="103" t="s">
        <v>976</v>
      </c>
      <c r="AE559" s="94" t="s">
        <v>195</v>
      </c>
      <c r="AF559" s="98" t="s">
        <v>197</v>
      </c>
      <c r="AG559" s="95" t="s">
        <v>976</v>
      </c>
      <c r="AH559" s="94" t="s">
        <v>195</v>
      </c>
      <c r="AI559" s="123" t="s">
        <v>197</v>
      </c>
    </row>
    <row r="560" spans="1:35" ht="12" customHeight="1" x14ac:dyDescent="0.15">
      <c r="B560" s="65"/>
      <c r="C560" s="36"/>
      <c r="D560" s="36"/>
      <c r="E560" s="37"/>
      <c r="F560" s="37"/>
      <c r="G560" s="37"/>
      <c r="H560" s="37"/>
      <c r="I560" s="66"/>
      <c r="J560" s="37"/>
      <c r="K560" s="192">
        <f t="shared" ref="K560:P560" si="227">E564</f>
        <v>1061</v>
      </c>
      <c r="L560" s="188">
        <f t="shared" si="227"/>
        <v>1061</v>
      </c>
      <c r="M560" s="188">
        <f t="shared" si="227"/>
        <v>0</v>
      </c>
      <c r="N560" s="188">
        <f t="shared" si="227"/>
        <v>52</v>
      </c>
      <c r="O560" s="391">
        <f t="shared" si="227"/>
        <v>0</v>
      </c>
      <c r="P560" s="189">
        <f t="shared" si="227"/>
        <v>1113</v>
      </c>
      <c r="Q560" s="125"/>
      <c r="R560" s="37"/>
      <c r="S560" s="37"/>
      <c r="T560" s="37"/>
      <c r="U560" s="37"/>
      <c r="V560" s="37"/>
      <c r="W560" s="80"/>
      <c r="X560" s="65"/>
      <c r="Y560" s="36"/>
      <c r="Z560" s="36"/>
      <c r="AA560" s="37"/>
      <c r="AB560" s="37"/>
      <c r="AC560" s="66"/>
      <c r="AD560" s="192">
        <f>AA564</f>
        <v>1113</v>
      </c>
      <c r="AE560" s="188">
        <f>AB564</f>
        <v>0</v>
      </c>
      <c r="AF560" s="189">
        <f>AC564</f>
        <v>0</v>
      </c>
      <c r="AG560" s="125"/>
      <c r="AH560" s="37"/>
      <c r="AI560" s="37"/>
    </row>
    <row r="561" spans="1:35" ht="24" customHeight="1" x14ac:dyDescent="0.15">
      <c r="B561" s="473" t="s">
        <v>974</v>
      </c>
      <c r="C561" s="474"/>
      <c r="D561" s="475"/>
      <c r="E561" s="17">
        <v>1037</v>
      </c>
      <c r="F561" s="17">
        <v>1037</v>
      </c>
      <c r="G561" s="128">
        <v>0</v>
      </c>
      <c r="H561" s="8">
        <v>52</v>
      </c>
      <c r="I561" s="128">
        <v>0</v>
      </c>
      <c r="J561" s="17">
        <v>1089</v>
      </c>
      <c r="K561" s="131">
        <f t="shared" ref="K561:L563" si="228">E561/K$560*100</f>
        <v>97.737983034872769</v>
      </c>
      <c r="L561" s="3">
        <f t="shared" si="228"/>
        <v>97.737983034872769</v>
      </c>
      <c r="M561" s="163" t="s">
        <v>704</v>
      </c>
      <c r="N561" s="11">
        <f>H561/N$560*100</f>
        <v>100</v>
      </c>
      <c r="O561" s="163" t="s">
        <v>701</v>
      </c>
      <c r="P561" s="126">
        <f>J561/P$560*100</f>
        <v>97.843665768194072</v>
      </c>
      <c r="Q561" s="80">
        <v>1.705592105263158</v>
      </c>
      <c r="R561" s="3">
        <v>1.705592105263158</v>
      </c>
      <c r="S561" s="163" t="s">
        <v>701</v>
      </c>
      <c r="T561" s="11">
        <v>0.91228070175438591</v>
      </c>
      <c r="U561" s="15" t="s">
        <v>701</v>
      </c>
      <c r="V561" s="15">
        <v>1.6375939849624059</v>
      </c>
      <c r="W561" s="80"/>
      <c r="X561" s="473" t="s">
        <v>974</v>
      </c>
      <c r="Y561" s="474"/>
      <c r="Z561" s="475"/>
      <c r="AA561" s="17">
        <f>SUM(F561,H561-I561)</f>
        <v>1089</v>
      </c>
      <c r="AB561" s="128">
        <f>G561</f>
        <v>0</v>
      </c>
      <c r="AC561" s="128">
        <f>I561</f>
        <v>0</v>
      </c>
      <c r="AD561" s="131">
        <f>AA561/AD$560*100</f>
        <v>97.843665768194072</v>
      </c>
      <c r="AE561" s="163" t="s">
        <v>704</v>
      </c>
      <c r="AF561" s="126" t="s">
        <v>701</v>
      </c>
      <c r="AG561" s="80">
        <v>1.6375939849624059</v>
      </c>
      <c r="AH561" s="163" t="str">
        <f>S561</f>
        <v>－</v>
      </c>
      <c r="AI561" s="15" t="str">
        <f>U561</f>
        <v>－</v>
      </c>
    </row>
    <row r="562" spans="1:35" ht="24" customHeight="1" x14ac:dyDescent="0.15">
      <c r="B562" s="476" t="s">
        <v>698</v>
      </c>
      <c r="C562" s="477"/>
      <c r="D562" s="478"/>
      <c r="E562" s="18">
        <v>24</v>
      </c>
      <c r="F562" s="18">
        <v>24</v>
      </c>
      <c r="G562" s="134">
        <v>0</v>
      </c>
      <c r="H562" s="9">
        <v>0</v>
      </c>
      <c r="I562" s="134">
        <v>0</v>
      </c>
      <c r="J562" s="18">
        <v>24</v>
      </c>
      <c r="K562" s="131">
        <f t="shared" si="228"/>
        <v>2.2620169651272386</v>
      </c>
      <c r="L562" s="4">
        <f t="shared" si="228"/>
        <v>2.2620169651272386</v>
      </c>
      <c r="M562" s="164" t="s">
        <v>701</v>
      </c>
      <c r="N562" s="12">
        <f>H562/N$560*100</f>
        <v>0</v>
      </c>
      <c r="O562" s="164" t="s">
        <v>701</v>
      </c>
      <c r="P562" s="135">
        <f>J562/P$560*100</f>
        <v>2.1563342318059302</v>
      </c>
      <c r="Q562" s="80">
        <v>0.58536585365853655</v>
      </c>
      <c r="R562" s="4">
        <v>0.58536585365853655</v>
      </c>
      <c r="S562" s="164" t="s">
        <v>701</v>
      </c>
      <c r="T562" s="164">
        <v>0</v>
      </c>
      <c r="U562" s="16" t="s">
        <v>701</v>
      </c>
      <c r="V562" s="16">
        <v>0.53333333333333333</v>
      </c>
      <c r="W562" s="80"/>
      <c r="X562" s="476" t="s">
        <v>698</v>
      </c>
      <c r="Y562" s="477"/>
      <c r="Z562" s="478"/>
      <c r="AA562" s="18">
        <f>SUM(F562,H562-I562)</f>
        <v>24</v>
      </c>
      <c r="AB562" s="134">
        <f>G562</f>
        <v>0</v>
      </c>
      <c r="AC562" s="134">
        <f>I562</f>
        <v>0</v>
      </c>
      <c r="AD562" s="131">
        <f>AA562/AD$560*100</f>
        <v>2.1563342318059302</v>
      </c>
      <c r="AE562" s="164" t="s">
        <v>701</v>
      </c>
      <c r="AF562" s="135" t="s">
        <v>701</v>
      </c>
      <c r="AG562" s="80">
        <v>0.53333333333333333</v>
      </c>
      <c r="AH562" s="164" t="str">
        <f>S562</f>
        <v>－</v>
      </c>
      <c r="AI562" s="16" t="str">
        <f>U562</f>
        <v>－</v>
      </c>
    </row>
    <row r="563" spans="1:35" ht="24" customHeight="1" x14ac:dyDescent="0.15">
      <c r="B563" s="479" t="s">
        <v>728</v>
      </c>
      <c r="C563" s="480"/>
      <c r="D563" s="481"/>
      <c r="E563" s="19">
        <v>0</v>
      </c>
      <c r="F563" s="18">
        <v>0</v>
      </c>
      <c r="G563" s="67">
        <v>0</v>
      </c>
      <c r="H563" s="18">
        <v>0</v>
      </c>
      <c r="I563" s="67">
        <v>0</v>
      </c>
      <c r="J563" s="19">
        <v>0</v>
      </c>
      <c r="K563" s="131">
        <f t="shared" si="228"/>
        <v>0</v>
      </c>
      <c r="L563" s="4">
        <f t="shared" si="228"/>
        <v>0</v>
      </c>
      <c r="M563" s="164" t="s">
        <v>701</v>
      </c>
      <c r="N563" s="4">
        <f>H563/N$560*100</f>
        <v>0</v>
      </c>
      <c r="O563" s="164" t="s">
        <v>701</v>
      </c>
      <c r="P563" s="135">
        <f>J563/P$560*100</f>
        <v>0</v>
      </c>
      <c r="Q563" s="80">
        <v>0</v>
      </c>
      <c r="R563" s="4">
        <v>0</v>
      </c>
      <c r="S563" s="164" t="s">
        <v>701</v>
      </c>
      <c r="T563" s="164" t="s">
        <v>701</v>
      </c>
      <c r="U563" s="16" t="s">
        <v>701</v>
      </c>
      <c r="V563" s="16">
        <v>0</v>
      </c>
      <c r="W563" s="80"/>
      <c r="X563" s="479" t="s">
        <v>728</v>
      </c>
      <c r="Y563" s="480"/>
      <c r="Z563" s="481"/>
      <c r="AA563" s="19">
        <f>SUM(F563,H563-I563)</f>
        <v>0</v>
      </c>
      <c r="AB563" s="67">
        <f>G563</f>
        <v>0</v>
      </c>
      <c r="AC563" s="67">
        <f>I563</f>
        <v>0</v>
      </c>
      <c r="AD563" s="131">
        <f>AA563/AD$560*100</f>
        <v>0</v>
      </c>
      <c r="AE563" s="164" t="s">
        <v>701</v>
      </c>
      <c r="AF563" s="135" t="s">
        <v>701</v>
      </c>
      <c r="AG563" s="80">
        <v>0</v>
      </c>
      <c r="AH563" s="164" t="str">
        <f>S563</f>
        <v>－</v>
      </c>
      <c r="AI563" s="16" t="str">
        <f>U563</f>
        <v>－</v>
      </c>
    </row>
    <row r="564" spans="1:35" ht="15" customHeight="1" x14ac:dyDescent="0.15">
      <c r="B564" s="482" t="s">
        <v>1</v>
      </c>
      <c r="C564" s="483"/>
      <c r="D564" s="484"/>
      <c r="E564" s="330">
        <f t="shared" ref="E564:I564" si="229">SUM(E561:E563)</f>
        <v>1061</v>
      </c>
      <c r="F564" s="47">
        <f t="shared" si="229"/>
        <v>1061</v>
      </c>
      <c r="G564" s="129">
        <f t="shared" si="229"/>
        <v>0</v>
      </c>
      <c r="H564" s="47">
        <f t="shared" si="229"/>
        <v>52</v>
      </c>
      <c r="I564" s="129">
        <f t="shared" si="229"/>
        <v>0</v>
      </c>
      <c r="J564" s="330">
        <v>1113</v>
      </c>
      <c r="K564" s="132">
        <f>SUM(K561:K563)</f>
        <v>100.00000000000001</v>
      </c>
      <c r="L564" s="71">
        <f>SUM(L561:L563)</f>
        <v>100.00000000000001</v>
      </c>
      <c r="M564" s="331" t="s">
        <v>701</v>
      </c>
      <c r="N564" s="71">
        <f>SUM(N561:N563)</f>
        <v>100</v>
      </c>
      <c r="O564" s="331" t="s">
        <v>701</v>
      </c>
      <c r="P564" s="332">
        <f>SUM(P561:P563)</f>
        <v>100</v>
      </c>
      <c r="Q564" s="133">
        <f>SUM(Q561:Q563)</f>
        <v>2.2909579589216946</v>
      </c>
      <c r="R564" s="71">
        <f>SUM(R561:R563)</f>
        <v>2.2909579589216946</v>
      </c>
      <c r="S564" s="331" t="s">
        <v>701</v>
      </c>
      <c r="T564" s="71">
        <f>SUM(T561:T563)</f>
        <v>0.91228070175438591</v>
      </c>
      <c r="U564" s="6" t="s">
        <v>701</v>
      </c>
      <c r="V564" s="6">
        <v>2.1709273182957394</v>
      </c>
      <c r="W564" s="80"/>
      <c r="X564" s="482" t="s">
        <v>1</v>
      </c>
      <c r="Y564" s="483"/>
      <c r="Z564" s="484"/>
      <c r="AA564" s="330">
        <f t="shared" ref="AA564:AD564" si="230">SUM(AA561:AA563)</f>
        <v>1113</v>
      </c>
      <c r="AB564" s="129">
        <f t="shared" si="230"/>
        <v>0</v>
      </c>
      <c r="AC564" s="129">
        <f t="shared" si="230"/>
        <v>0</v>
      </c>
      <c r="AD564" s="132">
        <f t="shared" si="230"/>
        <v>100</v>
      </c>
      <c r="AE564" s="331" t="s">
        <v>701</v>
      </c>
      <c r="AF564" s="332" t="s">
        <v>701</v>
      </c>
      <c r="AG564" s="133">
        <f>SUM(AG561:AG563)</f>
        <v>2.1709273182957394</v>
      </c>
      <c r="AH564" s="331" t="s">
        <v>701</v>
      </c>
      <c r="AI564" s="6" t="s">
        <v>701</v>
      </c>
    </row>
    <row r="565" spans="1:35" ht="15" customHeight="1" x14ac:dyDescent="0.15">
      <c r="B565" s="62"/>
      <c r="C565" s="62"/>
      <c r="D565" s="62"/>
      <c r="E565" s="62"/>
      <c r="F565" s="45"/>
      <c r="G565" s="90"/>
      <c r="H565" s="90"/>
      <c r="I565" s="90"/>
      <c r="J565" s="54"/>
      <c r="K565" s="23"/>
      <c r="W565" s="80"/>
      <c r="X565" s="62"/>
      <c r="Y565" s="62"/>
      <c r="Z565" s="62"/>
      <c r="AA565" s="62"/>
      <c r="AB565" s="45"/>
      <c r="AC565" s="90"/>
      <c r="AD565" s="90"/>
      <c r="AE565" s="90"/>
      <c r="AF565" s="54"/>
      <c r="AG565" s="23"/>
    </row>
    <row r="566" spans="1:35" ht="15" customHeight="1" x14ac:dyDescent="0.15">
      <c r="A566" s="73" t="s">
        <v>714</v>
      </c>
      <c r="B566" s="22"/>
      <c r="C566" s="22"/>
      <c r="D566" s="22"/>
      <c r="E566" s="22"/>
      <c r="K566" s="1"/>
      <c r="M566" s="7"/>
      <c r="W566" s="80"/>
      <c r="X566" s="22"/>
      <c r="Y566" s="22"/>
      <c r="Z566" s="22"/>
      <c r="AA566" s="22"/>
      <c r="AG566" s="1"/>
      <c r="AI566" s="7"/>
    </row>
    <row r="567" spans="1:35" ht="15" customHeight="1" x14ac:dyDescent="0.15">
      <c r="A567" s="1" t="s">
        <v>724</v>
      </c>
      <c r="K567" s="1"/>
      <c r="M567" s="7"/>
      <c r="W567" s="80"/>
      <c r="AG567" s="1"/>
      <c r="AI567" s="7"/>
    </row>
    <row r="568" spans="1:35" ht="19.2" x14ac:dyDescent="0.15">
      <c r="B568" s="333"/>
      <c r="C568" s="58"/>
      <c r="D568" s="58"/>
      <c r="E568" s="123" t="s">
        <v>442</v>
      </c>
      <c r="F568" s="123" t="s">
        <v>194</v>
      </c>
      <c r="G568" s="123" t="s">
        <v>195</v>
      </c>
      <c r="H568" s="123" t="s">
        <v>443</v>
      </c>
      <c r="I568" s="123" t="s">
        <v>197</v>
      </c>
      <c r="J568" s="123" t="s">
        <v>1127</v>
      </c>
      <c r="K568" s="1"/>
      <c r="M568" s="7"/>
      <c r="W568" s="80"/>
      <c r="X568" s="333"/>
      <c r="Y568" s="58"/>
      <c r="Z568" s="58"/>
      <c r="AA568" s="123" t="s">
        <v>822</v>
      </c>
      <c r="AB568" s="123" t="s">
        <v>195</v>
      </c>
      <c r="AC568" s="123" t="s">
        <v>197</v>
      </c>
      <c r="AE568" s="1"/>
      <c r="AF568" s="1"/>
    </row>
    <row r="569" spans="1:35" ht="24" customHeight="1" x14ac:dyDescent="0.15">
      <c r="B569" s="473" t="s">
        <v>974</v>
      </c>
      <c r="C569" s="474"/>
      <c r="D569" s="475"/>
      <c r="E569" s="148">
        <f t="shared" ref="E569:I572" si="231">E551/E531*100</f>
        <v>90.185979971387695</v>
      </c>
      <c r="F569" s="148">
        <f t="shared" si="231"/>
        <v>89.59703947368422</v>
      </c>
      <c r="G569" s="342">
        <f t="shared" si="231"/>
        <v>91.533396048918164</v>
      </c>
      <c r="H569" s="343">
        <f t="shared" si="231"/>
        <v>83.202357563850697</v>
      </c>
      <c r="I569" s="344">
        <f t="shared" si="231"/>
        <v>84.173505275498243</v>
      </c>
      <c r="J569" s="344">
        <f t="shared" ref="J569" si="232">J551/J531*100</f>
        <v>88.871775125144396</v>
      </c>
      <c r="K569" s="1"/>
      <c r="M569" s="7"/>
      <c r="W569" s="80"/>
      <c r="X569" s="473" t="s">
        <v>974</v>
      </c>
      <c r="Y569" s="474"/>
      <c r="Z569" s="475"/>
      <c r="AA569" s="148">
        <f t="shared" ref="AA569" si="233">AA551/AA531*100</f>
        <v>88.871775125144396</v>
      </c>
      <c r="AB569" s="342">
        <f t="shared" ref="AB569:AC572" si="234">AB551/AB531*100</f>
        <v>91.533396048918164</v>
      </c>
      <c r="AC569" s="344">
        <f t="shared" si="234"/>
        <v>84.173505275498243</v>
      </c>
      <c r="AE569" s="1"/>
      <c r="AF569" s="1"/>
    </row>
    <row r="570" spans="1:35" ht="24" customHeight="1" x14ac:dyDescent="0.15">
      <c r="B570" s="476" t="s">
        <v>698</v>
      </c>
      <c r="C570" s="477"/>
      <c r="D570" s="478"/>
      <c r="E570" s="149">
        <f t="shared" si="231"/>
        <v>8.7788131436978922</v>
      </c>
      <c r="F570" s="149">
        <f t="shared" si="231"/>
        <v>7.8475336322869964</v>
      </c>
      <c r="G570" s="345">
        <f t="shared" si="231"/>
        <v>10.556348074179743</v>
      </c>
      <c r="H570" s="346">
        <f t="shared" si="231"/>
        <v>6.7484662576687118</v>
      </c>
      <c r="I570" s="347">
        <f t="shared" si="231"/>
        <v>6.7873303167420813</v>
      </c>
      <c r="J570" s="347">
        <f t="shared" ref="J570" si="235">J552/J532*100</f>
        <v>7.7181208053691277</v>
      </c>
      <c r="K570" s="1"/>
      <c r="M570" s="7"/>
      <c r="W570" s="80"/>
      <c r="X570" s="476" t="s">
        <v>698</v>
      </c>
      <c r="Y570" s="477"/>
      <c r="Z570" s="478"/>
      <c r="AA570" s="149">
        <f t="shared" ref="AA570" si="236">AA552/AA532*100</f>
        <v>7.7181208053691277</v>
      </c>
      <c r="AB570" s="345">
        <f t="shared" si="234"/>
        <v>10.556348074179743</v>
      </c>
      <c r="AC570" s="347">
        <f t="shared" si="234"/>
        <v>6.7873303167420813</v>
      </c>
      <c r="AE570" s="1"/>
      <c r="AF570" s="1"/>
    </row>
    <row r="571" spans="1:35" ht="24" customHeight="1" x14ac:dyDescent="0.15">
      <c r="B571" s="479" t="s">
        <v>728</v>
      </c>
      <c r="C571" s="480"/>
      <c r="D571" s="481"/>
      <c r="E571" s="146">
        <f t="shared" si="231"/>
        <v>0.13089005235602094</v>
      </c>
      <c r="F571" s="149">
        <f t="shared" si="231"/>
        <v>0.13210039630118892</v>
      </c>
      <c r="G571" s="348">
        <f t="shared" si="231"/>
        <v>0</v>
      </c>
      <c r="H571" s="149">
        <f t="shared" si="231"/>
        <v>0.90909090909090906</v>
      </c>
      <c r="I571" s="149">
        <f t="shared" si="231"/>
        <v>0.90909090909090906</v>
      </c>
      <c r="J571" s="149">
        <f t="shared" ref="J571" si="237">J553/J533*100</f>
        <v>0.13210039630118892</v>
      </c>
      <c r="K571" s="1"/>
      <c r="M571" s="7"/>
      <c r="W571" s="80"/>
      <c r="X571" s="479" t="s">
        <v>728</v>
      </c>
      <c r="Y571" s="480"/>
      <c r="Z571" s="481"/>
      <c r="AA571" s="146">
        <f t="shared" ref="AA571" si="238">AA553/AA533*100</f>
        <v>0.13210039630118892</v>
      </c>
      <c r="AB571" s="348">
        <f t="shared" si="234"/>
        <v>0</v>
      </c>
      <c r="AC571" s="149">
        <f t="shared" si="234"/>
        <v>0.90909090909090906</v>
      </c>
      <c r="AE571" s="1"/>
      <c r="AF571" s="1"/>
    </row>
    <row r="572" spans="1:35" ht="15" customHeight="1" x14ac:dyDescent="0.15">
      <c r="B572" s="482" t="s">
        <v>1</v>
      </c>
      <c r="C572" s="483"/>
      <c r="D572" s="484"/>
      <c r="E572" s="334">
        <f t="shared" si="231"/>
        <v>52.905684344236271</v>
      </c>
      <c r="F572" s="40">
        <f t="shared" si="231"/>
        <v>50.474928208526613</v>
      </c>
      <c r="G572" s="335">
        <f t="shared" si="231"/>
        <v>59.119141727837373</v>
      </c>
      <c r="H572" s="40">
        <f t="shared" si="231"/>
        <v>46.474523932063825</v>
      </c>
      <c r="I572" s="40">
        <f t="shared" si="231"/>
        <v>46.986469864698648</v>
      </c>
      <c r="J572" s="40">
        <f t="shared" ref="J572" si="239">J554/J534*100</f>
        <v>50.041288191577202</v>
      </c>
      <c r="K572" s="1"/>
      <c r="M572" s="7"/>
      <c r="W572" s="80"/>
      <c r="X572" s="482" t="s">
        <v>1</v>
      </c>
      <c r="Y572" s="483"/>
      <c r="Z572" s="484"/>
      <c r="AA572" s="334">
        <f t="shared" ref="AA572" si="240">AA554/AA534*100</f>
        <v>50.041288191577202</v>
      </c>
      <c r="AB572" s="335">
        <f t="shared" si="234"/>
        <v>59.119141727837373</v>
      </c>
      <c r="AC572" s="40">
        <f t="shared" si="234"/>
        <v>46.986469864698648</v>
      </c>
      <c r="AE572" s="1"/>
      <c r="AF572" s="1"/>
    </row>
    <row r="573" spans="1:35" ht="15" customHeight="1" x14ac:dyDescent="0.15">
      <c r="D573" s="7"/>
      <c r="E573" s="7"/>
      <c r="H573" s="1"/>
      <c r="J573" s="1"/>
      <c r="K573" s="1"/>
      <c r="L573" s="7"/>
      <c r="W573" s="80"/>
      <c r="Z573" s="7"/>
      <c r="AA573" s="7"/>
      <c r="AD573" s="1"/>
      <c r="AF573" s="1"/>
      <c r="AG573" s="1"/>
      <c r="AH573" s="7"/>
    </row>
    <row r="574" spans="1:35" ht="15" customHeight="1" x14ac:dyDescent="0.15">
      <c r="A574" s="1" t="s">
        <v>725</v>
      </c>
      <c r="D574" s="7"/>
      <c r="E574" s="7"/>
      <c r="H574" s="1"/>
      <c r="I574" s="1"/>
      <c r="J574" s="1"/>
      <c r="K574" s="1"/>
      <c r="W574" s="80"/>
      <c r="Z574" s="7"/>
      <c r="AA574" s="7"/>
      <c r="AD574" s="1"/>
      <c r="AE574" s="1"/>
      <c r="AF574" s="1"/>
      <c r="AG574" s="1"/>
    </row>
    <row r="575" spans="1:35" ht="13.65" customHeight="1" x14ac:dyDescent="0.15">
      <c r="B575" s="64"/>
      <c r="C575" s="33"/>
      <c r="D575" s="33"/>
      <c r="E575" s="33"/>
      <c r="F575" s="386"/>
      <c r="G575" s="387"/>
      <c r="H575" s="86" t="s">
        <v>2</v>
      </c>
      <c r="I575" s="86"/>
      <c r="J575" s="387"/>
      <c r="K575" s="387"/>
      <c r="L575" s="388"/>
      <c r="M575" s="387"/>
      <c r="N575" s="86" t="s">
        <v>3</v>
      </c>
      <c r="O575" s="86"/>
      <c r="P575" s="387"/>
      <c r="Q575" s="389"/>
      <c r="W575" s="80"/>
      <c r="X575" s="64"/>
      <c r="Y575" s="33"/>
      <c r="Z575" s="33"/>
      <c r="AA575" s="33"/>
      <c r="AB575" s="79"/>
      <c r="AC575" s="83" t="s">
        <v>2</v>
      </c>
      <c r="AD575" s="86"/>
      <c r="AE575" s="104"/>
      <c r="AF575" s="83" t="s">
        <v>3</v>
      </c>
      <c r="AG575" s="84"/>
    </row>
    <row r="576" spans="1:35" ht="19.2" x14ac:dyDescent="0.15">
      <c r="B576" s="77"/>
      <c r="C576" s="7"/>
      <c r="D576" s="7"/>
      <c r="E576" s="7"/>
      <c r="F576" s="94" t="s">
        <v>442</v>
      </c>
      <c r="G576" s="94" t="s">
        <v>194</v>
      </c>
      <c r="H576" s="94" t="s">
        <v>195</v>
      </c>
      <c r="I576" s="94" t="s">
        <v>443</v>
      </c>
      <c r="J576" s="100" t="s">
        <v>197</v>
      </c>
      <c r="K576" s="94" t="s">
        <v>1127</v>
      </c>
      <c r="L576" s="103" t="s">
        <v>442</v>
      </c>
      <c r="M576" s="94" t="s">
        <v>194</v>
      </c>
      <c r="N576" s="94" t="s">
        <v>195</v>
      </c>
      <c r="O576" s="94" t="s">
        <v>443</v>
      </c>
      <c r="P576" s="94" t="s">
        <v>197</v>
      </c>
      <c r="Q576" s="94" t="s">
        <v>1127</v>
      </c>
      <c r="W576" s="80"/>
      <c r="X576" s="77"/>
      <c r="Y576" s="7"/>
      <c r="Z576" s="7"/>
      <c r="AA576" s="7"/>
      <c r="AB576" s="94" t="s">
        <v>822</v>
      </c>
      <c r="AC576" s="94" t="s">
        <v>195</v>
      </c>
      <c r="AD576" s="100" t="s">
        <v>197</v>
      </c>
      <c r="AE576" s="103" t="s">
        <v>822</v>
      </c>
      <c r="AF576" s="94" t="s">
        <v>195</v>
      </c>
      <c r="AG576" s="94" t="s">
        <v>197</v>
      </c>
    </row>
    <row r="577" spans="1:37" ht="12" customHeight="1" x14ac:dyDescent="0.15">
      <c r="B577" s="35"/>
      <c r="C577" s="88"/>
      <c r="D577" s="88"/>
      <c r="E577" s="36"/>
      <c r="F577" s="37"/>
      <c r="G577" s="37"/>
      <c r="H577" s="37"/>
      <c r="I577" s="37"/>
      <c r="J577" s="66"/>
      <c r="K577" s="37"/>
      <c r="L577" s="105">
        <f t="shared" ref="L577:Q577" si="241">F580</f>
        <v>2146</v>
      </c>
      <c r="M577" s="2">
        <f t="shared" si="241"/>
        <v>1105</v>
      </c>
      <c r="N577" s="2">
        <f t="shared" si="241"/>
        <v>1041</v>
      </c>
      <c r="O577" s="2">
        <f t="shared" si="241"/>
        <v>1184</v>
      </c>
      <c r="P577" s="2">
        <f t="shared" si="241"/>
        <v>1077</v>
      </c>
      <c r="Q577" s="2">
        <f t="shared" si="241"/>
        <v>1212</v>
      </c>
      <c r="R577" s="89"/>
      <c r="S577" s="89"/>
      <c r="T577" s="89"/>
      <c r="U577" s="89"/>
      <c r="V577" s="89"/>
      <c r="W577" s="80"/>
      <c r="X577" s="35"/>
      <c r="Y577" s="88"/>
      <c r="Z577" s="88"/>
      <c r="AA577" s="36"/>
      <c r="AB577" s="37"/>
      <c r="AC577" s="37"/>
      <c r="AD577" s="66"/>
      <c r="AE577" s="105">
        <f>AB580</f>
        <v>1212</v>
      </c>
      <c r="AF577" s="2">
        <f>AC580</f>
        <v>1041</v>
      </c>
      <c r="AG577" s="2">
        <f>AD580</f>
        <v>1077</v>
      </c>
      <c r="AH577" s="89"/>
      <c r="AI577" s="89"/>
      <c r="AJ577" s="89"/>
      <c r="AK577" s="89"/>
    </row>
    <row r="578" spans="1:37" ht="15" customHeight="1" x14ac:dyDescent="0.15">
      <c r="B578" s="34" t="s">
        <v>705</v>
      </c>
      <c r="C578" s="209"/>
      <c r="D578" s="209"/>
      <c r="E578" s="7"/>
      <c r="F578" s="18">
        <v>1030</v>
      </c>
      <c r="G578" s="18">
        <v>639</v>
      </c>
      <c r="H578" s="18">
        <v>391</v>
      </c>
      <c r="I578" s="18">
        <v>376</v>
      </c>
      <c r="J578" s="67">
        <v>318</v>
      </c>
      <c r="K578" s="18">
        <v>697</v>
      </c>
      <c r="L578" s="107">
        <f t="shared" ref="L578:Q579" si="242">F578/L$577*100</f>
        <v>47.996272134203167</v>
      </c>
      <c r="M578" s="4">
        <f t="shared" si="242"/>
        <v>57.828054298642542</v>
      </c>
      <c r="N578" s="4">
        <f t="shared" si="242"/>
        <v>37.560038424591738</v>
      </c>
      <c r="O578" s="4">
        <f t="shared" si="242"/>
        <v>31.756756756756754</v>
      </c>
      <c r="P578" s="4">
        <f t="shared" si="242"/>
        <v>29.526462395543174</v>
      </c>
      <c r="Q578" s="4">
        <f t="shared" si="242"/>
        <v>57.508250825082506</v>
      </c>
      <c r="R578" s="80"/>
      <c r="S578" s="80"/>
      <c r="T578" s="80"/>
      <c r="U578" s="80"/>
      <c r="V578" s="80"/>
      <c r="W578" s="80"/>
      <c r="X578" s="34" t="s">
        <v>705</v>
      </c>
      <c r="Y578" s="209"/>
      <c r="Z578" s="209"/>
      <c r="AA578" s="7"/>
      <c r="AB578" s="18">
        <f>SUM(G578,I578-J578)</f>
        <v>697</v>
      </c>
      <c r="AC578" s="18">
        <f>H578</f>
        <v>391</v>
      </c>
      <c r="AD578" s="67">
        <f>J578</f>
        <v>318</v>
      </c>
      <c r="AE578" s="107">
        <f t="shared" ref="AE578:AG579" si="243">AB578/AE$395*100</f>
        <v>57.508250825082506</v>
      </c>
      <c r="AF578" s="4">
        <f t="shared" si="243"/>
        <v>37.560038424591738</v>
      </c>
      <c r="AG578" s="4">
        <f t="shared" si="243"/>
        <v>29.526462395543174</v>
      </c>
      <c r="AH578" s="80"/>
      <c r="AI578" s="80"/>
      <c r="AJ578" s="80"/>
      <c r="AK578" s="80"/>
    </row>
    <row r="579" spans="1:37" ht="15" customHeight="1" x14ac:dyDescent="0.15">
      <c r="B579" s="34" t="s">
        <v>706</v>
      </c>
      <c r="C579" s="209"/>
      <c r="D579" s="209"/>
      <c r="E579" s="7"/>
      <c r="F579" s="18">
        <v>1116</v>
      </c>
      <c r="G579" s="18">
        <v>466</v>
      </c>
      <c r="H579" s="18">
        <v>650</v>
      </c>
      <c r="I579" s="18">
        <v>808</v>
      </c>
      <c r="J579" s="67">
        <v>759</v>
      </c>
      <c r="K579" s="18">
        <v>515</v>
      </c>
      <c r="L579" s="107">
        <f t="shared" si="242"/>
        <v>52.003727865796833</v>
      </c>
      <c r="M579" s="4">
        <f t="shared" si="242"/>
        <v>42.171945701357465</v>
      </c>
      <c r="N579" s="4">
        <f t="shared" si="242"/>
        <v>62.439961575408262</v>
      </c>
      <c r="O579" s="4">
        <f t="shared" si="242"/>
        <v>68.243243243243242</v>
      </c>
      <c r="P579" s="4">
        <f t="shared" si="242"/>
        <v>70.473537604456823</v>
      </c>
      <c r="Q579" s="4">
        <f t="shared" si="242"/>
        <v>42.491749174917494</v>
      </c>
      <c r="R579" s="80"/>
      <c r="S579" s="80"/>
      <c r="T579" s="80"/>
      <c r="U579" s="80"/>
      <c r="V579" s="80"/>
      <c r="W579" s="80"/>
      <c r="X579" s="34" t="s">
        <v>706</v>
      </c>
      <c r="Y579" s="209"/>
      <c r="Z579" s="209"/>
      <c r="AA579" s="7"/>
      <c r="AB579" s="18">
        <f>SUM(G579,I579-J579)</f>
        <v>515</v>
      </c>
      <c r="AC579" s="18">
        <f>H579</f>
        <v>650</v>
      </c>
      <c r="AD579" s="67">
        <f>J579</f>
        <v>759</v>
      </c>
      <c r="AE579" s="107">
        <f t="shared" si="243"/>
        <v>42.491749174917494</v>
      </c>
      <c r="AF579" s="4">
        <f t="shared" si="243"/>
        <v>62.439961575408262</v>
      </c>
      <c r="AG579" s="4">
        <f t="shared" si="243"/>
        <v>70.473537604456823</v>
      </c>
      <c r="AH579" s="80"/>
      <c r="AI579" s="80"/>
      <c r="AJ579" s="80"/>
      <c r="AK579" s="80"/>
    </row>
    <row r="580" spans="1:37" ht="15" customHeight="1" x14ac:dyDescent="0.15">
      <c r="B580" s="38" t="s">
        <v>1</v>
      </c>
      <c r="C580" s="78"/>
      <c r="D580" s="78"/>
      <c r="E580" s="28"/>
      <c r="F580" s="39">
        <f>SUM(F578:F579)</f>
        <v>2146</v>
      </c>
      <c r="G580" s="39">
        <f>SUM(G578:G579)</f>
        <v>1105</v>
      </c>
      <c r="H580" s="39">
        <f>SUM(H578:H579)</f>
        <v>1041</v>
      </c>
      <c r="I580" s="39">
        <f>SUM(I578:I579)</f>
        <v>1184</v>
      </c>
      <c r="J580" s="68">
        <f>SUM(J578:J579)</f>
        <v>1077</v>
      </c>
      <c r="K580" s="39">
        <v>1212</v>
      </c>
      <c r="L580" s="108">
        <f t="shared" ref="L580:Q580" si="244">IF(SUM(L578:L579)&gt;100,"－",SUM(L578:L579))</f>
        <v>100</v>
      </c>
      <c r="M580" s="6">
        <f t="shared" si="244"/>
        <v>100</v>
      </c>
      <c r="N580" s="6">
        <f t="shared" si="244"/>
        <v>100</v>
      </c>
      <c r="O580" s="6">
        <f t="shared" si="244"/>
        <v>100</v>
      </c>
      <c r="P580" s="6">
        <f t="shared" si="244"/>
        <v>100</v>
      </c>
      <c r="Q580" s="6">
        <f t="shared" si="244"/>
        <v>100</v>
      </c>
      <c r="R580" s="23"/>
      <c r="S580" s="23"/>
      <c r="T580" s="23"/>
      <c r="U580" s="23"/>
      <c r="V580" s="23"/>
      <c r="W580" s="80"/>
      <c r="X580" s="38" t="s">
        <v>1</v>
      </c>
      <c r="Y580" s="78"/>
      <c r="Z580" s="78"/>
      <c r="AA580" s="28"/>
      <c r="AB580" s="39">
        <f>SUM(AB578:AB579)</f>
        <v>1212</v>
      </c>
      <c r="AC580" s="39">
        <f>SUM(AC578:AC579)</f>
        <v>1041</v>
      </c>
      <c r="AD580" s="68">
        <f>SUM(AD578:AD579)</f>
        <v>1077</v>
      </c>
      <c r="AE580" s="108">
        <f>IF(SUM(AE578:AE579)&gt;100,"－",SUM(AE578:AE579))</f>
        <v>100</v>
      </c>
      <c r="AF580" s="6">
        <f>IF(SUM(AF578:AF579)&gt;100,"－",SUM(AF578:AF579))</f>
        <v>100</v>
      </c>
      <c r="AG580" s="6">
        <f>IF(SUM(AG578:AG579)&gt;100,"－",SUM(AG578:AG579))</f>
        <v>100</v>
      </c>
      <c r="AH580" s="23"/>
      <c r="AI580" s="23"/>
      <c r="AJ580" s="23"/>
      <c r="AK580" s="23"/>
    </row>
    <row r="581" spans="1:37" ht="15" customHeight="1" x14ac:dyDescent="0.15">
      <c r="D581" s="7"/>
      <c r="E581" s="7"/>
      <c r="H581" s="1"/>
      <c r="I581" s="1"/>
      <c r="J581" s="1"/>
      <c r="K581" s="1"/>
      <c r="W581" s="80"/>
      <c r="Z581" s="7"/>
      <c r="AA581" s="7"/>
      <c r="AD581" s="1"/>
      <c r="AE581" s="1"/>
      <c r="AF581" s="1"/>
      <c r="AG581" s="1"/>
    </row>
    <row r="582" spans="1:37" ht="15" customHeight="1" x14ac:dyDescent="0.15">
      <c r="A582" s="1" t="s">
        <v>1135</v>
      </c>
      <c r="D582" s="7"/>
      <c r="E582" s="7"/>
      <c r="G582" s="1"/>
      <c r="H582" s="1"/>
      <c r="I582" s="1"/>
      <c r="J582" s="1"/>
      <c r="K582" s="1"/>
      <c r="V582" s="80"/>
      <c r="Y582" s="7"/>
      <c r="Z582" s="7"/>
      <c r="AA582" s="7"/>
      <c r="AC582" s="1"/>
      <c r="AD582" s="1"/>
      <c r="AE582" s="1"/>
      <c r="AF582" s="1"/>
      <c r="AG582" s="1"/>
    </row>
    <row r="583" spans="1:37" ht="13.65" customHeight="1" x14ac:dyDescent="0.15">
      <c r="B583" s="64"/>
      <c r="C583" s="33"/>
      <c r="D583" s="33"/>
      <c r="E583" s="33"/>
      <c r="F583" s="386"/>
      <c r="G583" s="387"/>
      <c r="H583" s="86" t="s">
        <v>2</v>
      </c>
      <c r="I583" s="86"/>
      <c r="J583" s="387"/>
      <c r="K583" s="387"/>
      <c r="L583" s="388"/>
      <c r="M583" s="387"/>
      <c r="N583" s="86" t="s">
        <v>3</v>
      </c>
      <c r="O583" s="86"/>
      <c r="P583" s="387"/>
      <c r="Q583" s="389"/>
      <c r="X583" s="64"/>
      <c r="Y583" s="33"/>
      <c r="Z583" s="33"/>
      <c r="AA583" s="33"/>
      <c r="AB583" s="79"/>
      <c r="AC583" s="83" t="s">
        <v>2</v>
      </c>
      <c r="AD583" s="86"/>
      <c r="AE583" s="104"/>
      <c r="AF583" s="83" t="s">
        <v>3</v>
      </c>
      <c r="AG583" s="84"/>
    </row>
    <row r="584" spans="1:37" ht="19.2" x14ac:dyDescent="0.15">
      <c r="B584" s="77"/>
      <c r="C584" s="7"/>
      <c r="D584" s="7"/>
      <c r="E584" s="7"/>
      <c r="F584" s="94" t="s">
        <v>442</v>
      </c>
      <c r="G584" s="94" t="s">
        <v>194</v>
      </c>
      <c r="H584" s="94" t="s">
        <v>195</v>
      </c>
      <c r="I584" s="94" t="s">
        <v>443</v>
      </c>
      <c r="J584" s="100" t="s">
        <v>197</v>
      </c>
      <c r="K584" s="94" t="s">
        <v>1127</v>
      </c>
      <c r="L584" s="103" t="s">
        <v>442</v>
      </c>
      <c r="M584" s="94" t="s">
        <v>194</v>
      </c>
      <c r="N584" s="94" t="s">
        <v>195</v>
      </c>
      <c r="O584" s="94" t="s">
        <v>443</v>
      </c>
      <c r="P584" s="94" t="s">
        <v>197</v>
      </c>
      <c r="Q584" s="94" t="s">
        <v>1127</v>
      </c>
      <c r="X584" s="77"/>
      <c r="Y584" s="7"/>
      <c r="Z584" s="7"/>
      <c r="AA584" s="7"/>
      <c r="AB584" s="94" t="s">
        <v>822</v>
      </c>
      <c r="AC584" s="94" t="s">
        <v>195</v>
      </c>
      <c r="AD584" s="100" t="s">
        <v>197</v>
      </c>
      <c r="AE584" s="103" t="s">
        <v>822</v>
      </c>
      <c r="AF584" s="94" t="s">
        <v>195</v>
      </c>
      <c r="AG584" s="94" t="s">
        <v>197</v>
      </c>
    </row>
    <row r="585" spans="1:37" ht="12" customHeight="1" x14ac:dyDescent="0.15">
      <c r="B585" s="35"/>
      <c r="C585" s="88"/>
      <c r="D585" s="88"/>
      <c r="E585" s="88"/>
      <c r="F585" s="37"/>
      <c r="G585" s="37"/>
      <c r="H585" s="37"/>
      <c r="I585" s="37"/>
      <c r="J585" s="66"/>
      <c r="K585" s="37"/>
      <c r="L585" s="105">
        <f t="shared" ref="L585" si="245">F589</f>
        <v>2146</v>
      </c>
      <c r="M585" s="2">
        <f t="shared" ref="M585" si="246">G589</f>
        <v>1105</v>
      </c>
      <c r="N585" s="2">
        <f t="shared" ref="N585" si="247">H589</f>
        <v>1041</v>
      </c>
      <c r="O585" s="2">
        <f t="shared" ref="O585" si="248">I589</f>
        <v>1184</v>
      </c>
      <c r="P585" s="2">
        <f t="shared" ref="P585" si="249">J589</f>
        <v>1077</v>
      </c>
      <c r="Q585" s="2">
        <f t="shared" ref="Q585" si="250">K589</f>
        <v>1212</v>
      </c>
      <c r="R585" s="89"/>
      <c r="S585" s="89"/>
      <c r="T585" s="89"/>
      <c r="U585" s="89"/>
      <c r="V585" s="89"/>
      <c r="X585" s="35"/>
      <c r="Y585" s="88"/>
      <c r="Z585" s="88"/>
      <c r="AA585" s="36"/>
      <c r="AB585" s="37"/>
      <c r="AC585" s="37"/>
      <c r="AD585" s="66"/>
      <c r="AE585" s="105">
        <f>AB589</f>
        <v>1212</v>
      </c>
      <c r="AF585" s="2">
        <f>AC589</f>
        <v>1041</v>
      </c>
      <c r="AG585" s="2">
        <f>AD589</f>
        <v>1077</v>
      </c>
      <c r="AH585" s="89"/>
      <c r="AI585" s="89"/>
      <c r="AJ585" s="89"/>
    </row>
    <row r="586" spans="1:37" ht="15" customHeight="1" x14ac:dyDescent="0.15">
      <c r="B586" s="61" t="s">
        <v>707</v>
      </c>
      <c r="C586" s="209"/>
      <c r="D586" s="209"/>
      <c r="E586" s="209"/>
      <c r="F586" s="18">
        <v>321</v>
      </c>
      <c r="G586" s="18">
        <v>321</v>
      </c>
      <c r="H586" s="18">
        <v>0</v>
      </c>
      <c r="I586" s="18">
        <v>25</v>
      </c>
      <c r="J586" s="67">
        <v>0</v>
      </c>
      <c r="K586" s="18">
        <v>346</v>
      </c>
      <c r="L586" s="107">
        <f>F586/L$585*100</f>
        <v>14.958061509785647</v>
      </c>
      <c r="M586" s="4">
        <f t="shared" ref="M586:Q586" si="251">G586/M$585*100</f>
        <v>29.049773755656112</v>
      </c>
      <c r="N586" s="4">
        <f t="shared" si="251"/>
        <v>0</v>
      </c>
      <c r="O586" s="4">
        <f t="shared" si="251"/>
        <v>2.1114864864864864</v>
      </c>
      <c r="P586" s="4">
        <f t="shared" si="251"/>
        <v>0</v>
      </c>
      <c r="Q586" s="4">
        <f t="shared" si="251"/>
        <v>28.547854785478549</v>
      </c>
      <c r="R586" s="80"/>
      <c r="S586" s="80"/>
      <c r="T586" s="80"/>
      <c r="U586" s="80"/>
      <c r="V586" s="80"/>
      <c r="X586" s="34" t="s">
        <v>707</v>
      </c>
      <c r="Y586" s="209"/>
      <c r="Z586" s="209"/>
      <c r="AA586" s="7"/>
      <c r="AB586" s="18">
        <f>SUM(G586,I586-J586)</f>
        <v>346</v>
      </c>
      <c r="AC586" s="18">
        <f>H586</f>
        <v>0</v>
      </c>
      <c r="AD586" s="67">
        <f>J586</f>
        <v>0</v>
      </c>
      <c r="AE586" s="131">
        <f t="shared" ref="AE586:AG588" si="252">AB586/AE$585*100</f>
        <v>28.547854785478549</v>
      </c>
      <c r="AF586" s="3">
        <f t="shared" si="252"/>
        <v>0</v>
      </c>
      <c r="AG586" s="24">
        <f t="shared" si="252"/>
        <v>0</v>
      </c>
      <c r="AH586" s="80"/>
      <c r="AI586" s="80"/>
      <c r="AJ586" s="80"/>
    </row>
    <row r="587" spans="1:37" ht="15" customHeight="1" x14ac:dyDescent="0.15">
      <c r="B587" s="61" t="s">
        <v>708</v>
      </c>
      <c r="C587" s="209"/>
      <c r="D587" s="209"/>
      <c r="E587" s="209"/>
      <c r="F587" s="18">
        <v>709</v>
      </c>
      <c r="G587" s="18">
        <v>318</v>
      </c>
      <c r="H587" s="18">
        <v>391</v>
      </c>
      <c r="I587" s="18">
        <v>351</v>
      </c>
      <c r="J587" s="67">
        <v>318</v>
      </c>
      <c r="K587" s="18">
        <v>351</v>
      </c>
      <c r="L587" s="107">
        <f t="shared" ref="L587:L588" si="253">F587/L$585*100</f>
        <v>33.038210624417516</v>
      </c>
      <c r="M587" s="4">
        <f t="shared" ref="M587:M588" si="254">G587/M$585*100</f>
        <v>28.778280542986423</v>
      </c>
      <c r="N587" s="4">
        <f t="shared" ref="N587:N588" si="255">H587/N$585*100</f>
        <v>37.560038424591738</v>
      </c>
      <c r="O587" s="4">
        <f t="shared" ref="O587:O588" si="256">I587/O$585*100</f>
        <v>29.64527027027027</v>
      </c>
      <c r="P587" s="4">
        <f t="shared" ref="P587:P588" si="257">J587/P$585*100</f>
        <v>29.526462395543174</v>
      </c>
      <c r="Q587" s="4">
        <f t="shared" ref="Q587:Q588" si="258">K587/Q$585*100</f>
        <v>28.960396039603957</v>
      </c>
      <c r="R587" s="80"/>
      <c r="S587" s="80"/>
      <c r="T587" s="80"/>
      <c r="U587" s="80"/>
      <c r="V587" s="80"/>
      <c r="X587" s="34" t="s">
        <v>708</v>
      </c>
      <c r="Y587" s="209"/>
      <c r="Z587" s="209"/>
      <c r="AA587" s="7"/>
      <c r="AB587" s="18">
        <f>SUM(G587,I587-J587)</f>
        <v>351</v>
      </c>
      <c r="AC587" s="18">
        <f>H587</f>
        <v>391</v>
      </c>
      <c r="AD587" s="67">
        <f>J587</f>
        <v>318</v>
      </c>
      <c r="AE587" s="131">
        <f t="shared" si="252"/>
        <v>28.960396039603957</v>
      </c>
      <c r="AF587" s="4">
        <f t="shared" si="252"/>
        <v>37.560038424591738</v>
      </c>
      <c r="AG587" s="24">
        <f t="shared" si="252"/>
        <v>29.526462395543174</v>
      </c>
      <c r="AH587" s="80"/>
      <c r="AI587" s="80"/>
      <c r="AJ587" s="80"/>
    </row>
    <row r="588" spans="1:37" ht="15" customHeight="1" x14ac:dyDescent="0.15">
      <c r="B588" s="34" t="s">
        <v>706</v>
      </c>
      <c r="C588" s="209"/>
      <c r="D588" s="209"/>
      <c r="E588" s="209"/>
      <c r="F588" s="18">
        <v>1116</v>
      </c>
      <c r="G588" s="18">
        <v>466</v>
      </c>
      <c r="H588" s="18">
        <v>650</v>
      </c>
      <c r="I588" s="18">
        <v>808</v>
      </c>
      <c r="J588" s="67">
        <v>759</v>
      </c>
      <c r="K588" s="18">
        <v>515</v>
      </c>
      <c r="L588" s="107">
        <f t="shared" si="253"/>
        <v>52.003727865796833</v>
      </c>
      <c r="M588" s="4">
        <f t="shared" si="254"/>
        <v>42.171945701357465</v>
      </c>
      <c r="N588" s="4">
        <f t="shared" si="255"/>
        <v>62.439961575408262</v>
      </c>
      <c r="O588" s="4">
        <f t="shared" si="256"/>
        <v>68.243243243243242</v>
      </c>
      <c r="P588" s="4">
        <f t="shared" si="257"/>
        <v>70.473537604456823</v>
      </c>
      <c r="Q588" s="4">
        <f t="shared" si="258"/>
        <v>42.491749174917494</v>
      </c>
      <c r="R588" s="80"/>
      <c r="S588" s="80"/>
      <c r="T588" s="80"/>
      <c r="U588" s="80"/>
      <c r="V588" s="80"/>
      <c r="X588" s="34" t="s">
        <v>706</v>
      </c>
      <c r="Y588" s="209"/>
      <c r="Z588" s="209"/>
      <c r="AA588" s="7"/>
      <c r="AB588" s="18">
        <f>SUM(G588,I588-J588)</f>
        <v>515</v>
      </c>
      <c r="AC588" s="18">
        <f>H588</f>
        <v>650</v>
      </c>
      <c r="AD588" s="67">
        <f>J588</f>
        <v>759</v>
      </c>
      <c r="AE588" s="131">
        <f t="shared" si="252"/>
        <v>42.491749174917494</v>
      </c>
      <c r="AF588" s="5">
        <f t="shared" si="252"/>
        <v>62.439961575408262</v>
      </c>
      <c r="AG588" s="24">
        <f t="shared" si="252"/>
        <v>70.473537604456823</v>
      </c>
      <c r="AH588" s="80"/>
      <c r="AI588" s="80"/>
      <c r="AJ588" s="80"/>
    </row>
    <row r="589" spans="1:37" ht="15" customHeight="1" x14ac:dyDescent="0.15">
      <c r="B589" s="38" t="s">
        <v>1</v>
      </c>
      <c r="C589" s="78"/>
      <c r="D589" s="78"/>
      <c r="E589" s="78"/>
      <c r="F589" s="39">
        <f>SUM(F586:F588)</f>
        <v>2146</v>
      </c>
      <c r="G589" s="39">
        <f>SUM(G586:G588)</f>
        <v>1105</v>
      </c>
      <c r="H589" s="39">
        <f>SUM(H586:H588)</f>
        <v>1041</v>
      </c>
      <c r="I589" s="39">
        <f>SUM(I586:I588)</f>
        <v>1184</v>
      </c>
      <c r="J589" s="68">
        <f>SUM(J586:J588)</f>
        <v>1077</v>
      </c>
      <c r="K589" s="39">
        <v>1212</v>
      </c>
      <c r="L589" s="108">
        <f t="shared" ref="L589:Q589" si="259">IF(SUM(L586:L588)&gt;100,"－",SUM(L586:L588))</f>
        <v>100</v>
      </c>
      <c r="M589" s="6">
        <f t="shared" si="259"/>
        <v>100</v>
      </c>
      <c r="N589" s="6">
        <f t="shared" si="259"/>
        <v>100</v>
      </c>
      <c r="O589" s="6">
        <f t="shared" si="259"/>
        <v>100</v>
      </c>
      <c r="P589" s="6">
        <f t="shared" si="259"/>
        <v>100</v>
      </c>
      <c r="Q589" s="6">
        <f t="shared" si="259"/>
        <v>100</v>
      </c>
      <c r="R589" s="23"/>
      <c r="S589" s="23"/>
      <c r="T589" s="23"/>
      <c r="U589" s="23"/>
      <c r="V589" s="23"/>
      <c r="X589" s="38" t="s">
        <v>1</v>
      </c>
      <c r="Y589" s="78"/>
      <c r="Z589" s="78"/>
      <c r="AA589" s="28"/>
      <c r="AB589" s="39">
        <f>SUM(AB586:AB588)</f>
        <v>1212</v>
      </c>
      <c r="AC589" s="39">
        <f>SUM(AC586:AC588)</f>
        <v>1041</v>
      </c>
      <c r="AD589" s="68">
        <f>SUM(AD586:AD588)</f>
        <v>1077</v>
      </c>
      <c r="AE589" s="108">
        <f>IF(SUM(AE586:AE588)&gt;100,"－",SUM(AE586:AE588))</f>
        <v>100</v>
      </c>
      <c r="AF589" s="6">
        <f>IF(SUM(AF586:AF588)&gt;100,"－",SUM(AF586:AF588))</f>
        <v>100</v>
      </c>
      <c r="AG589" s="6">
        <f>IF(SUM(AG586:AG588)&gt;100,"－",SUM(AG586:AG588))</f>
        <v>100</v>
      </c>
      <c r="AH589" s="23"/>
      <c r="AI589" s="23"/>
      <c r="AJ589" s="23"/>
    </row>
    <row r="590" spans="1:37" ht="15" customHeight="1" x14ac:dyDescent="0.15">
      <c r="D590" s="7"/>
      <c r="E590" s="7"/>
      <c r="H590" s="1"/>
      <c r="I590" s="1"/>
      <c r="J590" s="1"/>
      <c r="K590" s="1"/>
      <c r="W590" s="80"/>
      <c r="Z590" s="7"/>
      <c r="AA590" s="7"/>
      <c r="AD590" s="1"/>
      <c r="AE590" s="1"/>
      <c r="AF590" s="1"/>
      <c r="AG590" s="1"/>
    </row>
    <row r="591" spans="1:37" ht="15" customHeight="1" x14ac:dyDescent="0.15">
      <c r="A591" s="1" t="s">
        <v>726</v>
      </c>
      <c r="D591" s="7"/>
      <c r="E591" s="7"/>
      <c r="H591" s="1"/>
      <c r="I591" s="1"/>
      <c r="J591" s="1"/>
      <c r="K591" s="1"/>
      <c r="W591" s="80"/>
      <c r="Z591" s="7"/>
      <c r="AA591" s="7"/>
      <c r="AD591" s="1"/>
      <c r="AE591" s="1"/>
      <c r="AF591" s="1"/>
      <c r="AG591" s="1"/>
    </row>
    <row r="592" spans="1:37" ht="13.65" customHeight="1" x14ac:dyDescent="0.15">
      <c r="B592" s="64"/>
      <c r="C592" s="33"/>
      <c r="D592" s="33"/>
      <c r="E592" s="33"/>
      <c r="F592" s="33"/>
      <c r="G592" s="79"/>
      <c r="H592" s="83" t="s">
        <v>2</v>
      </c>
      <c r="I592" s="86"/>
      <c r="J592" s="104"/>
      <c r="K592" s="83" t="s">
        <v>3</v>
      </c>
      <c r="L592" s="84"/>
      <c r="W592" s="80"/>
      <c r="Z592" s="7"/>
      <c r="AA592" s="7"/>
      <c r="AD592" s="1"/>
      <c r="AE592" s="1"/>
      <c r="AF592" s="1"/>
      <c r="AG592" s="1"/>
    </row>
    <row r="593" spans="1:39" ht="19.2" x14ac:dyDescent="0.15">
      <c r="B593" s="77"/>
      <c r="C593" s="7"/>
      <c r="D593" s="7"/>
      <c r="E593" s="7"/>
      <c r="G593" s="94" t="s">
        <v>4</v>
      </c>
      <c r="H593" s="94" t="s">
        <v>194</v>
      </c>
      <c r="I593" s="94" t="s">
        <v>196</v>
      </c>
      <c r="J593" s="103" t="s">
        <v>4</v>
      </c>
      <c r="K593" s="94" t="s">
        <v>194</v>
      </c>
      <c r="L593" s="94" t="s">
        <v>196</v>
      </c>
      <c r="W593" s="80"/>
      <c r="Z593" s="7"/>
      <c r="AA593" s="7"/>
      <c r="AD593" s="1"/>
      <c r="AE593" s="1"/>
      <c r="AF593" s="1"/>
      <c r="AG593" s="1"/>
    </row>
    <row r="594" spans="1:39" ht="12" customHeight="1" x14ac:dyDescent="0.15">
      <c r="B594" s="35"/>
      <c r="C594" s="88"/>
      <c r="D594" s="88"/>
      <c r="E594" s="88"/>
      <c r="F594" s="36"/>
      <c r="G594" s="37"/>
      <c r="H594" s="37"/>
      <c r="I594" s="37"/>
      <c r="J594" s="105">
        <f>G598</f>
        <v>1212</v>
      </c>
      <c r="K594" s="2">
        <f>H598</f>
        <v>1105</v>
      </c>
      <c r="L594" s="2">
        <f>I598</f>
        <v>107</v>
      </c>
      <c r="M594" s="89"/>
      <c r="N594" s="89"/>
      <c r="O594" s="89"/>
      <c r="P594" s="89"/>
      <c r="Q594" s="89"/>
      <c r="W594" s="80"/>
      <c r="Z594" s="7"/>
      <c r="AA594" s="7"/>
      <c r="AD594" s="1"/>
      <c r="AE594" s="1"/>
      <c r="AF594" s="1"/>
      <c r="AG594" s="1"/>
      <c r="AK594" s="89"/>
      <c r="AL594" s="89"/>
      <c r="AM594" s="89"/>
    </row>
    <row r="595" spans="1:39" ht="15" customHeight="1" x14ac:dyDescent="0.15">
      <c r="B595" s="34" t="s">
        <v>707</v>
      </c>
      <c r="C595" s="209"/>
      <c r="D595" s="209"/>
      <c r="E595" s="7"/>
      <c r="G595" s="18">
        <v>346</v>
      </c>
      <c r="H595" s="18">
        <v>321</v>
      </c>
      <c r="I595" s="18">
        <v>25</v>
      </c>
      <c r="J595" s="107">
        <f t="shared" ref="J595:L597" si="260">G595/J$594*100</f>
        <v>28.547854785478549</v>
      </c>
      <c r="K595" s="4">
        <f t="shared" si="260"/>
        <v>29.049773755656112</v>
      </c>
      <c r="L595" s="4">
        <f t="shared" si="260"/>
        <v>23.364485981308412</v>
      </c>
      <c r="M595" s="80"/>
      <c r="N595" s="80"/>
      <c r="O595" s="80"/>
      <c r="P595" s="80"/>
      <c r="Q595" s="80"/>
      <c r="W595" s="80"/>
      <c r="Z595" s="7"/>
      <c r="AA595" s="7"/>
      <c r="AD595" s="1"/>
      <c r="AE595" s="1"/>
      <c r="AF595" s="1"/>
      <c r="AG595" s="1"/>
      <c r="AK595" s="80"/>
      <c r="AL595" s="80"/>
      <c r="AM595" s="80"/>
    </row>
    <row r="596" spans="1:39" ht="15" customHeight="1" x14ac:dyDescent="0.15">
      <c r="B596" s="34" t="s">
        <v>708</v>
      </c>
      <c r="C596" s="209"/>
      <c r="D596" s="209"/>
      <c r="E596" s="7"/>
      <c r="G596" s="18">
        <v>351</v>
      </c>
      <c r="H596" s="18">
        <v>318</v>
      </c>
      <c r="I596" s="18">
        <v>33</v>
      </c>
      <c r="J596" s="107">
        <f t="shared" si="260"/>
        <v>28.960396039603957</v>
      </c>
      <c r="K596" s="4">
        <f t="shared" si="260"/>
        <v>28.778280542986423</v>
      </c>
      <c r="L596" s="4">
        <f t="shared" si="260"/>
        <v>30.841121495327101</v>
      </c>
      <c r="M596" s="80"/>
      <c r="N596" s="80"/>
      <c r="O596" s="80"/>
      <c r="P596" s="80"/>
      <c r="Q596" s="80"/>
      <c r="W596" s="80"/>
      <c r="Z596" s="7"/>
      <c r="AA596" s="7"/>
      <c r="AD596" s="1"/>
      <c r="AE596" s="1"/>
      <c r="AF596" s="1"/>
      <c r="AG596" s="1"/>
      <c r="AK596" s="80"/>
      <c r="AL596" s="80"/>
      <c r="AM596" s="80"/>
    </row>
    <row r="597" spans="1:39" ht="15" customHeight="1" x14ac:dyDescent="0.15">
      <c r="B597" s="34" t="s">
        <v>706</v>
      </c>
      <c r="C597" s="209"/>
      <c r="D597" s="209"/>
      <c r="E597" s="7"/>
      <c r="F597" s="36"/>
      <c r="G597" s="19">
        <v>515</v>
      </c>
      <c r="H597" s="19">
        <v>466</v>
      </c>
      <c r="I597" s="19">
        <v>49</v>
      </c>
      <c r="J597" s="111">
        <f t="shared" si="260"/>
        <v>42.491749174917494</v>
      </c>
      <c r="K597" s="5">
        <f t="shared" si="260"/>
        <v>42.171945701357465</v>
      </c>
      <c r="L597" s="5">
        <f t="shared" si="260"/>
        <v>45.794392523364486</v>
      </c>
      <c r="M597" s="23"/>
      <c r="N597" s="23"/>
      <c r="O597" s="23"/>
      <c r="P597" s="23"/>
      <c r="Q597" s="23"/>
      <c r="W597" s="80"/>
      <c r="Z597" s="7"/>
      <c r="AA597" s="7"/>
      <c r="AD597" s="1"/>
      <c r="AE597" s="1"/>
      <c r="AF597" s="1"/>
      <c r="AG597" s="1"/>
      <c r="AK597" s="23"/>
      <c r="AL597" s="23"/>
      <c r="AM597" s="23"/>
    </row>
    <row r="598" spans="1:39" ht="15" customHeight="1" x14ac:dyDescent="0.15">
      <c r="B598" s="38" t="s">
        <v>1</v>
      </c>
      <c r="C598" s="78"/>
      <c r="D598" s="78"/>
      <c r="E598" s="78"/>
      <c r="F598" s="28"/>
      <c r="G598" s="39">
        <f>SUM(G595:G597)</f>
        <v>1212</v>
      </c>
      <c r="H598" s="39">
        <f>SUM(H595:H597)</f>
        <v>1105</v>
      </c>
      <c r="I598" s="39">
        <f>SUM(I595:I597)</f>
        <v>107</v>
      </c>
      <c r="J598" s="108">
        <f>IF(SUM(J595:J597)&gt;100,"－",SUM(J595:J597))</f>
        <v>100</v>
      </c>
      <c r="K598" s="6">
        <f>IF(SUM(K595:K597)&gt;100,"－",SUM(K595:K597))</f>
        <v>100</v>
      </c>
      <c r="L598" s="6">
        <f>IF(SUM(L595:L597)&gt;100,"－",SUM(L595:L597))</f>
        <v>100</v>
      </c>
      <c r="M598" s="23"/>
      <c r="N598" s="23"/>
      <c r="O598" s="23"/>
      <c r="P598" s="23"/>
      <c r="Q598" s="23"/>
      <c r="W598" s="80"/>
      <c r="Z598" s="7"/>
      <c r="AA598" s="7"/>
      <c r="AD598" s="1"/>
      <c r="AE598" s="1"/>
      <c r="AF598" s="1"/>
      <c r="AG598" s="1"/>
      <c r="AK598" s="23"/>
      <c r="AL598" s="23"/>
      <c r="AM598" s="23"/>
    </row>
    <row r="599" spans="1:39" ht="15" customHeight="1" x14ac:dyDescent="0.15">
      <c r="D599" s="7"/>
      <c r="E599" s="7"/>
      <c r="H599" s="1"/>
      <c r="I599" s="1"/>
      <c r="J599" s="1"/>
      <c r="K599" s="1"/>
      <c r="W599" s="80"/>
      <c r="Z599" s="7"/>
      <c r="AA599" s="7"/>
      <c r="AD599" s="1"/>
      <c r="AE599" s="1"/>
      <c r="AF599" s="1"/>
      <c r="AG599" s="1"/>
    </row>
    <row r="600" spans="1:39" ht="15" customHeight="1" x14ac:dyDescent="0.15">
      <c r="A600" s="1" t="s">
        <v>727</v>
      </c>
      <c r="D600" s="7"/>
      <c r="E600" s="7"/>
      <c r="H600" s="1"/>
      <c r="I600" s="1"/>
      <c r="J600" s="1"/>
      <c r="K600" s="1"/>
      <c r="W600" s="80"/>
      <c r="Z600" s="7"/>
      <c r="AA600" s="7"/>
      <c r="AD600" s="1"/>
      <c r="AE600" s="1"/>
      <c r="AF600" s="1"/>
      <c r="AG600" s="1"/>
    </row>
    <row r="601" spans="1:39" ht="15" customHeight="1" x14ac:dyDescent="0.15">
      <c r="B601" s="64" t="s">
        <v>442</v>
      </c>
      <c r="C601" s="33"/>
      <c r="D601" s="33"/>
      <c r="E601" s="221">
        <v>1790</v>
      </c>
      <c r="F601" s="336">
        <v>8510</v>
      </c>
      <c r="G601" s="3">
        <v>37.038777908343121</v>
      </c>
      <c r="H601" s="1"/>
      <c r="I601" s="1"/>
      <c r="J601" s="1"/>
      <c r="K601" s="1"/>
      <c r="W601" s="80"/>
      <c r="X601" s="64" t="s">
        <v>936</v>
      </c>
      <c r="Y601" s="33"/>
      <c r="Z601" s="33"/>
      <c r="AA601" s="221">
        <v>1126</v>
      </c>
      <c r="AB601" s="336">
        <v>6330</v>
      </c>
      <c r="AC601" s="3">
        <v>36.461295418641392</v>
      </c>
      <c r="AD601" s="1"/>
      <c r="AE601" s="1"/>
      <c r="AF601" s="1"/>
      <c r="AG601" s="1"/>
    </row>
    <row r="602" spans="1:39" ht="15" customHeight="1" x14ac:dyDescent="0.15">
      <c r="B602" s="77" t="s">
        <v>194</v>
      </c>
      <c r="C602" s="7"/>
      <c r="D602" s="7"/>
      <c r="E602" s="222">
        <v>1033</v>
      </c>
      <c r="F602" s="337">
        <v>5856</v>
      </c>
      <c r="G602" s="4">
        <v>37.209699453551913</v>
      </c>
      <c r="H602" s="1"/>
      <c r="I602" s="1"/>
      <c r="J602" s="1"/>
      <c r="K602" s="1"/>
      <c r="W602" s="80"/>
      <c r="X602" s="77" t="s">
        <v>195</v>
      </c>
      <c r="Y602" s="7"/>
      <c r="Z602" s="7"/>
      <c r="AA602" s="222">
        <f>E603</f>
        <v>757</v>
      </c>
      <c r="AB602" s="337">
        <f t="shared" ref="AB602:AC602" si="261">F603</f>
        <v>2654</v>
      </c>
      <c r="AC602" s="4">
        <f t="shared" si="261"/>
        <v>36.66164280331575</v>
      </c>
      <c r="AD602" s="1"/>
      <c r="AE602" s="1"/>
      <c r="AF602" s="1"/>
      <c r="AG602" s="1"/>
    </row>
    <row r="603" spans="1:39" ht="15" customHeight="1" x14ac:dyDescent="0.15">
      <c r="B603" s="77" t="s">
        <v>195</v>
      </c>
      <c r="C603" s="7"/>
      <c r="D603" s="7"/>
      <c r="E603" s="222">
        <v>757</v>
      </c>
      <c r="F603" s="337">
        <v>2654</v>
      </c>
      <c r="G603" s="4">
        <v>36.66164280331575</v>
      </c>
      <c r="H603" s="1"/>
      <c r="I603" s="1"/>
      <c r="J603" s="1"/>
      <c r="K603" s="1"/>
      <c r="W603" s="80"/>
      <c r="X603" s="65" t="s">
        <v>197</v>
      </c>
      <c r="Y603" s="36"/>
      <c r="Z603" s="36"/>
      <c r="AA603" s="223">
        <f>E606</f>
        <v>1126</v>
      </c>
      <c r="AB603" s="338">
        <f t="shared" ref="AB603:AC603" si="262">F606</f>
        <v>6330</v>
      </c>
      <c r="AC603" s="5">
        <f t="shared" si="262"/>
        <v>36.461295418641392</v>
      </c>
      <c r="AD603" s="1"/>
      <c r="AE603" s="1"/>
      <c r="AF603" s="1"/>
      <c r="AG603" s="1"/>
    </row>
    <row r="604" spans="1:39" ht="15" customHeight="1" x14ac:dyDescent="0.15">
      <c r="B604" s="77" t="s">
        <v>443</v>
      </c>
      <c r="C604" s="7"/>
      <c r="D604" s="7"/>
      <c r="E604" s="222">
        <v>874</v>
      </c>
      <c r="F604" s="337">
        <v>2945</v>
      </c>
      <c r="G604" s="4">
        <v>28.760611205432941</v>
      </c>
      <c r="H604" s="1"/>
      <c r="I604" s="1"/>
      <c r="J604" s="1"/>
      <c r="K604" s="1"/>
      <c r="W604" s="80"/>
      <c r="AB604" s="1"/>
      <c r="AC604" s="1"/>
      <c r="AD604" s="1"/>
      <c r="AE604" s="1"/>
      <c r="AF604" s="1"/>
      <c r="AG604" s="1"/>
    </row>
    <row r="605" spans="1:39" ht="15" customHeight="1" x14ac:dyDescent="0.15">
      <c r="B605" s="77" t="s">
        <v>197</v>
      </c>
      <c r="C605" s="7"/>
      <c r="D605" s="7"/>
      <c r="E605" s="222">
        <v>781</v>
      </c>
      <c r="F605" s="337">
        <v>2471</v>
      </c>
      <c r="G605" s="4">
        <v>29.057061918251719</v>
      </c>
      <c r="H605" s="1"/>
      <c r="I605" s="1"/>
      <c r="J605" s="1"/>
      <c r="K605" s="1"/>
      <c r="W605" s="80"/>
      <c r="AB605" s="1"/>
      <c r="AC605" s="1"/>
      <c r="AD605" s="1"/>
      <c r="AE605" s="1"/>
      <c r="AF605" s="1"/>
      <c r="AG605" s="1"/>
    </row>
    <row r="606" spans="1:39" ht="15" customHeight="1" x14ac:dyDescent="0.15">
      <c r="B606" s="65" t="s">
        <v>1127</v>
      </c>
      <c r="C606" s="36"/>
      <c r="D606" s="36"/>
      <c r="E606" s="223">
        <v>1126</v>
      </c>
      <c r="F606" s="338">
        <v>6330</v>
      </c>
      <c r="G606" s="5">
        <v>36.461295418641392</v>
      </c>
      <c r="H606" s="1"/>
      <c r="I606" s="1"/>
      <c r="J606" s="1"/>
      <c r="K606" s="1"/>
      <c r="W606" s="80"/>
      <c r="AB606" s="1"/>
      <c r="AC606" s="1"/>
      <c r="AD606" s="1"/>
      <c r="AE606" s="1"/>
      <c r="AF606" s="1"/>
      <c r="AG606" s="1"/>
    </row>
    <row r="607" spans="1:39" ht="15" customHeight="1" x14ac:dyDescent="0.15">
      <c r="D607" s="7"/>
      <c r="E607" s="7"/>
      <c r="H607" s="1"/>
      <c r="I607" s="1"/>
      <c r="J607" s="1"/>
      <c r="K607" s="1"/>
      <c r="W607" s="80"/>
      <c r="Z607" s="7"/>
      <c r="AA607" s="7"/>
      <c r="AD607" s="1"/>
      <c r="AE607" s="1"/>
      <c r="AF607" s="1"/>
      <c r="AG607" s="1"/>
    </row>
    <row r="608" spans="1:39" ht="15" customHeight="1" x14ac:dyDescent="0.15">
      <c r="A608" s="1" t="s">
        <v>1116</v>
      </c>
      <c r="D608" s="7"/>
      <c r="E608" s="7"/>
      <c r="H608" s="1"/>
      <c r="I608" s="1"/>
      <c r="J608" s="1"/>
      <c r="K608" s="1"/>
      <c r="W608" s="80"/>
      <c r="Z608" s="7"/>
      <c r="AA608" s="7"/>
      <c r="AD608" s="1"/>
      <c r="AE608" s="1"/>
      <c r="AF608" s="1"/>
      <c r="AG608" s="1"/>
    </row>
    <row r="609" spans="2:33" ht="15" customHeight="1" x14ac:dyDescent="0.15">
      <c r="B609" s="64" t="s">
        <v>442</v>
      </c>
      <c r="C609" s="33"/>
      <c r="D609" s="33"/>
      <c r="E609" s="221">
        <v>1794</v>
      </c>
      <c r="F609" s="336">
        <v>8543</v>
      </c>
      <c r="G609" s="3">
        <v>36.895704085215968</v>
      </c>
      <c r="H609" s="1"/>
      <c r="I609" s="1"/>
      <c r="J609" s="1"/>
      <c r="K609" s="1"/>
      <c r="W609" s="80"/>
      <c r="X609" s="64" t="s">
        <v>936</v>
      </c>
      <c r="Y609" s="33"/>
      <c r="Z609" s="33"/>
      <c r="AA609" s="221">
        <v>1128</v>
      </c>
      <c r="AB609" s="336">
        <v>6347</v>
      </c>
      <c r="AC609" s="3">
        <v>36.363636363636367</v>
      </c>
      <c r="AD609" s="1"/>
      <c r="AE609" s="1"/>
      <c r="AF609" s="1"/>
      <c r="AG609" s="1"/>
    </row>
    <row r="610" spans="2:33" ht="15" customHeight="1" x14ac:dyDescent="0.15">
      <c r="B610" s="77" t="s">
        <v>194</v>
      </c>
      <c r="C610" s="7"/>
      <c r="D610" s="7"/>
      <c r="E610" s="222">
        <v>1035</v>
      </c>
      <c r="F610" s="337">
        <v>5873</v>
      </c>
      <c r="G610" s="4">
        <v>37.101992167546399</v>
      </c>
      <c r="H610" s="1"/>
      <c r="I610" s="1"/>
      <c r="J610" s="1"/>
      <c r="K610" s="1"/>
      <c r="W610" s="80"/>
      <c r="X610" s="77" t="s">
        <v>195</v>
      </c>
      <c r="Y610" s="7"/>
      <c r="Z610" s="7"/>
      <c r="AA610" s="222">
        <f>E611</f>
        <v>759</v>
      </c>
      <c r="AB610" s="337">
        <f t="shared" ref="AB610" si="263">F611</f>
        <v>2670</v>
      </c>
      <c r="AC610" s="4">
        <f t="shared" ref="AC610" si="264">G611</f>
        <v>36.441947565543067</v>
      </c>
      <c r="AD610" s="1"/>
      <c r="AE610" s="1"/>
      <c r="AF610" s="1"/>
      <c r="AG610" s="1"/>
    </row>
    <row r="611" spans="2:33" ht="15" customHeight="1" x14ac:dyDescent="0.15">
      <c r="B611" s="77" t="s">
        <v>195</v>
      </c>
      <c r="C611" s="7"/>
      <c r="D611" s="7"/>
      <c r="E611" s="222">
        <v>759</v>
      </c>
      <c r="F611" s="337">
        <v>2670</v>
      </c>
      <c r="G611" s="4">
        <v>36.441947565543067</v>
      </c>
      <c r="H611" s="1"/>
      <c r="I611" s="1"/>
      <c r="J611" s="1"/>
      <c r="K611" s="1"/>
      <c r="W611" s="80"/>
      <c r="X611" s="65" t="s">
        <v>197</v>
      </c>
      <c r="Y611" s="36"/>
      <c r="Z611" s="36"/>
      <c r="AA611" s="223">
        <f>E614</f>
        <v>1128</v>
      </c>
      <c r="AB611" s="338">
        <f t="shared" ref="AB611" si="265">F614</f>
        <v>6347</v>
      </c>
      <c r="AC611" s="5">
        <f t="shared" ref="AC611" si="266">G614</f>
        <v>36.363636363636367</v>
      </c>
      <c r="AD611" s="1"/>
      <c r="AE611" s="1"/>
      <c r="AF611" s="1"/>
      <c r="AG611" s="1"/>
    </row>
    <row r="612" spans="2:33" ht="15" customHeight="1" x14ac:dyDescent="0.15">
      <c r="B612" s="77" t="s">
        <v>443</v>
      </c>
      <c r="C612" s="7"/>
      <c r="D612" s="7"/>
      <c r="E612" s="222">
        <v>878</v>
      </c>
      <c r="F612" s="337">
        <v>2963</v>
      </c>
      <c r="G612" s="4">
        <v>28.585892676341544</v>
      </c>
      <c r="H612" s="1"/>
      <c r="I612" s="1"/>
      <c r="J612" s="1"/>
      <c r="K612" s="1"/>
      <c r="W612" s="80"/>
      <c r="AB612" s="1"/>
      <c r="AC612" s="1"/>
      <c r="AD612" s="1"/>
      <c r="AE612" s="1"/>
      <c r="AF612" s="1"/>
      <c r="AG612" s="1"/>
    </row>
    <row r="613" spans="2:33" ht="15" customHeight="1" x14ac:dyDescent="0.15">
      <c r="B613" s="77" t="s">
        <v>197</v>
      </c>
      <c r="C613" s="7"/>
      <c r="D613" s="7"/>
      <c r="E613" s="222">
        <v>785</v>
      </c>
      <c r="F613" s="337">
        <v>2489</v>
      </c>
      <c r="G613" s="4">
        <v>28.846926476496588</v>
      </c>
      <c r="H613" s="1"/>
      <c r="I613" s="1"/>
      <c r="J613" s="1"/>
      <c r="K613" s="1"/>
      <c r="W613" s="80"/>
      <c r="AB613" s="1"/>
      <c r="AC613" s="1"/>
      <c r="AD613" s="1"/>
      <c r="AE613" s="1"/>
      <c r="AF613" s="1"/>
      <c r="AG613" s="1"/>
    </row>
    <row r="614" spans="2:33" ht="15" customHeight="1" x14ac:dyDescent="0.15">
      <c r="B614" s="65" t="s">
        <v>1127</v>
      </c>
      <c r="C614" s="36"/>
      <c r="D614" s="36"/>
      <c r="E614" s="223">
        <v>1128</v>
      </c>
      <c r="F614" s="338">
        <v>6347</v>
      </c>
      <c r="G614" s="5">
        <v>36.363636363636367</v>
      </c>
      <c r="H614" s="1"/>
      <c r="I614" s="1"/>
      <c r="J614" s="1"/>
      <c r="K614" s="1"/>
      <c r="W614" s="80"/>
      <c r="AB614" s="1"/>
      <c r="AC614" s="1"/>
      <c r="AD614" s="1"/>
      <c r="AE614" s="1"/>
      <c r="AF614" s="1"/>
      <c r="AG614" s="1"/>
    </row>
    <row r="615" spans="2:33" ht="15" customHeight="1" x14ac:dyDescent="0.15">
      <c r="W615" s="80"/>
      <c r="Z615" s="7"/>
      <c r="AA615" s="7"/>
      <c r="AD615" s="1"/>
    </row>
  </sheetData>
  <mergeCells count="78">
    <mergeCell ref="B544:D544"/>
    <mergeCell ref="B512:D512"/>
    <mergeCell ref="B513:D513"/>
    <mergeCell ref="B531:D531"/>
    <mergeCell ref="B514:D514"/>
    <mergeCell ref="B516:D516"/>
    <mergeCell ref="B515:D515"/>
    <mergeCell ref="B523:D523"/>
    <mergeCell ref="B518:D518"/>
    <mergeCell ref="C517:D517"/>
    <mergeCell ref="B519:D519"/>
    <mergeCell ref="B520:D520"/>
    <mergeCell ref="B521:D521"/>
    <mergeCell ref="B522:D522"/>
    <mergeCell ref="B495:D495"/>
    <mergeCell ref="B496:D496"/>
    <mergeCell ref="B501:D501"/>
    <mergeCell ref="B502:D502"/>
    <mergeCell ref="B503:D503"/>
    <mergeCell ref="B498:D498"/>
    <mergeCell ref="B499:D499"/>
    <mergeCell ref="B497:D497"/>
    <mergeCell ref="B500:D500"/>
    <mergeCell ref="B504:D504"/>
    <mergeCell ref="B561:D561"/>
    <mergeCell ref="B569:D569"/>
    <mergeCell ref="B571:D571"/>
    <mergeCell ref="B572:D572"/>
    <mergeCell ref="B570:D570"/>
    <mergeCell ref="B562:D562"/>
    <mergeCell ref="B563:D563"/>
    <mergeCell ref="B564:D564"/>
    <mergeCell ref="B533:D533"/>
    <mergeCell ref="B534:D534"/>
    <mergeCell ref="B552:D552"/>
    <mergeCell ref="B553:D553"/>
    <mergeCell ref="B554:D554"/>
    <mergeCell ref="B551:D551"/>
    <mergeCell ref="B532:D532"/>
    <mergeCell ref="X495:Z495"/>
    <mergeCell ref="X496:Z496"/>
    <mergeCell ref="X497:Z497"/>
    <mergeCell ref="X498:Z498"/>
    <mergeCell ref="X499:Z499"/>
    <mergeCell ref="X500:Z500"/>
    <mergeCell ref="X501:Z501"/>
    <mergeCell ref="X502:Z502"/>
    <mergeCell ref="X503:Z503"/>
    <mergeCell ref="X504:Z504"/>
    <mergeCell ref="X512:Z512"/>
    <mergeCell ref="X513:Z513"/>
    <mergeCell ref="X514:Z514"/>
    <mergeCell ref="X515:Z515"/>
    <mergeCell ref="X516:Z516"/>
    <mergeCell ref="Y517:Z517"/>
    <mergeCell ref="X518:Z518"/>
    <mergeCell ref="X519:Z519"/>
    <mergeCell ref="X520:Z520"/>
    <mergeCell ref="X521:Z521"/>
    <mergeCell ref="X522:Z522"/>
    <mergeCell ref="X523:Z523"/>
    <mergeCell ref="X531:Z531"/>
    <mergeCell ref="X532:Z532"/>
    <mergeCell ref="X533:Z533"/>
    <mergeCell ref="X534:Z534"/>
    <mergeCell ref="X544:Z544"/>
    <mergeCell ref="X551:Z551"/>
    <mergeCell ref="X552:Z552"/>
    <mergeCell ref="X553:Z553"/>
    <mergeCell ref="X569:Z569"/>
    <mergeCell ref="X570:Z570"/>
    <mergeCell ref="X571:Z571"/>
    <mergeCell ref="X572:Z572"/>
    <mergeCell ref="X554:Z554"/>
    <mergeCell ref="X561:Z561"/>
    <mergeCell ref="X562:Z562"/>
    <mergeCell ref="X563:Z563"/>
    <mergeCell ref="X564:Z564"/>
  </mergeCells>
  <phoneticPr fontId="1"/>
  <printOptions horizontalCentered="1"/>
  <pageMargins left="0.19685039370078741" right="0.19685039370078741" top="0.47244094488188981" bottom="0.31496062992125984" header="0.23622047244094491" footer="0.23622047244094491"/>
  <pageSetup paperSize="9" scale="62"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9" manualBreakCount="9">
    <brk id="69" max="16383" man="1"/>
    <brk id="141" max="16383" man="1"/>
    <brk id="212" max="16383" man="1"/>
    <brk id="284" max="16383" man="1"/>
    <brk id="358" max="16383" man="1"/>
    <brk id="390" max="16383" man="1"/>
    <brk id="440" max="16383" man="1"/>
    <brk id="506" max="16383" man="1"/>
    <brk id="5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82"/>
  <sheetViews>
    <sheetView showGridLines="0" topLeftCell="A215" zoomScaleNormal="100" zoomScaleSheetLayoutView="100" workbookViewId="0">
      <selection activeCell="D226" sqref="D226"/>
    </sheetView>
  </sheetViews>
  <sheetFormatPr defaultColWidth="9.109375" defaultRowHeight="15" customHeight="1" x14ac:dyDescent="0.15"/>
  <cols>
    <col min="1" max="1" width="0.88671875" style="1" customWidth="1"/>
    <col min="2" max="2" width="6.5546875" style="1" customWidth="1"/>
    <col min="3" max="5" width="8.5546875" style="7" customWidth="1"/>
    <col min="6" max="7" width="8.44140625" style="7" customWidth="1"/>
    <col min="8" max="20" width="8.44140625" style="1" customWidth="1"/>
    <col min="21" max="21" width="4.44140625" style="1" customWidth="1"/>
    <col min="22" max="22" width="6.5546875" style="1" customWidth="1"/>
    <col min="23" max="27" width="8.5546875" style="7" customWidth="1"/>
    <col min="28" max="39" width="8.5546875" style="1" customWidth="1"/>
    <col min="40" max="44" width="9.44140625" style="1" customWidth="1"/>
    <col min="45" max="45" width="5.5546875" style="1" customWidth="1"/>
    <col min="46" max="16384" width="9.109375" style="1"/>
  </cols>
  <sheetData>
    <row r="1" spans="1:42" ht="15" customHeight="1" x14ac:dyDescent="0.15">
      <c r="A1" s="56" t="s">
        <v>729</v>
      </c>
    </row>
    <row r="2" spans="1:42" ht="15" customHeight="1" x14ac:dyDescent="0.15">
      <c r="A2" s="1" t="s">
        <v>730</v>
      </c>
      <c r="F2" s="54"/>
      <c r="U2" s="44"/>
      <c r="Z2" s="54"/>
      <c r="AO2" s="44"/>
      <c r="AP2" s="44"/>
    </row>
    <row r="3" spans="1:42" ht="13.65" customHeight="1" x14ac:dyDescent="0.15">
      <c r="B3" s="64"/>
      <c r="C3" s="33"/>
      <c r="D3" s="33"/>
      <c r="E3" s="33"/>
      <c r="F3" s="386"/>
      <c r="G3" s="387"/>
      <c r="H3" s="86" t="s">
        <v>2</v>
      </c>
      <c r="I3" s="86"/>
      <c r="J3" s="387"/>
      <c r="K3" s="387"/>
      <c r="L3" s="388"/>
      <c r="M3" s="387"/>
      <c r="N3" s="86" t="s">
        <v>3</v>
      </c>
      <c r="O3" s="86"/>
      <c r="P3" s="387"/>
      <c r="Q3" s="389"/>
      <c r="U3" s="44"/>
      <c r="V3" s="64"/>
      <c r="W3" s="33"/>
      <c r="X3" s="33"/>
      <c r="Y3" s="33"/>
      <c r="Z3" s="79"/>
      <c r="AA3" s="83" t="s">
        <v>2</v>
      </c>
      <c r="AB3" s="86"/>
      <c r="AC3" s="104"/>
      <c r="AD3" s="83" t="s">
        <v>3</v>
      </c>
      <c r="AE3" s="84"/>
      <c r="AK3" s="44"/>
      <c r="AL3" s="44"/>
    </row>
    <row r="4" spans="1:42" ht="19.2" x14ac:dyDescent="0.15">
      <c r="B4" s="77"/>
      <c r="F4" s="94" t="s">
        <v>442</v>
      </c>
      <c r="G4" s="94" t="s">
        <v>194</v>
      </c>
      <c r="H4" s="94" t="s">
        <v>195</v>
      </c>
      <c r="I4" s="94" t="s">
        <v>443</v>
      </c>
      <c r="J4" s="100" t="s">
        <v>197</v>
      </c>
      <c r="K4" s="94" t="s">
        <v>1127</v>
      </c>
      <c r="L4" s="103" t="s">
        <v>442</v>
      </c>
      <c r="M4" s="94" t="s">
        <v>194</v>
      </c>
      <c r="N4" s="94" t="s">
        <v>195</v>
      </c>
      <c r="O4" s="94" t="s">
        <v>443</v>
      </c>
      <c r="P4" s="94" t="s">
        <v>197</v>
      </c>
      <c r="Q4" s="94" t="s">
        <v>1127</v>
      </c>
      <c r="U4" s="44"/>
      <c r="V4" s="77"/>
      <c r="Z4" s="94" t="s">
        <v>936</v>
      </c>
      <c r="AA4" s="94" t="s">
        <v>195</v>
      </c>
      <c r="AB4" s="100" t="s">
        <v>197</v>
      </c>
      <c r="AC4" s="339" t="s">
        <v>936</v>
      </c>
      <c r="AD4" s="94" t="s">
        <v>195</v>
      </c>
      <c r="AE4" s="94" t="s">
        <v>197</v>
      </c>
      <c r="AK4" s="44"/>
      <c r="AL4" s="44"/>
    </row>
    <row r="5" spans="1:42" ht="12" customHeight="1" x14ac:dyDescent="0.15">
      <c r="B5" s="35"/>
      <c r="C5" s="88"/>
      <c r="D5" s="88"/>
      <c r="E5" s="36"/>
      <c r="F5" s="37"/>
      <c r="G5" s="37"/>
      <c r="H5" s="37"/>
      <c r="I5" s="37"/>
      <c r="J5" s="66"/>
      <c r="K5" s="37"/>
      <c r="L5" s="105">
        <v>2146</v>
      </c>
      <c r="M5" s="2">
        <v>1105</v>
      </c>
      <c r="N5" s="2">
        <v>1041</v>
      </c>
      <c r="O5" s="2">
        <v>1184</v>
      </c>
      <c r="P5" s="2">
        <v>1077</v>
      </c>
      <c r="Q5" s="2">
        <v>1212</v>
      </c>
      <c r="U5" s="44"/>
      <c r="V5" s="35"/>
      <c r="W5" s="88"/>
      <c r="X5" s="88"/>
      <c r="Y5" s="36"/>
      <c r="Z5" s="37"/>
      <c r="AA5" s="37"/>
      <c r="AB5" s="66"/>
      <c r="AC5" s="105">
        <v>1212</v>
      </c>
      <c r="AD5" s="2">
        <f>N5</f>
        <v>1041</v>
      </c>
      <c r="AE5" s="2">
        <f>P5</f>
        <v>1077</v>
      </c>
      <c r="AF5" s="89"/>
      <c r="AK5" s="44"/>
      <c r="AL5" s="44"/>
    </row>
    <row r="6" spans="1:42" ht="15" customHeight="1" x14ac:dyDescent="0.15">
      <c r="B6" s="34" t="s">
        <v>731</v>
      </c>
      <c r="C6" s="209"/>
      <c r="D6" s="209"/>
      <c r="F6" s="18">
        <v>374</v>
      </c>
      <c r="G6" s="18">
        <v>161</v>
      </c>
      <c r="H6" s="18">
        <v>213</v>
      </c>
      <c r="I6" s="18">
        <v>421</v>
      </c>
      <c r="J6" s="67">
        <v>396</v>
      </c>
      <c r="K6" s="18">
        <v>186</v>
      </c>
      <c r="L6" s="107">
        <f t="shared" ref="L6:Q13" si="0">F6/L$5*100</f>
        <v>17.42777260018639</v>
      </c>
      <c r="M6" s="4">
        <f t="shared" si="0"/>
        <v>14.570135746606336</v>
      </c>
      <c r="N6" s="4">
        <f t="shared" si="0"/>
        <v>20.461095100864554</v>
      </c>
      <c r="O6" s="4">
        <f t="shared" si="0"/>
        <v>35.557432432432435</v>
      </c>
      <c r="P6" s="4">
        <f t="shared" si="0"/>
        <v>36.768802228412255</v>
      </c>
      <c r="Q6" s="4">
        <f t="shared" si="0"/>
        <v>15.346534653465346</v>
      </c>
      <c r="U6" s="44"/>
      <c r="V6" s="34" t="s">
        <v>731</v>
      </c>
      <c r="W6" s="209"/>
      <c r="X6" s="209"/>
      <c r="Z6" s="18">
        <f t="shared" ref="Z6:Z13" si="1">SUM(G6,I6-J6)</f>
        <v>186</v>
      </c>
      <c r="AA6" s="18">
        <f t="shared" ref="AA6:AA13" si="2">H6</f>
        <v>213</v>
      </c>
      <c r="AB6" s="67">
        <f t="shared" ref="AB6:AB13" si="3">J6</f>
        <v>396</v>
      </c>
      <c r="AC6" s="107">
        <f t="shared" ref="AC6:AE13" si="4">Z6/AC$5*100</f>
        <v>15.346534653465346</v>
      </c>
      <c r="AD6" s="4">
        <f t="shared" si="4"/>
        <v>20.461095100864554</v>
      </c>
      <c r="AE6" s="4">
        <f t="shared" si="4"/>
        <v>36.768802228412255</v>
      </c>
      <c r="AF6" s="80"/>
      <c r="AK6" s="44"/>
      <c r="AL6" s="44"/>
    </row>
    <row r="7" spans="1:42" ht="15" customHeight="1" x14ac:dyDescent="0.15">
      <c r="B7" s="34" t="s">
        <v>732</v>
      </c>
      <c r="C7" s="209"/>
      <c r="D7" s="209"/>
      <c r="F7" s="18">
        <v>1557</v>
      </c>
      <c r="G7" s="18">
        <v>839</v>
      </c>
      <c r="H7" s="18">
        <v>718</v>
      </c>
      <c r="I7" s="18">
        <v>774</v>
      </c>
      <c r="J7" s="67">
        <v>698</v>
      </c>
      <c r="K7" s="18">
        <v>915</v>
      </c>
      <c r="L7" s="107">
        <f t="shared" si="0"/>
        <v>72.553588070829448</v>
      </c>
      <c r="M7" s="4">
        <f t="shared" si="0"/>
        <v>75.927601809954751</v>
      </c>
      <c r="N7" s="4">
        <f t="shared" si="0"/>
        <v>68.972142170989443</v>
      </c>
      <c r="O7" s="4">
        <f t="shared" si="0"/>
        <v>65.371621621621628</v>
      </c>
      <c r="P7" s="4">
        <f t="shared" si="0"/>
        <v>64.809656453110492</v>
      </c>
      <c r="Q7" s="4">
        <f t="shared" si="0"/>
        <v>75.495049504950501</v>
      </c>
      <c r="U7" s="44"/>
      <c r="V7" s="34" t="s">
        <v>732</v>
      </c>
      <c r="W7" s="209"/>
      <c r="X7" s="209"/>
      <c r="Z7" s="18">
        <f t="shared" si="1"/>
        <v>915</v>
      </c>
      <c r="AA7" s="18">
        <f t="shared" si="2"/>
        <v>718</v>
      </c>
      <c r="AB7" s="67">
        <f t="shared" si="3"/>
        <v>698</v>
      </c>
      <c r="AC7" s="107">
        <f t="shared" si="4"/>
        <v>75.495049504950501</v>
      </c>
      <c r="AD7" s="4">
        <f t="shared" si="4"/>
        <v>68.972142170989443</v>
      </c>
      <c r="AE7" s="4">
        <f t="shared" si="4"/>
        <v>64.809656453110492</v>
      </c>
      <c r="AF7" s="80"/>
      <c r="AK7" s="44"/>
      <c r="AL7" s="44"/>
    </row>
    <row r="8" spans="1:42" ht="15" customHeight="1" x14ac:dyDescent="0.15">
      <c r="B8" s="34" t="s">
        <v>733</v>
      </c>
      <c r="C8" s="209"/>
      <c r="D8" s="209"/>
      <c r="F8" s="18">
        <v>998</v>
      </c>
      <c r="G8" s="18">
        <v>648</v>
      </c>
      <c r="H8" s="18">
        <v>350</v>
      </c>
      <c r="I8" s="18">
        <v>562</v>
      </c>
      <c r="J8" s="67">
        <v>509</v>
      </c>
      <c r="K8" s="18">
        <v>701</v>
      </c>
      <c r="L8" s="107">
        <f t="shared" si="0"/>
        <v>46.505125815470642</v>
      </c>
      <c r="M8" s="4">
        <f t="shared" si="0"/>
        <v>58.642533936651589</v>
      </c>
      <c r="N8" s="4">
        <f t="shared" si="0"/>
        <v>33.621517771373675</v>
      </c>
      <c r="O8" s="4">
        <f t="shared" si="0"/>
        <v>47.466216216216218</v>
      </c>
      <c r="P8" s="4">
        <f t="shared" si="0"/>
        <v>47.260909935004641</v>
      </c>
      <c r="Q8" s="4">
        <f t="shared" si="0"/>
        <v>57.838283828382842</v>
      </c>
      <c r="U8" s="44"/>
      <c r="V8" s="34" t="s">
        <v>733</v>
      </c>
      <c r="W8" s="209"/>
      <c r="X8" s="209"/>
      <c r="Z8" s="18">
        <f t="shared" si="1"/>
        <v>701</v>
      </c>
      <c r="AA8" s="18">
        <f t="shared" si="2"/>
        <v>350</v>
      </c>
      <c r="AB8" s="67">
        <f t="shared" si="3"/>
        <v>509</v>
      </c>
      <c r="AC8" s="107">
        <f t="shared" si="4"/>
        <v>57.838283828382842</v>
      </c>
      <c r="AD8" s="4">
        <f t="shared" si="4"/>
        <v>33.621517771373675</v>
      </c>
      <c r="AE8" s="4">
        <f t="shared" si="4"/>
        <v>47.260909935004641</v>
      </c>
      <c r="AF8" s="80"/>
      <c r="AK8" s="44"/>
      <c r="AL8" s="44"/>
    </row>
    <row r="9" spans="1:42" ht="15" customHeight="1" x14ac:dyDescent="0.15">
      <c r="B9" s="34" t="s">
        <v>734</v>
      </c>
      <c r="C9" s="209"/>
      <c r="D9" s="209"/>
      <c r="F9" s="18">
        <v>896</v>
      </c>
      <c r="G9" s="18">
        <v>603</v>
      </c>
      <c r="H9" s="18">
        <v>293</v>
      </c>
      <c r="I9" s="18">
        <v>305</v>
      </c>
      <c r="J9" s="67">
        <v>274</v>
      </c>
      <c r="K9" s="18">
        <v>634</v>
      </c>
      <c r="L9" s="107">
        <f t="shared" si="0"/>
        <v>41.752096924510717</v>
      </c>
      <c r="M9" s="4">
        <f t="shared" si="0"/>
        <v>54.570135746606333</v>
      </c>
      <c r="N9" s="4">
        <f t="shared" si="0"/>
        <v>28.146013448607111</v>
      </c>
      <c r="O9" s="4">
        <f t="shared" si="0"/>
        <v>25.760135135135137</v>
      </c>
      <c r="P9" s="4">
        <f t="shared" si="0"/>
        <v>25.441039925719593</v>
      </c>
      <c r="Q9" s="4">
        <f t="shared" si="0"/>
        <v>52.310231023102304</v>
      </c>
      <c r="U9" s="44"/>
      <c r="V9" s="34" t="s">
        <v>734</v>
      </c>
      <c r="W9" s="209"/>
      <c r="X9" s="209"/>
      <c r="Z9" s="18">
        <f t="shared" si="1"/>
        <v>634</v>
      </c>
      <c r="AA9" s="18">
        <f t="shared" si="2"/>
        <v>293</v>
      </c>
      <c r="AB9" s="67">
        <f t="shared" si="3"/>
        <v>274</v>
      </c>
      <c r="AC9" s="107">
        <f t="shared" si="4"/>
        <v>52.310231023102304</v>
      </c>
      <c r="AD9" s="4">
        <f t="shared" si="4"/>
        <v>28.146013448607111</v>
      </c>
      <c r="AE9" s="4">
        <f t="shared" si="4"/>
        <v>25.441039925719593</v>
      </c>
      <c r="AF9" s="80"/>
      <c r="AK9" s="44"/>
      <c r="AL9" s="44"/>
    </row>
    <row r="10" spans="1:42" ht="15" customHeight="1" x14ac:dyDescent="0.15">
      <c r="B10" s="34" t="s">
        <v>735</v>
      </c>
      <c r="C10" s="209"/>
      <c r="D10" s="209"/>
      <c r="F10" s="18">
        <v>915</v>
      </c>
      <c r="G10" s="18">
        <v>607</v>
      </c>
      <c r="H10" s="18">
        <v>308</v>
      </c>
      <c r="I10" s="18">
        <v>345</v>
      </c>
      <c r="J10" s="67">
        <v>310</v>
      </c>
      <c r="K10" s="18">
        <v>642</v>
      </c>
      <c r="L10" s="107">
        <f t="shared" si="0"/>
        <v>42.637465051258154</v>
      </c>
      <c r="M10" s="4">
        <f t="shared" si="0"/>
        <v>54.932126696832583</v>
      </c>
      <c r="N10" s="4">
        <f t="shared" si="0"/>
        <v>29.586935638808836</v>
      </c>
      <c r="O10" s="4">
        <f t="shared" si="0"/>
        <v>29.138513513513516</v>
      </c>
      <c r="P10" s="4">
        <f t="shared" si="0"/>
        <v>28.783658310120707</v>
      </c>
      <c r="Q10" s="4">
        <f t="shared" si="0"/>
        <v>52.970297029702976</v>
      </c>
      <c r="U10" s="44"/>
      <c r="V10" s="34" t="s">
        <v>735</v>
      </c>
      <c r="W10" s="209"/>
      <c r="X10" s="209"/>
      <c r="Z10" s="18">
        <f t="shared" si="1"/>
        <v>642</v>
      </c>
      <c r="AA10" s="18">
        <f t="shared" si="2"/>
        <v>308</v>
      </c>
      <c r="AB10" s="67">
        <f t="shared" si="3"/>
        <v>310</v>
      </c>
      <c r="AC10" s="107">
        <f t="shared" si="4"/>
        <v>52.970297029702976</v>
      </c>
      <c r="AD10" s="4">
        <f t="shared" si="4"/>
        <v>29.586935638808836</v>
      </c>
      <c r="AE10" s="4">
        <f t="shared" si="4"/>
        <v>28.783658310120707</v>
      </c>
      <c r="AF10" s="80"/>
      <c r="AK10" s="44"/>
      <c r="AL10" s="44"/>
    </row>
    <row r="11" spans="1:42" ht="15" customHeight="1" x14ac:dyDescent="0.15">
      <c r="B11" s="34" t="s">
        <v>736</v>
      </c>
      <c r="C11" s="209"/>
      <c r="D11" s="209"/>
      <c r="F11" s="18">
        <v>415</v>
      </c>
      <c r="G11" s="18">
        <v>229</v>
      </c>
      <c r="H11" s="18">
        <v>186</v>
      </c>
      <c r="I11" s="18">
        <v>158</v>
      </c>
      <c r="J11" s="67">
        <v>142</v>
      </c>
      <c r="K11" s="18">
        <v>245</v>
      </c>
      <c r="L11" s="107">
        <f t="shared" si="0"/>
        <v>19.338303821062443</v>
      </c>
      <c r="M11" s="4">
        <f t="shared" si="0"/>
        <v>20.72398190045249</v>
      </c>
      <c r="N11" s="4">
        <f t="shared" si="0"/>
        <v>17.86743515850144</v>
      </c>
      <c r="O11" s="4">
        <f t="shared" si="0"/>
        <v>13.344594594594595</v>
      </c>
      <c r="P11" s="4">
        <f t="shared" si="0"/>
        <v>13.184772516248838</v>
      </c>
      <c r="Q11" s="4">
        <f t="shared" si="0"/>
        <v>20.214521452145213</v>
      </c>
      <c r="U11" s="44"/>
      <c r="V11" s="34" t="s">
        <v>736</v>
      </c>
      <c r="W11" s="209"/>
      <c r="X11" s="209"/>
      <c r="Z11" s="18">
        <f t="shared" si="1"/>
        <v>245</v>
      </c>
      <c r="AA11" s="18">
        <f t="shared" si="2"/>
        <v>186</v>
      </c>
      <c r="AB11" s="67">
        <f t="shared" si="3"/>
        <v>142</v>
      </c>
      <c r="AC11" s="107">
        <f t="shared" si="4"/>
        <v>20.214521452145213</v>
      </c>
      <c r="AD11" s="4">
        <f t="shared" si="4"/>
        <v>17.86743515850144</v>
      </c>
      <c r="AE11" s="4">
        <f t="shared" si="4"/>
        <v>13.184772516248838</v>
      </c>
      <c r="AF11" s="80"/>
      <c r="AK11" s="44"/>
      <c r="AL11" s="44"/>
    </row>
    <row r="12" spans="1:42" ht="15" customHeight="1" x14ac:dyDescent="0.15">
      <c r="B12" s="34" t="s">
        <v>737</v>
      </c>
      <c r="C12" s="209"/>
      <c r="D12" s="209"/>
      <c r="F12" s="18">
        <v>80</v>
      </c>
      <c r="G12" s="18">
        <v>24</v>
      </c>
      <c r="H12" s="18">
        <v>56</v>
      </c>
      <c r="I12" s="18">
        <v>57</v>
      </c>
      <c r="J12" s="67">
        <v>53</v>
      </c>
      <c r="K12" s="18">
        <v>28</v>
      </c>
      <c r="L12" s="107">
        <f t="shared" si="0"/>
        <v>3.7278657968313138</v>
      </c>
      <c r="M12" s="4">
        <f t="shared" si="0"/>
        <v>2.1719457013574659</v>
      </c>
      <c r="N12" s="4">
        <f t="shared" si="0"/>
        <v>5.3794428434197883</v>
      </c>
      <c r="O12" s="4">
        <f t="shared" si="0"/>
        <v>4.8141891891891895</v>
      </c>
      <c r="P12" s="4">
        <f t="shared" si="0"/>
        <v>4.9210770659238623</v>
      </c>
      <c r="Q12" s="4">
        <f t="shared" si="0"/>
        <v>2.3102310231023102</v>
      </c>
      <c r="U12" s="44"/>
      <c r="V12" s="34" t="s">
        <v>737</v>
      </c>
      <c r="W12" s="209"/>
      <c r="X12" s="209"/>
      <c r="Z12" s="18">
        <f t="shared" si="1"/>
        <v>28</v>
      </c>
      <c r="AA12" s="18">
        <f t="shared" si="2"/>
        <v>56</v>
      </c>
      <c r="AB12" s="67">
        <f t="shared" si="3"/>
        <v>53</v>
      </c>
      <c r="AC12" s="107">
        <f t="shared" si="4"/>
        <v>2.3102310231023102</v>
      </c>
      <c r="AD12" s="4">
        <f t="shared" si="4"/>
        <v>5.3794428434197883</v>
      </c>
      <c r="AE12" s="4">
        <f t="shared" si="4"/>
        <v>4.9210770659238623</v>
      </c>
      <c r="AF12" s="80"/>
      <c r="AK12" s="44"/>
      <c r="AL12" s="44"/>
    </row>
    <row r="13" spans="1:42" ht="15" customHeight="1" x14ac:dyDescent="0.15">
      <c r="B13" s="35" t="s">
        <v>0</v>
      </c>
      <c r="C13" s="88"/>
      <c r="D13" s="88"/>
      <c r="E13" s="36"/>
      <c r="F13" s="19">
        <v>56</v>
      </c>
      <c r="G13" s="19">
        <v>26</v>
      </c>
      <c r="H13" s="19">
        <v>30</v>
      </c>
      <c r="I13" s="19">
        <v>54</v>
      </c>
      <c r="J13" s="72">
        <v>50</v>
      </c>
      <c r="K13" s="19">
        <v>30</v>
      </c>
      <c r="L13" s="111">
        <f t="shared" si="0"/>
        <v>2.6095060577819198</v>
      </c>
      <c r="M13" s="5">
        <f t="shared" si="0"/>
        <v>2.3529411764705883</v>
      </c>
      <c r="N13" s="5">
        <f t="shared" si="0"/>
        <v>2.8818443804034581</v>
      </c>
      <c r="O13" s="5">
        <f t="shared" si="0"/>
        <v>4.5608108108108105</v>
      </c>
      <c r="P13" s="5">
        <f t="shared" si="0"/>
        <v>4.6425255338904359</v>
      </c>
      <c r="Q13" s="5">
        <f t="shared" si="0"/>
        <v>2.4752475247524752</v>
      </c>
      <c r="U13" s="44"/>
      <c r="V13" s="35" t="s">
        <v>0</v>
      </c>
      <c r="W13" s="88"/>
      <c r="X13" s="88"/>
      <c r="Y13" s="36"/>
      <c r="Z13" s="19">
        <f t="shared" si="1"/>
        <v>30</v>
      </c>
      <c r="AA13" s="19">
        <f t="shared" si="2"/>
        <v>30</v>
      </c>
      <c r="AB13" s="72">
        <f t="shared" si="3"/>
        <v>50</v>
      </c>
      <c r="AC13" s="111">
        <f t="shared" si="4"/>
        <v>2.4752475247524752</v>
      </c>
      <c r="AD13" s="5">
        <f t="shared" si="4"/>
        <v>2.8818443804034581</v>
      </c>
      <c r="AE13" s="5">
        <f t="shared" si="4"/>
        <v>4.6425255338904359</v>
      </c>
      <c r="AF13" s="23"/>
      <c r="AK13" s="44"/>
      <c r="AL13" s="44"/>
    </row>
    <row r="14" spans="1:42" ht="15" customHeight="1" x14ac:dyDescent="0.15">
      <c r="B14" s="38" t="s">
        <v>1</v>
      </c>
      <c r="C14" s="78"/>
      <c r="D14" s="78"/>
      <c r="E14" s="28"/>
      <c r="F14" s="39">
        <f>SUM(F6:F13)</f>
        <v>5291</v>
      </c>
      <c r="G14" s="39">
        <f>SUM(G6:G13)</f>
        <v>3137</v>
      </c>
      <c r="H14" s="39">
        <f>SUM(H6:H13)</f>
        <v>2154</v>
      </c>
      <c r="I14" s="39">
        <f>SUM(I6:I13)</f>
        <v>2676</v>
      </c>
      <c r="J14" s="68">
        <f>SUM(J6:J13)</f>
        <v>2432</v>
      </c>
      <c r="K14" s="39">
        <v>3381</v>
      </c>
      <c r="L14" s="108" t="str">
        <f t="shared" ref="L14:Q14" si="5">IF(SUM(L6:L13)&gt;100,"－",SUM(L6:L13))</f>
        <v>－</v>
      </c>
      <c r="M14" s="6" t="str">
        <f t="shared" si="5"/>
        <v>－</v>
      </c>
      <c r="N14" s="6" t="str">
        <f t="shared" si="5"/>
        <v>－</v>
      </c>
      <c r="O14" s="6" t="str">
        <f t="shared" si="5"/>
        <v>－</v>
      </c>
      <c r="P14" s="6" t="str">
        <f t="shared" si="5"/>
        <v>－</v>
      </c>
      <c r="Q14" s="6" t="str">
        <f t="shared" si="5"/>
        <v>－</v>
      </c>
      <c r="U14" s="44"/>
      <c r="V14" s="38" t="s">
        <v>1</v>
      </c>
      <c r="W14" s="78"/>
      <c r="X14" s="78"/>
      <c r="Y14" s="28"/>
      <c r="Z14" s="39">
        <f>SUM(Z6:Z13)</f>
        <v>3381</v>
      </c>
      <c r="AA14" s="39">
        <f>SUM(AA6:AA13)</f>
        <v>2154</v>
      </c>
      <c r="AB14" s="68">
        <f>SUM(AB6:AB13)</f>
        <v>2432</v>
      </c>
      <c r="AC14" s="108" t="str">
        <f>IF(SUM(AC6:AC13)&gt;100,"－",SUM(AC6:AC13))</f>
        <v>－</v>
      </c>
      <c r="AD14" s="6" t="str">
        <f>IF(SUM(AD6:AD13)&gt;100,"－",SUM(AD6:AD13))</f>
        <v>－</v>
      </c>
      <c r="AE14" s="6" t="str">
        <f>IF(SUM(AE6:AE13)&gt;100,"－",SUM(AE6:AE13))</f>
        <v>－</v>
      </c>
      <c r="AF14" s="23"/>
      <c r="AK14" s="44"/>
      <c r="AL14" s="44"/>
    </row>
    <row r="15" spans="1:42" ht="15" customHeight="1" x14ac:dyDescent="0.15">
      <c r="C15" s="1"/>
      <c r="D15" s="1"/>
      <c r="N15" s="7"/>
      <c r="U15" s="44"/>
      <c r="W15" s="1"/>
      <c r="X15" s="1"/>
      <c r="AH15" s="7"/>
      <c r="AO15" s="44"/>
      <c r="AP15" s="44"/>
    </row>
    <row r="16" spans="1:42" ht="15" customHeight="1" x14ac:dyDescent="0.15">
      <c r="A16" s="1" t="s">
        <v>738</v>
      </c>
      <c r="F16" s="54"/>
      <c r="U16" s="44"/>
      <c r="Z16" s="54"/>
      <c r="AO16" s="44"/>
      <c r="AP16" s="44"/>
    </row>
    <row r="17" spans="1:42" ht="13.65" customHeight="1" x14ac:dyDescent="0.15">
      <c r="B17" s="64"/>
      <c r="C17" s="33"/>
      <c r="D17" s="33"/>
      <c r="E17" s="33"/>
      <c r="F17" s="33"/>
      <c r="G17" s="33"/>
      <c r="H17" s="33"/>
      <c r="I17" s="386"/>
      <c r="J17" s="387"/>
      <c r="K17" s="86" t="s">
        <v>2</v>
      </c>
      <c r="L17" s="86"/>
      <c r="M17" s="387"/>
      <c r="N17" s="387"/>
      <c r="O17" s="388"/>
      <c r="P17" s="387"/>
      <c r="Q17" s="86" t="s">
        <v>3</v>
      </c>
      <c r="R17" s="86"/>
      <c r="S17" s="387"/>
      <c r="T17" s="389"/>
      <c r="U17" s="44"/>
      <c r="V17" s="64"/>
      <c r="W17" s="33"/>
      <c r="X17" s="33"/>
      <c r="Y17" s="33"/>
      <c r="Z17" s="33"/>
      <c r="AA17" s="33"/>
      <c r="AB17" s="33"/>
      <c r="AC17" s="33"/>
      <c r="AD17" s="79"/>
      <c r="AE17" s="83" t="s">
        <v>2</v>
      </c>
      <c r="AF17" s="86"/>
      <c r="AG17" s="104"/>
      <c r="AH17" s="83" t="s">
        <v>3</v>
      </c>
      <c r="AI17" s="84"/>
      <c r="AM17" s="44"/>
      <c r="AO17" s="44"/>
      <c r="AP17" s="44"/>
    </row>
    <row r="18" spans="1:42" ht="19.2" x14ac:dyDescent="0.15">
      <c r="B18" s="77"/>
      <c r="H18" s="7"/>
      <c r="I18" s="94" t="s">
        <v>442</v>
      </c>
      <c r="J18" s="94" t="s">
        <v>194</v>
      </c>
      <c r="K18" s="94" t="s">
        <v>195</v>
      </c>
      <c r="L18" s="94" t="s">
        <v>443</v>
      </c>
      <c r="M18" s="100" t="s">
        <v>197</v>
      </c>
      <c r="N18" s="94" t="s">
        <v>1127</v>
      </c>
      <c r="O18" s="103" t="s">
        <v>442</v>
      </c>
      <c r="P18" s="94" t="s">
        <v>194</v>
      </c>
      <c r="Q18" s="94" t="s">
        <v>195</v>
      </c>
      <c r="R18" s="94" t="s">
        <v>443</v>
      </c>
      <c r="S18" s="94" t="s">
        <v>197</v>
      </c>
      <c r="T18" s="94" t="s">
        <v>1127</v>
      </c>
      <c r="U18" s="44"/>
      <c r="V18" s="77"/>
      <c r="AB18" s="7"/>
      <c r="AC18" s="7"/>
      <c r="AD18" s="94" t="s">
        <v>936</v>
      </c>
      <c r="AE18" s="94" t="s">
        <v>195</v>
      </c>
      <c r="AF18" s="100" t="s">
        <v>197</v>
      </c>
      <c r="AG18" s="339" t="s">
        <v>936</v>
      </c>
      <c r="AH18" s="94" t="s">
        <v>195</v>
      </c>
      <c r="AI18" s="94" t="s">
        <v>197</v>
      </c>
      <c r="AM18" s="44"/>
      <c r="AO18" s="44"/>
      <c r="AP18" s="44"/>
    </row>
    <row r="19" spans="1:42" ht="12" customHeight="1" x14ac:dyDescent="0.15">
      <c r="B19" s="35"/>
      <c r="C19" s="88"/>
      <c r="D19" s="88"/>
      <c r="E19" s="88"/>
      <c r="F19" s="88"/>
      <c r="G19" s="88"/>
      <c r="H19" s="88"/>
      <c r="I19" s="37"/>
      <c r="J19" s="37"/>
      <c r="K19" s="37"/>
      <c r="L19" s="37"/>
      <c r="M19" s="66"/>
      <c r="N19" s="37"/>
      <c r="O19" s="105">
        <f t="shared" ref="O19:T19" si="6">I$25</f>
        <v>2146</v>
      </c>
      <c r="P19" s="2">
        <f t="shared" si="6"/>
        <v>1105</v>
      </c>
      <c r="Q19" s="2">
        <f t="shared" si="6"/>
        <v>1041</v>
      </c>
      <c r="R19" s="2">
        <f t="shared" si="6"/>
        <v>1184</v>
      </c>
      <c r="S19" s="2">
        <f t="shared" si="6"/>
        <v>1077</v>
      </c>
      <c r="T19" s="2">
        <f t="shared" si="6"/>
        <v>1212</v>
      </c>
      <c r="U19" s="44"/>
      <c r="V19" s="35"/>
      <c r="W19" s="88"/>
      <c r="X19" s="88"/>
      <c r="Y19" s="88"/>
      <c r="Z19" s="88"/>
      <c r="AA19" s="88"/>
      <c r="AB19" s="88"/>
      <c r="AC19" s="36"/>
      <c r="AD19" s="37"/>
      <c r="AE19" s="37"/>
      <c r="AF19" s="66"/>
      <c r="AG19" s="105">
        <f>SUM(P19,R19-S19)</f>
        <v>1212</v>
      </c>
      <c r="AH19" s="2">
        <f>Q19</f>
        <v>1041</v>
      </c>
      <c r="AI19" s="2">
        <f>S19</f>
        <v>1077</v>
      </c>
      <c r="AM19" s="44"/>
      <c r="AO19" s="44"/>
      <c r="AP19" s="44"/>
    </row>
    <row r="20" spans="1:42" ht="15" customHeight="1" x14ac:dyDescent="0.15">
      <c r="B20" s="397" t="s">
        <v>739</v>
      </c>
      <c r="C20" s="209"/>
      <c r="D20" s="209"/>
      <c r="E20" s="209"/>
      <c r="F20" s="209"/>
      <c r="G20" s="209"/>
      <c r="H20" s="209"/>
      <c r="I20" s="18">
        <v>560</v>
      </c>
      <c r="J20" s="18">
        <v>164</v>
      </c>
      <c r="K20" s="18">
        <v>396</v>
      </c>
      <c r="L20" s="18">
        <v>543</v>
      </c>
      <c r="M20" s="67">
        <v>517</v>
      </c>
      <c r="N20" s="18">
        <v>190</v>
      </c>
      <c r="O20" s="107">
        <f t="shared" ref="O20:T24" si="7">I20/O$19*100</f>
        <v>26.095060577819197</v>
      </c>
      <c r="P20" s="4">
        <f t="shared" si="7"/>
        <v>14.841628959276019</v>
      </c>
      <c r="Q20" s="4">
        <f t="shared" si="7"/>
        <v>38.040345821325651</v>
      </c>
      <c r="R20" s="4">
        <f t="shared" si="7"/>
        <v>45.861486486486484</v>
      </c>
      <c r="S20" s="4">
        <f t="shared" si="7"/>
        <v>48.003714020427111</v>
      </c>
      <c r="T20" s="4">
        <f t="shared" si="7"/>
        <v>15.676567656765677</v>
      </c>
      <c r="U20" s="44"/>
      <c r="V20" s="34" t="s">
        <v>739</v>
      </c>
      <c r="W20" s="209"/>
      <c r="X20" s="209"/>
      <c r="Y20" s="209"/>
      <c r="Z20" s="209"/>
      <c r="AA20" s="209"/>
      <c r="AB20" s="209"/>
      <c r="AC20" s="7"/>
      <c r="AD20" s="18">
        <f>SUM(J20,L20-M20)</f>
        <v>190</v>
      </c>
      <c r="AE20" s="18">
        <f>K20</f>
        <v>396</v>
      </c>
      <c r="AF20" s="67">
        <f>M20</f>
        <v>517</v>
      </c>
      <c r="AG20" s="107">
        <f t="shared" ref="AG20:AI24" si="8">AD20/AG$19*100</f>
        <v>15.676567656765677</v>
      </c>
      <c r="AH20" s="4">
        <f t="shared" si="8"/>
        <v>38.040345821325651</v>
      </c>
      <c r="AI20" s="4">
        <f t="shared" si="8"/>
        <v>48.003714020427111</v>
      </c>
      <c r="AM20" s="44"/>
      <c r="AO20" s="44"/>
      <c r="AP20" s="44"/>
    </row>
    <row r="21" spans="1:42" ht="15" customHeight="1" x14ac:dyDescent="0.15">
      <c r="B21" s="397" t="s">
        <v>740</v>
      </c>
      <c r="C21" s="209"/>
      <c r="D21" s="209"/>
      <c r="E21" s="209"/>
      <c r="F21" s="209"/>
      <c r="G21" s="209"/>
      <c r="H21" s="209"/>
      <c r="I21" s="18">
        <v>1061</v>
      </c>
      <c r="J21" s="18">
        <v>755</v>
      </c>
      <c r="K21" s="18">
        <v>306</v>
      </c>
      <c r="L21" s="18">
        <v>205</v>
      </c>
      <c r="M21" s="67">
        <v>153</v>
      </c>
      <c r="N21" s="18">
        <v>807</v>
      </c>
      <c r="O21" s="107">
        <f t="shared" si="7"/>
        <v>49.440820130475302</v>
      </c>
      <c r="P21" s="4">
        <f t="shared" si="7"/>
        <v>68.325791855203619</v>
      </c>
      <c r="Q21" s="4">
        <f t="shared" si="7"/>
        <v>29.394812680115272</v>
      </c>
      <c r="R21" s="4">
        <f t="shared" si="7"/>
        <v>17.314189189189189</v>
      </c>
      <c r="S21" s="4">
        <f t="shared" si="7"/>
        <v>14.206128133704734</v>
      </c>
      <c r="T21" s="4">
        <f t="shared" si="7"/>
        <v>66.584158415841586</v>
      </c>
      <c r="U21" s="44"/>
      <c r="V21" s="34" t="s">
        <v>740</v>
      </c>
      <c r="W21" s="209"/>
      <c r="X21" s="209"/>
      <c r="Y21" s="209"/>
      <c r="Z21" s="209"/>
      <c r="AA21" s="209"/>
      <c r="AB21" s="209"/>
      <c r="AC21" s="7"/>
      <c r="AD21" s="18">
        <f>SUM(J21,L21-M21)</f>
        <v>807</v>
      </c>
      <c r="AE21" s="18">
        <f>K21</f>
        <v>306</v>
      </c>
      <c r="AF21" s="67">
        <f>M21</f>
        <v>153</v>
      </c>
      <c r="AG21" s="107">
        <f t="shared" si="8"/>
        <v>66.584158415841586</v>
      </c>
      <c r="AH21" s="4">
        <f t="shared" si="8"/>
        <v>29.394812680115272</v>
      </c>
      <c r="AI21" s="4">
        <f t="shared" si="8"/>
        <v>14.206128133704734</v>
      </c>
      <c r="AM21" s="44"/>
      <c r="AO21" s="44"/>
      <c r="AP21" s="44"/>
    </row>
    <row r="22" spans="1:42" ht="15" customHeight="1" x14ac:dyDescent="0.15">
      <c r="B22" s="397" t="s">
        <v>1064</v>
      </c>
      <c r="C22" s="209"/>
      <c r="D22" s="209"/>
      <c r="E22" s="209"/>
      <c r="F22" s="209"/>
      <c r="G22" s="209"/>
      <c r="H22" s="209"/>
      <c r="I22" s="18">
        <v>288</v>
      </c>
      <c r="J22" s="18">
        <v>114</v>
      </c>
      <c r="K22" s="18">
        <v>174</v>
      </c>
      <c r="L22" s="18">
        <v>238</v>
      </c>
      <c r="M22" s="67">
        <v>226</v>
      </c>
      <c r="N22" s="18">
        <v>126</v>
      </c>
      <c r="O22" s="107">
        <f t="shared" si="7"/>
        <v>13.42031686859273</v>
      </c>
      <c r="P22" s="4">
        <f t="shared" si="7"/>
        <v>10.316742081447963</v>
      </c>
      <c r="Q22" s="4">
        <f t="shared" si="7"/>
        <v>16.714697406340058</v>
      </c>
      <c r="R22" s="4">
        <f t="shared" si="7"/>
        <v>20.101351351351351</v>
      </c>
      <c r="S22" s="4">
        <f t="shared" si="7"/>
        <v>20.984215413184774</v>
      </c>
      <c r="T22" s="4">
        <f t="shared" si="7"/>
        <v>10.396039603960396</v>
      </c>
      <c r="U22" s="44"/>
      <c r="V22" s="34" t="s">
        <v>741</v>
      </c>
      <c r="W22" s="209"/>
      <c r="X22" s="209"/>
      <c r="Y22" s="209"/>
      <c r="Z22" s="209"/>
      <c r="AA22" s="209"/>
      <c r="AB22" s="209"/>
      <c r="AC22" s="7"/>
      <c r="AD22" s="18">
        <f>SUM(J22,L22-M22)</f>
        <v>126</v>
      </c>
      <c r="AE22" s="18">
        <f>K22</f>
        <v>174</v>
      </c>
      <c r="AF22" s="67">
        <f>M22</f>
        <v>226</v>
      </c>
      <c r="AG22" s="107">
        <f t="shared" si="8"/>
        <v>10.396039603960396</v>
      </c>
      <c r="AH22" s="4">
        <f t="shared" si="8"/>
        <v>16.714697406340058</v>
      </c>
      <c r="AI22" s="4">
        <f t="shared" si="8"/>
        <v>20.984215413184774</v>
      </c>
      <c r="AM22" s="44"/>
      <c r="AO22" s="44"/>
      <c r="AP22" s="44"/>
    </row>
    <row r="23" spans="1:42" ht="15" customHeight="1" x14ac:dyDescent="0.15">
      <c r="B23" s="34" t="s">
        <v>477</v>
      </c>
      <c r="C23" s="209"/>
      <c r="D23" s="209"/>
      <c r="E23" s="209"/>
      <c r="F23" s="209"/>
      <c r="G23" s="209"/>
      <c r="H23" s="209"/>
      <c r="I23" s="18">
        <v>68</v>
      </c>
      <c r="J23" s="18">
        <v>4</v>
      </c>
      <c r="K23" s="18">
        <v>64</v>
      </c>
      <c r="L23" s="18">
        <v>79</v>
      </c>
      <c r="M23" s="67">
        <v>78</v>
      </c>
      <c r="N23" s="18">
        <v>5</v>
      </c>
      <c r="O23" s="107">
        <f t="shared" si="7"/>
        <v>3.1686859273066172</v>
      </c>
      <c r="P23" s="4">
        <f t="shared" si="7"/>
        <v>0.36199095022624433</v>
      </c>
      <c r="Q23" s="4">
        <f t="shared" si="7"/>
        <v>6.1479346781940443</v>
      </c>
      <c r="R23" s="4">
        <f t="shared" si="7"/>
        <v>6.6722972972972974</v>
      </c>
      <c r="S23" s="4">
        <f t="shared" si="7"/>
        <v>7.2423398328690807</v>
      </c>
      <c r="T23" s="4">
        <f t="shared" si="7"/>
        <v>0.41254125412541248</v>
      </c>
      <c r="U23" s="44"/>
      <c r="V23" s="34" t="s">
        <v>477</v>
      </c>
      <c r="W23" s="209"/>
      <c r="X23" s="209"/>
      <c r="Y23" s="209"/>
      <c r="Z23" s="209"/>
      <c r="AA23" s="209"/>
      <c r="AB23" s="209"/>
      <c r="AC23" s="7"/>
      <c r="AD23" s="18">
        <f>SUM(J23,L23-M23)</f>
        <v>5</v>
      </c>
      <c r="AE23" s="18">
        <f>K23</f>
        <v>64</v>
      </c>
      <c r="AF23" s="67">
        <f>M23</f>
        <v>78</v>
      </c>
      <c r="AG23" s="107">
        <f t="shared" si="8"/>
        <v>0.41254125412541248</v>
      </c>
      <c r="AH23" s="4">
        <f t="shared" si="8"/>
        <v>6.1479346781940443</v>
      </c>
      <c r="AI23" s="4">
        <f t="shared" si="8"/>
        <v>7.2423398328690807</v>
      </c>
      <c r="AM23" s="44"/>
      <c r="AO23" s="44"/>
      <c r="AP23" s="44"/>
    </row>
    <row r="24" spans="1:42" ht="15" customHeight="1" x14ac:dyDescent="0.15">
      <c r="B24" s="35" t="s">
        <v>0</v>
      </c>
      <c r="C24" s="88"/>
      <c r="D24" s="88"/>
      <c r="E24" s="88"/>
      <c r="F24" s="88"/>
      <c r="G24" s="88"/>
      <c r="H24" s="88"/>
      <c r="I24" s="19">
        <v>169</v>
      </c>
      <c r="J24" s="19">
        <v>68</v>
      </c>
      <c r="K24" s="19">
        <v>101</v>
      </c>
      <c r="L24" s="19">
        <v>119</v>
      </c>
      <c r="M24" s="72">
        <v>103</v>
      </c>
      <c r="N24" s="19">
        <v>84</v>
      </c>
      <c r="O24" s="111">
        <f t="shared" si="7"/>
        <v>7.8751164958061501</v>
      </c>
      <c r="P24" s="5">
        <f t="shared" si="7"/>
        <v>6.1538461538461542</v>
      </c>
      <c r="Q24" s="5">
        <f t="shared" si="7"/>
        <v>9.7022094140249759</v>
      </c>
      <c r="R24" s="5">
        <f t="shared" si="7"/>
        <v>10.050675675675675</v>
      </c>
      <c r="S24" s="5">
        <f t="shared" si="7"/>
        <v>9.5636025998142991</v>
      </c>
      <c r="T24" s="5">
        <f t="shared" si="7"/>
        <v>6.9306930693069315</v>
      </c>
      <c r="U24" s="44"/>
      <c r="V24" s="35" t="s">
        <v>0</v>
      </c>
      <c r="W24" s="88"/>
      <c r="X24" s="88"/>
      <c r="Y24" s="88"/>
      <c r="Z24" s="88"/>
      <c r="AA24" s="88"/>
      <c r="AB24" s="88"/>
      <c r="AC24" s="36"/>
      <c r="AD24" s="19">
        <f>SUM(J24,L24-M24)</f>
        <v>84</v>
      </c>
      <c r="AE24" s="19">
        <f>K24</f>
        <v>101</v>
      </c>
      <c r="AF24" s="72">
        <f>M24</f>
        <v>103</v>
      </c>
      <c r="AG24" s="111">
        <f t="shared" si="8"/>
        <v>6.9306930693069315</v>
      </c>
      <c r="AH24" s="5">
        <f t="shared" si="8"/>
        <v>9.7022094140249759</v>
      </c>
      <c r="AI24" s="5">
        <f t="shared" si="8"/>
        <v>9.5636025998142991</v>
      </c>
      <c r="AM24" s="44"/>
      <c r="AO24" s="44"/>
      <c r="AP24" s="44"/>
    </row>
    <row r="25" spans="1:42" ht="15" customHeight="1" x14ac:dyDescent="0.15">
      <c r="B25" s="38" t="s">
        <v>1</v>
      </c>
      <c r="C25" s="78"/>
      <c r="D25" s="78"/>
      <c r="E25" s="78"/>
      <c r="F25" s="78"/>
      <c r="G25" s="78"/>
      <c r="H25" s="78"/>
      <c r="I25" s="39">
        <f>SUM(I20:I24)</f>
        <v>2146</v>
      </c>
      <c r="J25" s="39">
        <f>SUM(J20:J24)</f>
        <v>1105</v>
      </c>
      <c r="K25" s="39">
        <f>SUM(K20:K24)</f>
        <v>1041</v>
      </c>
      <c r="L25" s="39">
        <f>SUM(L20:L24)</f>
        <v>1184</v>
      </c>
      <c r="M25" s="68">
        <f>SUM(M20:M24)</f>
        <v>1077</v>
      </c>
      <c r="N25" s="39">
        <v>1212</v>
      </c>
      <c r="O25" s="108">
        <f t="shared" ref="O25:T25" si="9">IF(SUM(O20:O24)&gt;100,"－",SUM(O20:O24))</f>
        <v>100</v>
      </c>
      <c r="P25" s="6">
        <f t="shared" si="9"/>
        <v>100</v>
      </c>
      <c r="Q25" s="6">
        <f t="shared" si="9"/>
        <v>100.00000000000001</v>
      </c>
      <c r="R25" s="6">
        <f t="shared" si="9"/>
        <v>100</v>
      </c>
      <c r="S25" s="6">
        <f t="shared" si="9"/>
        <v>100</v>
      </c>
      <c r="T25" s="6">
        <f t="shared" si="9"/>
        <v>100</v>
      </c>
      <c r="U25" s="44"/>
      <c r="V25" s="38" t="s">
        <v>1</v>
      </c>
      <c r="W25" s="78"/>
      <c r="X25" s="78"/>
      <c r="Y25" s="78"/>
      <c r="Z25" s="78"/>
      <c r="AA25" s="78"/>
      <c r="AB25" s="78"/>
      <c r="AC25" s="28"/>
      <c r="AD25" s="39">
        <f>SUM(AD20:AD24)</f>
        <v>1212</v>
      </c>
      <c r="AE25" s="39">
        <f>SUM(AE20:AE24)</f>
        <v>1041</v>
      </c>
      <c r="AF25" s="68">
        <f>SUM(AF20:AF24)</f>
        <v>1077</v>
      </c>
      <c r="AG25" s="108">
        <f>IF(SUM(AG20:AG24)&gt;100,"－",SUM(AG20:AG24))</f>
        <v>100</v>
      </c>
      <c r="AH25" s="6">
        <f>IF(SUM(AH20:AH24)&gt;100,"－",SUM(AH20:AH24))</f>
        <v>100.00000000000001</v>
      </c>
      <c r="AI25" s="6">
        <f>IF(SUM(AI20:AI24)&gt;100,"－",SUM(AI20:AI24))</f>
        <v>100</v>
      </c>
      <c r="AM25" s="44"/>
      <c r="AO25" s="44"/>
      <c r="AP25" s="44"/>
    </row>
    <row r="26" spans="1:42" ht="15" customHeight="1" x14ac:dyDescent="0.15">
      <c r="C26" s="1"/>
      <c r="D26" s="1"/>
      <c r="N26" s="7"/>
      <c r="U26" s="44"/>
      <c r="W26" s="1"/>
      <c r="X26" s="1"/>
      <c r="AH26" s="7"/>
      <c r="AO26" s="44"/>
      <c r="AP26" s="44"/>
    </row>
    <row r="27" spans="1:42" ht="15" customHeight="1" x14ac:dyDescent="0.15">
      <c r="A27" s="73" t="s">
        <v>1065</v>
      </c>
      <c r="C27" s="1"/>
      <c r="D27" s="1"/>
      <c r="N27" s="7"/>
      <c r="U27" s="44"/>
      <c r="W27" s="1"/>
      <c r="X27" s="1"/>
      <c r="AH27" s="7"/>
      <c r="AO27" s="44"/>
      <c r="AP27" s="44"/>
    </row>
    <row r="28" spans="1:42" ht="15" customHeight="1" x14ac:dyDescent="0.15">
      <c r="A28" s="1" t="s">
        <v>742</v>
      </c>
      <c r="C28" s="1"/>
      <c r="D28" s="1"/>
      <c r="N28" s="7"/>
      <c r="U28" s="44"/>
      <c r="W28" s="1"/>
      <c r="X28" s="1"/>
      <c r="AH28" s="7"/>
      <c r="AO28" s="44"/>
      <c r="AP28" s="44"/>
    </row>
    <row r="29" spans="1:42" ht="13.65" customHeight="1" x14ac:dyDescent="0.15">
      <c r="B29" s="64"/>
      <c r="C29" s="33"/>
      <c r="D29" s="33"/>
      <c r="E29" s="33"/>
      <c r="F29" s="386"/>
      <c r="G29" s="387"/>
      <c r="H29" s="86" t="s">
        <v>2</v>
      </c>
      <c r="I29" s="86"/>
      <c r="J29" s="387"/>
      <c r="K29" s="387"/>
      <c r="L29" s="388"/>
      <c r="M29" s="387"/>
      <c r="N29" s="86" t="s">
        <v>3</v>
      </c>
      <c r="O29" s="86"/>
      <c r="P29" s="387"/>
      <c r="Q29" s="389"/>
      <c r="U29" s="44"/>
      <c r="V29" s="64"/>
      <c r="W29" s="33"/>
      <c r="X29" s="33"/>
      <c r="Y29" s="33"/>
      <c r="Z29" s="79"/>
      <c r="AA29" s="83" t="s">
        <v>2</v>
      </c>
      <c r="AB29" s="86"/>
      <c r="AC29" s="104"/>
      <c r="AD29" s="83" t="s">
        <v>3</v>
      </c>
      <c r="AE29" s="84"/>
      <c r="AK29" s="44"/>
      <c r="AL29" s="44"/>
    </row>
    <row r="30" spans="1:42" ht="19.2" x14ac:dyDescent="0.15">
      <c r="B30" s="77"/>
      <c r="F30" s="94" t="s">
        <v>442</v>
      </c>
      <c r="G30" s="94" t="s">
        <v>194</v>
      </c>
      <c r="H30" s="94" t="s">
        <v>195</v>
      </c>
      <c r="I30" s="94" t="s">
        <v>443</v>
      </c>
      <c r="J30" s="100" t="s">
        <v>197</v>
      </c>
      <c r="K30" s="94" t="s">
        <v>1127</v>
      </c>
      <c r="L30" s="103" t="s">
        <v>442</v>
      </c>
      <c r="M30" s="94" t="s">
        <v>194</v>
      </c>
      <c r="N30" s="94" t="s">
        <v>195</v>
      </c>
      <c r="O30" s="94" t="s">
        <v>443</v>
      </c>
      <c r="P30" s="94" t="s">
        <v>197</v>
      </c>
      <c r="Q30" s="94" t="s">
        <v>1127</v>
      </c>
      <c r="U30" s="44"/>
      <c r="V30" s="77"/>
      <c r="Z30" s="94" t="s">
        <v>936</v>
      </c>
      <c r="AA30" s="94" t="s">
        <v>195</v>
      </c>
      <c r="AB30" s="100" t="s">
        <v>197</v>
      </c>
      <c r="AC30" s="339" t="s">
        <v>936</v>
      </c>
      <c r="AD30" s="94" t="s">
        <v>195</v>
      </c>
      <c r="AE30" s="94" t="s">
        <v>197</v>
      </c>
      <c r="AK30" s="44"/>
      <c r="AL30" s="44"/>
    </row>
    <row r="31" spans="1:42" ht="12" customHeight="1" x14ac:dyDescent="0.15">
      <c r="B31" s="35"/>
      <c r="C31" s="88"/>
      <c r="D31" s="88"/>
      <c r="E31" s="36"/>
      <c r="F31" s="37"/>
      <c r="G31" s="37"/>
      <c r="H31" s="37"/>
      <c r="I31" s="37"/>
      <c r="J31" s="66"/>
      <c r="K31" s="37"/>
      <c r="L31" s="105">
        <v>288</v>
      </c>
      <c r="M31" s="2">
        <v>114</v>
      </c>
      <c r="N31" s="2">
        <v>174</v>
      </c>
      <c r="O31" s="2">
        <v>238</v>
      </c>
      <c r="P31" s="2">
        <v>226</v>
      </c>
      <c r="Q31" s="2">
        <v>126</v>
      </c>
      <c r="R31" s="89"/>
      <c r="S31" s="89"/>
      <c r="T31" s="89"/>
      <c r="U31" s="44"/>
      <c r="V31" s="35"/>
      <c r="W31" s="88"/>
      <c r="X31" s="88"/>
      <c r="Y31" s="36"/>
      <c r="Z31" s="37"/>
      <c r="AA31" s="37"/>
      <c r="AB31" s="66"/>
      <c r="AC31" s="105">
        <f>SUM(M31,O31-P31)</f>
        <v>126</v>
      </c>
      <c r="AD31" s="2">
        <f>N31</f>
        <v>174</v>
      </c>
      <c r="AE31" s="2">
        <f>P31</f>
        <v>226</v>
      </c>
      <c r="AF31" s="89"/>
      <c r="AG31" s="89"/>
      <c r="AH31" s="89"/>
      <c r="AI31" s="89"/>
      <c r="AK31" s="44"/>
      <c r="AL31" s="44"/>
    </row>
    <row r="32" spans="1:42" ht="15" customHeight="1" x14ac:dyDescent="0.15">
      <c r="B32" s="34" t="s">
        <v>743</v>
      </c>
      <c r="C32" s="209"/>
      <c r="D32" s="209"/>
      <c r="F32" s="18">
        <v>137</v>
      </c>
      <c r="G32" s="18">
        <v>12</v>
      </c>
      <c r="H32" s="18">
        <v>125</v>
      </c>
      <c r="I32" s="18">
        <v>186</v>
      </c>
      <c r="J32" s="67">
        <v>183</v>
      </c>
      <c r="K32" s="18">
        <v>15</v>
      </c>
      <c r="L32" s="107">
        <f t="shared" ref="L32:Q38" si="10">F32/L$31*100</f>
        <v>47.569444444444443</v>
      </c>
      <c r="M32" s="4">
        <f t="shared" si="10"/>
        <v>10.526315789473683</v>
      </c>
      <c r="N32" s="4">
        <f t="shared" si="10"/>
        <v>71.839080459770116</v>
      </c>
      <c r="O32" s="4">
        <f t="shared" si="10"/>
        <v>78.151260504201687</v>
      </c>
      <c r="P32" s="4">
        <f t="shared" si="10"/>
        <v>80.973451327433636</v>
      </c>
      <c r="Q32" s="4">
        <f t="shared" si="10"/>
        <v>11.904761904761903</v>
      </c>
      <c r="R32" s="80"/>
      <c r="S32" s="80"/>
      <c r="T32" s="80"/>
      <c r="U32" s="44"/>
      <c r="V32" s="34" t="s">
        <v>743</v>
      </c>
      <c r="W32" s="209"/>
      <c r="X32" s="209"/>
      <c r="Z32" s="18">
        <f t="shared" ref="Z32:Z38" si="11">SUM(G32,I32-J32)</f>
        <v>15</v>
      </c>
      <c r="AA32" s="18">
        <f t="shared" ref="AA32:AA38" si="12">H32</f>
        <v>125</v>
      </c>
      <c r="AB32" s="67">
        <f t="shared" ref="AB32:AB38" si="13">J32</f>
        <v>183</v>
      </c>
      <c r="AC32" s="107">
        <f>Z32/AC$31*100</f>
        <v>11.904761904761903</v>
      </c>
      <c r="AD32" s="4">
        <f t="shared" ref="AD32:AE38" si="14">AA32/AD$31*100</f>
        <v>71.839080459770116</v>
      </c>
      <c r="AE32" s="4">
        <f t="shared" si="14"/>
        <v>80.973451327433636</v>
      </c>
      <c r="AF32" s="80"/>
      <c r="AG32" s="80"/>
      <c r="AH32" s="80"/>
      <c r="AI32" s="80"/>
      <c r="AK32" s="44"/>
      <c r="AL32" s="44"/>
    </row>
    <row r="33" spans="1:38" ht="15" customHeight="1" x14ac:dyDescent="0.15">
      <c r="B33" s="34" t="s">
        <v>744</v>
      </c>
      <c r="C33" s="209"/>
      <c r="D33" s="209"/>
      <c r="F33" s="18">
        <v>39</v>
      </c>
      <c r="G33" s="18">
        <v>11</v>
      </c>
      <c r="H33" s="18">
        <v>28</v>
      </c>
      <c r="I33" s="18">
        <v>19</v>
      </c>
      <c r="J33" s="67">
        <v>17</v>
      </c>
      <c r="K33" s="18">
        <v>13</v>
      </c>
      <c r="L33" s="107">
        <f t="shared" si="10"/>
        <v>13.541666666666666</v>
      </c>
      <c r="M33" s="4">
        <f t="shared" si="10"/>
        <v>9.6491228070175428</v>
      </c>
      <c r="N33" s="4">
        <f t="shared" si="10"/>
        <v>16.091954022988507</v>
      </c>
      <c r="O33" s="4">
        <f t="shared" si="10"/>
        <v>7.9831932773109235</v>
      </c>
      <c r="P33" s="4">
        <f t="shared" si="10"/>
        <v>7.5221238938053103</v>
      </c>
      <c r="Q33" s="4">
        <f t="shared" si="10"/>
        <v>10.317460317460316</v>
      </c>
      <c r="R33" s="80"/>
      <c r="S33" s="80"/>
      <c r="T33" s="80"/>
      <c r="U33" s="44"/>
      <c r="V33" s="34" t="s">
        <v>744</v>
      </c>
      <c r="W33" s="209"/>
      <c r="X33" s="209"/>
      <c r="Z33" s="18">
        <f t="shared" si="11"/>
        <v>13</v>
      </c>
      <c r="AA33" s="18">
        <f t="shared" si="12"/>
        <v>28</v>
      </c>
      <c r="AB33" s="67">
        <f t="shared" si="13"/>
        <v>17</v>
      </c>
      <c r="AC33" s="107">
        <f t="shared" ref="AC33:AC38" si="15">Z33/AC$31*100</f>
        <v>10.317460317460316</v>
      </c>
      <c r="AD33" s="4">
        <f t="shared" si="14"/>
        <v>16.091954022988507</v>
      </c>
      <c r="AE33" s="4">
        <f t="shared" si="14"/>
        <v>7.5221238938053103</v>
      </c>
      <c r="AF33" s="80"/>
      <c r="AG33" s="80"/>
      <c r="AH33" s="80"/>
      <c r="AI33" s="80"/>
      <c r="AK33" s="44"/>
      <c r="AL33" s="44"/>
    </row>
    <row r="34" spans="1:38" ht="15" customHeight="1" x14ac:dyDescent="0.15">
      <c r="B34" s="34" t="s">
        <v>745</v>
      </c>
      <c r="C34" s="209"/>
      <c r="D34" s="209"/>
      <c r="F34" s="18">
        <v>157</v>
      </c>
      <c r="G34" s="18">
        <v>89</v>
      </c>
      <c r="H34" s="18">
        <v>68</v>
      </c>
      <c r="I34" s="18">
        <v>62</v>
      </c>
      <c r="J34" s="67">
        <v>55</v>
      </c>
      <c r="K34" s="18">
        <v>96</v>
      </c>
      <c r="L34" s="107">
        <f t="shared" si="10"/>
        <v>54.513888888888886</v>
      </c>
      <c r="M34" s="4">
        <f t="shared" si="10"/>
        <v>78.070175438596493</v>
      </c>
      <c r="N34" s="4">
        <f t="shared" si="10"/>
        <v>39.080459770114942</v>
      </c>
      <c r="O34" s="4">
        <f t="shared" si="10"/>
        <v>26.05042016806723</v>
      </c>
      <c r="P34" s="4">
        <f t="shared" si="10"/>
        <v>24.336283185840706</v>
      </c>
      <c r="Q34" s="4">
        <f t="shared" si="10"/>
        <v>76.19047619047619</v>
      </c>
      <c r="R34" s="80"/>
      <c r="S34" s="80"/>
      <c r="T34" s="80"/>
      <c r="U34" s="44"/>
      <c r="V34" s="34" t="s">
        <v>745</v>
      </c>
      <c r="W34" s="209"/>
      <c r="X34" s="209"/>
      <c r="Z34" s="18">
        <f t="shared" si="11"/>
        <v>96</v>
      </c>
      <c r="AA34" s="18">
        <f t="shared" si="12"/>
        <v>68</v>
      </c>
      <c r="AB34" s="67">
        <f t="shared" si="13"/>
        <v>55</v>
      </c>
      <c r="AC34" s="107">
        <f t="shared" si="15"/>
        <v>76.19047619047619</v>
      </c>
      <c r="AD34" s="4">
        <f t="shared" si="14"/>
        <v>39.080459770114942</v>
      </c>
      <c r="AE34" s="4">
        <f t="shared" si="14"/>
        <v>24.336283185840706</v>
      </c>
      <c r="AF34" s="80"/>
      <c r="AG34" s="80"/>
      <c r="AH34" s="80"/>
      <c r="AI34" s="80"/>
      <c r="AK34" s="44"/>
      <c r="AL34" s="44"/>
    </row>
    <row r="35" spans="1:38" ht="15" customHeight="1" x14ac:dyDescent="0.15">
      <c r="B35" s="34" t="s">
        <v>746</v>
      </c>
      <c r="C35" s="209"/>
      <c r="D35" s="209"/>
      <c r="F35" s="18">
        <v>97</v>
      </c>
      <c r="G35" s="18">
        <v>42</v>
      </c>
      <c r="H35" s="18">
        <v>55</v>
      </c>
      <c r="I35" s="18">
        <v>38</v>
      </c>
      <c r="J35" s="67">
        <v>34</v>
      </c>
      <c r="K35" s="18">
        <v>46</v>
      </c>
      <c r="L35" s="107">
        <f t="shared" si="10"/>
        <v>33.680555555555557</v>
      </c>
      <c r="M35" s="4">
        <f t="shared" si="10"/>
        <v>36.84210526315789</v>
      </c>
      <c r="N35" s="4">
        <f t="shared" si="10"/>
        <v>31.609195402298852</v>
      </c>
      <c r="O35" s="4">
        <f t="shared" si="10"/>
        <v>15.966386554621847</v>
      </c>
      <c r="P35" s="4">
        <f t="shared" si="10"/>
        <v>15.044247787610621</v>
      </c>
      <c r="Q35" s="4">
        <f t="shared" si="10"/>
        <v>36.507936507936506</v>
      </c>
      <c r="R35" s="80"/>
      <c r="S35" s="80"/>
      <c r="T35" s="80"/>
      <c r="U35" s="44"/>
      <c r="V35" s="34" t="s">
        <v>746</v>
      </c>
      <c r="W35" s="209"/>
      <c r="X35" s="209"/>
      <c r="Z35" s="18">
        <f t="shared" si="11"/>
        <v>46</v>
      </c>
      <c r="AA35" s="18">
        <f t="shared" si="12"/>
        <v>55</v>
      </c>
      <c r="AB35" s="67">
        <f t="shared" si="13"/>
        <v>34</v>
      </c>
      <c r="AC35" s="107">
        <f t="shared" si="15"/>
        <v>36.507936507936506</v>
      </c>
      <c r="AD35" s="4">
        <f t="shared" si="14"/>
        <v>31.609195402298852</v>
      </c>
      <c r="AE35" s="4">
        <f t="shared" si="14"/>
        <v>15.044247787610621</v>
      </c>
      <c r="AF35" s="80"/>
      <c r="AG35" s="80"/>
      <c r="AH35" s="80"/>
      <c r="AI35" s="80"/>
      <c r="AK35" s="44"/>
      <c r="AL35" s="44"/>
    </row>
    <row r="36" spans="1:38" ht="15" customHeight="1" x14ac:dyDescent="0.15">
      <c r="B36" s="34" t="s">
        <v>747</v>
      </c>
      <c r="C36" s="209"/>
      <c r="D36" s="209"/>
      <c r="F36" s="18">
        <v>55</v>
      </c>
      <c r="G36" s="18">
        <v>24</v>
      </c>
      <c r="H36" s="18">
        <v>31</v>
      </c>
      <c r="I36" s="18">
        <v>21</v>
      </c>
      <c r="J36" s="67">
        <v>20</v>
      </c>
      <c r="K36" s="18">
        <v>25</v>
      </c>
      <c r="L36" s="107">
        <f t="shared" si="10"/>
        <v>19.097222222222221</v>
      </c>
      <c r="M36" s="4">
        <f t="shared" si="10"/>
        <v>21.052631578947366</v>
      </c>
      <c r="N36" s="4">
        <f t="shared" si="10"/>
        <v>17.816091954022991</v>
      </c>
      <c r="O36" s="4">
        <f t="shared" si="10"/>
        <v>8.8235294117647065</v>
      </c>
      <c r="P36" s="4">
        <f t="shared" si="10"/>
        <v>8.8495575221238933</v>
      </c>
      <c r="Q36" s="4">
        <f t="shared" si="10"/>
        <v>19.841269841269842</v>
      </c>
      <c r="R36" s="80"/>
      <c r="S36" s="80"/>
      <c r="T36" s="80"/>
      <c r="U36" s="44"/>
      <c r="V36" s="34" t="s">
        <v>747</v>
      </c>
      <c r="W36" s="209"/>
      <c r="X36" s="209"/>
      <c r="Z36" s="18">
        <f t="shared" si="11"/>
        <v>25</v>
      </c>
      <c r="AA36" s="18">
        <f t="shared" si="12"/>
        <v>31</v>
      </c>
      <c r="AB36" s="67">
        <f t="shared" si="13"/>
        <v>20</v>
      </c>
      <c r="AC36" s="107">
        <f t="shared" si="15"/>
        <v>19.841269841269842</v>
      </c>
      <c r="AD36" s="4">
        <f t="shared" si="14"/>
        <v>17.816091954022991</v>
      </c>
      <c r="AE36" s="4">
        <f t="shared" si="14"/>
        <v>8.8495575221238933</v>
      </c>
      <c r="AF36" s="80"/>
      <c r="AG36" s="80"/>
      <c r="AH36" s="80"/>
      <c r="AI36" s="80"/>
      <c r="AK36" s="44"/>
      <c r="AL36" s="44"/>
    </row>
    <row r="37" spans="1:38" ht="15" customHeight="1" x14ac:dyDescent="0.15">
      <c r="B37" s="34" t="s">
        <v>477</v>
      </c>
      <c r="C37" s="209"/>
      <c r="D37" s="209"/>
      <c r="F37" s="18">
        <v>22</v>
      </c>
      <c r="G37" s="18">
        <v>12</v>
      </c>
      <c r="H37" s="18">
        <v>10</v>
      </c>
      <c r="I37" s="18">
        <v>20</v>
      </c>
      <c r="J37" s="67">
        <v>17</v>
      </c>
      <c r="K37" s="18">
        <v>15</v>
      </c>
      <c r="L37" s="107">
        <f t="shared" si="10"/>
        <v>7.6388888888888893</v>
      </c>
      <c r="M37" s="4">
        <f t="shared" si="10"/>
        <v>10.526315789473683</v>
      </c>
      <c r="N37" s="4">
        <f t="shared" si="10"/>
        <v>5.7471264367816088</v>
      </c>
      <c r="O37" s="4">
        <f t="shared" si="10"/>
        <v>8.4033613445378155</v>
      </c>
      <c r="P37" s="4">
        <f t="shared" si="10"/>
        <v>7.5221238938053103</v>
      </c>
      <c r="Q37" s="4">
        <f t="shared" si="10"/>
        <v>11.904761904761903</v>
      </c>
      <c r="R37" s="80"/>
      <c r="S37" s="80"/>
      <c r="T37" s="80"/>
      <c r="U37" s="44"/>
      <c r="V37" s="34" t="s">
        <v>477</v>
      </c>
      <c r="W37" s="209"/>
      <c r="X37" s="209"/>
      <c r="Z37" s="18">
        <f t="shared" si="11"/>
        <v>15</v>
      </c>
      <c r="AA37" s="18">
        <f t="shared" si="12"/>
        <v>10</v>
      </c>
      <c r="AB37" s="67">
        <f t="shared" si="13"/>
        <v>17</v>
      </c>
      <c r="AC37" s="107">
        <f t="shared" si="15"/>
        <v>11.904761904761903</v>
      </c>
      <c r="AD37" s="4">
        <f t="shared" si="14"/>
        <v>5.7471264367816088</v>
      </c>
      <c r="AE37" s="4">
        <f t="shared" si="14"/>
        <v>7.5221238938053103</v>
      </c>
      <c r="AF37" s="80"/>
      <c r="AG37" s="80"/>
      <c r="AH37" s="80"/>
      <c r="AI37" s="80"/>
      <c r="AK37" s="44"/>
      <c r="AL37" s="44"/>
    </row>
    <row r="38" spans="1:38" ht="15" customHeight="1" x14ac:dyDescent="0.15">
      <c r="B38" s="35" t="s">
        <v>0</v>
      </c>
      <c r="C38" s="88"/>
      <c r="D38" s="88"/>
      <c r="E38" s="36"/>
      <c r="F38" s="19">
        <v>4</v>
      </c>
      <c r="G38" s="19">
        <v>2</v>
      </c>
      <c r="H38" s="19">
        <v>2</v>
      </c>
      <c r="I38" s="19">
        <v>2</v>
      </c>
      <c r="J38" s="72">
        <v>2</v>
      </c>
      <c r="K38" s="19">
        <v>2</v>
      </c>
      <c r="L38" s="111">
        <f t="shared" si="10"/>
        <v>1.3888888888888888</v>
      </c>
      <c r="M38" s="5">
        <f t="shared" si="10"/>
        <v>1.7543859649122806</v>
      </c>
      <c r="N38" s="5">
        <f t="shared" si="10"/>
        <v>1.1494252873563218</v>
      </c>
      <c r="O38" s="5">
        <f t="shared" si="10"/>
        <v>0.84033613445378152</v>
      </c>
      <c r="P38" s="5">
        <f t="shared" si="10"/>
        <v>0.88495575221238942</v>
      </c>
      <c r="Q38" s="5">
        <f t="shared" si="10"/>
        <v>1.5873015873015872</v>
      </c>
      <c r="R38" s="23"/>
      <c r="S38" s="23"/>
      <c r="T38" s="23"/>
      <c r="U38" s="44"/>
      <c r="V38" s="35" t="s">
        <v>0</v>
      </c>
      <c r="W38" s="88"/>
      <c r="X38" s="88"/>
      <c r="Y38" s="36"/>
      <c r="Z38" s="19">
        <f t="shared" si="11"/>
        <v>2</v>
      </c>
      <c r="AA38" s="19">
        <f t="shared" si="12"/>
        <v>2</v>
      </c>
      <c r="AB38" s="72">
        <f t="shared" si="13"/>
        <v>2</v>
      </c>
      <c r="AC38" s="111">
        <f t="shared" si="15"/>
        <v>1.5873015873015872</v>
      </c>
      <c r="AD38" s="5">
        <f t="shared" si="14"/>
        <v>1.1494252873563218</v>
      </c>
      <c r="AE38" s="5">
        <f t="shared" si="14"/>
        <v>0.88495575221238942</v>
      </c>
      <c r="AF38" s="23"/>
      <c r="AG38" s="80"/>
      <c r="AH38" s="23"/>
      <c r="AI38" s="23"/>
      <c r="AK38" s="44"/>
      <c r="AL38" s="44"/>
    </row>
    <row r="39" spans="1:38" ht="15" customHeight="1" x14ac:dyDescent="0.15">
      <c r="B39" s="38" t="s">
        <v>1</v>
      </c>
      <c r="C39" s="78"/>
      <c r="D39" s="78"/>
      <c r="E39" s="28"/>
      <c r="F39" s="39">
        <f>SUM(F32:F38)</f>
        <v>511</v>
      </c>
      <c r="G39" s="39">
        <f>SUM(G32:G38)</f>
        <v>192</v>
      </c>
      <c r="H39" s="39">
        <f>SUM(H32:H38)</f>
        <v>319</v>
      </c>
      <c r="I39" s="39">
        <f>SUM(I32:I38)</f>
        <v>348</v>
      </c>
      <c r="J39" s="68">
        <f>SUM(J32:J38)</f>
        <v>328</v>
      </c>
      <c r="K39" s="39">
        <v>212</v>
      </c>
      <c r="L39" s="108" t="str">
        <f t="shared" ref="L39:Q39" si="16">IF(SUM(L32:L38)&gt;100,"－",SUM(L32:L38))</f>
        <v>－</v>
      </c>
      <c r="M39" s="6" t="str">
        <f t="shared" si="16"/>
        <v>－</v>
      </c>
      <c r="N39" s="6" t="str">
        <f t="shared" si="16"/>
        <v>－</v>
      </c>
      <c r="O39" s="6" t="str">
        <f t="shared" si="16"/>
        <v>－</v>
      </c>
      <c r="P39" s="6" t="str">
        <f t="shared" si="16"/>
        <v>－</v>
      </c>
      <c r="Q39" s="6" t="str">
        <f t="shared" si="16"/>
        <v>－</v>
      </c>
      <c r="R39" s="23"/>
      <c r="S39" s="23"/>
      <c r="T39" s="23"/>
      <c r="U39" s="44"/>
      <c r="V39" s="38" t="s">
        <v>1</v>
      </c>
      <c r="W39" s="78"/>
      <c r="X39" s="78"/>
      <c r="Y39" s="28"/>
      <c r="Z39" s="39">
        <f>SUM(Z32:Z38)</f>
        <v>212</v>
      </c>
      <c r="AA39" s="39">
        <f>SUM(AA32:AA38)</f>
        <v>319</v>
      </c>
      <c r="AB39" s="68">
        <f>SUM(AB32:AB38)</f>
        <v>328</v>
      </c>
      <c r="AC39" s="108" t="str">
        <f>IF(SUM(AC32:AC38)&gt;100,"－",SUM(AC32:AC38))</f>
        <v>－</v>
      </c>
      <c r="AD39" s="6" t="str">
        <f>IF(SUM(AD32:AD38)&gt;100,"－",SUM(AD32:AD38))</f>
        <v>－</v>
      </c>
      <c r="AE39" s="6" t="str">
        <f>IF(SUM(AE32:AE38)&gt;100,"－",SUM(AE32:AE38))</f>
        <v>－</v>
      </c>
      <c r="AF39" s="23"/>
      <c r="AG39" s="23"/>
      <c r="AH39" s="23"/>
      <c r="AI39" s="23"/>
      <c r="AK39" s="44"/>
      <c r="AL39" s="44"/>
    </row>
    <row r="40" spans="1:38" ht="15" customHeight="1" x14ac:dyDescent="0.15">
      <c r="C40" s="1"/>
      <c r="D40" s="1"/>
      <c r="K40" s="7"/>
      <c r="O40" s="7"/>
      <c r="U40" s="44"/>
      <c r="W40" s="1"/>
      <c r="X40" s="1"/>
      <c r="AA40" s="1"/>
      <c r="AK40" s="44"/>
      <c r="AL40" s="44"/>
    </row>
    <row r="41" spans="1:38" ht="15" customHeight="1" x14ac:dyDescent="0.15">
      <c r="A41" s="1" t="s">
        <v>748</v>
      </c>
      <c r="C41" s="1"/>
      <c r="D41" s="1"/>
      <c r="K41" s="7"/>
      <c r="O41" s="7"/>
      <c r="U41" s="44"/>
      <c r="W41" s="1"/>
      <c r="X41" s="1"/>
      <c r="AA41" s="1"/>
      <c r="AK41" s="44"/>
      <c r="AL41" s="44"/>
    </row>
    <row r="42" spans="1:38" ht="13.65" customHeight="1" x14ac:dyDescent="0.15">
      <c r="B42" s="64"/>
      <c r="C42" s="33"/>
      <c r="D42" s="33"/>
      <c r="E42" s="33"/>
      <c r="F42" s="386"/>
      <c r="G42" s="387"/>
      <c r="H42" s="86" t="s">
        <v>2</v>
      </c>
      <c r="I42" s="86"/>
      <c r="J42" s="387"/>
      <c r="K42" s="387"/>
      <c r="L42" s="388"/>
      <c r="M42" s="387"/>
      <c r="N42" s="86" t="s">
        <v>3</v>
      </c>
      <c r="O42" s="86"/>
      <c r="P42" s="387"/>
      <c r="Q42" s="389"/>
      <c r="U42" s="44"/>
      <c r="V42" s="64"/>
      <c r="W42" s="33"/>
      <c r="X42" s="33"/>
      <c r="Y42" s="33"/>
      <c r="Z42" s="79"/>
      <c r="AA42" s="83" t="s">
        <v>2</v>
      </c>
      <c r="AB42" s="86"/>
      <c r="AC42" s="104"/>
      <c r="AD42" s="83" t="s">
        <v>3</v>
      </c>
      <c r="AE42" s="84"/>
      <c r="AK42" s="44"/>
      <c r="AL42" s="44"/>
    </row>
    <row r="43" spans="1:38" ht="19.2" x14ac:dyDescent="0.15">
      <c r="B43" s="77"/>
      <c r="F43" s="94" t="s">
        <v>442</v>
      </c>
      <c r="G43" s="94" t="s">
        <v>194</v>
      </c>
      <c r="H43" s="94" t="s">
        <v>195</v>
      </c>
      <c r="I43" s="94" t="s">
        <v>443</v>
      </c>
      <c r="J43" s="100" t="s">
        <v>197</v>
      </c>
      <c r="K43" s="94" t="s">
        <v>1127</v>
      </c>
      <c r="L43" s="103" t="s">
        <v>442</v>
      </c>
      <c r="M43" s="94" t="s">
        <v>194</v>
      </c>
      <c r="N43" s="94" t="s">
        <v>195</v>
      </c>
      <c r="O43" s="94" t="s">
        <v>443</v>
      </c>
      <c r="P43" s="94" t="s">
        <v>197</v>
      </c>
      <c r="Q43" s="94" t="s">
        <v>1127</v>
      </c>
      <c r="U43" s="44"/>
      <c r="V43" s="77"/>
      <c r="Z43" s="94" t="s">
        <v>936</v>
      </c>
      <c r="AA43" s="94" t="s">
        <v>195</v>
      </c>
      <c r="AB43" s="100" t="s">
        <v>197</v>
      </c>
      <c r="AC43" s="339" t="s">
        <v>936</v>
      </c>
      <c r="AD43" s="94" t="s">
        <v>195</v>
      </c>
      <c r="AE43" s="94" t="s">
        <v>197</v>
      </c>
      <c r="AK43" s="44"/>
      <c r="AL43" s="44"/>
    </row>
    <row r="44" spans="1:38" ht="12" customHeight="1" x14ac:dyDescent="0.15">
      <c r="B44" s="35"/>
      <c r="C44" s="88"/>
      <c r="D44" s="88"/>
      <c r="E44" s="36"/>
      <c r="F44" s="37"/>
      <c r="G44" s="37"/>
      <c r="H44" s="37"/>
      <c r="I44" s="37"/>
      <c r="J44" s="66"/>
      <c r="K44" s="37"/>
      <c r="L44" s="105">
        <f t="shared" ref="L44:Q44" si="17">F$53</f>
        <v>2146</v>
      </c>
      <c r="M44" s="2">
        <f t="shared" si="17"/>
        <v>1105</v>
      </c>
      <c r="N44" s="2">
        <f t="shared" si="17"/>
        <v>1041</v>
      </c>
      <c r="O44" s="2">
        <f t="shared" si="17"/>
        <v>1184</v>
      </c>
      <c r="P44" s="2">
        <f t="shared" si="17"/>
        <v>1077</v>
      </c>
      <c r="Q44" s="2">
        <f t="shared" si="17"/>
        <v>1212</v>
      </c>
      <c r="R44" s="89"/>
      <c r="S44" s="89"/>
      <c r="T44" s="89"/>
      <c r="U44" s="44"/>
      <c r="V44" s="35"/>
      <c r="W44" s="88"/>
      <c r="X44" s="88"/>
      <c r="Y44" s="36"/>
      <c r="Z44" s="37"/>
      <c r="AA44" s="37"/>
      <c r="AB44" s="66"/>
      <c r="AC44" s="105">
        <f>Z$53</f>
        <v>1212</v>
      </c>
      <c r="AD44" s="2">
        <f>AA$53</f>
        <v>1041</v>
      </c>
      <c r="AE44" s="2">
        <f>AB$53</f>
        <v>1077</v>
      </c>
      <c r="AF44" s="89"/>
      <c r="AG44" s="89"/>
      <c r="AH44" s="89"/>
      <c r="AI44" s="89"/>
      <c r="AK44" s="44"/>
      <c r="AL44" s="44"/>
    </row>
    <row r="45" spans="1:38" ht="15" customHeight="1" x14ac:dyDescent="0.15">
      <c r="B45" s="34" t="s">
        <v>951</v>
      </c>
      <c r="C45" s="209"/>
      <c r="D45" s="209"/>
      <c r="F45" s="18">
        <v>100</v>
      </c>
      <c r="G45" s="18">
        <v>21</v>
      </c>
      <c r="H45" s="18">
        <v>79</v>
      </c>
      <c r="I45" s="18">
        <v>49</v>
      </c>
      <c r="J45" s="67">
        <v>45</v>
      </c>
      <c r="K45" s="18">
        <v>25</v>
      </c>
      <c r="L45" s="107">
        <f t="shared" ref="L45:Q52" si="18">F45/L$44*100</f>
        <v>4.6598322460391426</v>
      </c>
      <c r="M45" s="4">
        <f t="shared" si="18"/>
        <v>1.9004524886877827</v>
      </c>
      <c r="N45" s="4">
        <f t="shared" si="18"/>
        <v>7.5888568683957729</v>
      </c>
      <c r="O45" s="4">
        <f t="shared" si="18"/>
        <v>4.1385135135135132</v>
      </c>
      <c r="P45" s="4">
        <f t="shared" si="18"/>
        <v>4.1782729805013927</v>
      </c>
      <c r="Q45" s="4">
        <f t="shared" si="18"/>
        <v>2.0627062706270625</v>
      </c>
      <c r="R45" s="80"/>
      <c r="S45" s="80"/>
      <c r="T45" s="80"/>
      <c r="U45" s="44"/>
      <c r="V45" s="34" t="s">
        <v>951</v>
      </c>
      <c r="W45" s="209"/>
      <c r="X45" s="209"/>
      <c r="Z45" s="18">
        <f t="shared" ref="Z45:Z52" si="19">SUM(G45,I45-J45)</f>
        <v>25</v>
      </c>
      <c r="AA45" s="18">
        <f t="shared" ref="AA45:AA52" si="20">H45</f>
        <v>79</v>
      </c>
      <c r="AB45" s="67">
        <f t="shared" ref="AB45:AB52" si="21">J45</f>
        <v>45</v>
      </c>
      <c r="AC45" s="107">
        <f t="shared" ref="AC45:AC52" si="22">Z45/AC$44*100</f>
        <v>2.0627062706270625</v>
      </c>
      <c r="AD45" s="4">
        <f t="shared" ref="AD45:AD52" si="23">AA45/AD$44*100</f>
        <v>7.5888568683957729</v>
      </c>
      <c r="AE45" s="4">
        <f t="shared" ref="AE45:AE52" si="24">AB45/AE$44*100</f>
        <v>4.1782729805013927</v>
      </c>
      <c r="AF45" s="80"/>
      <c r="AG45" s="80"/>
      <c r="AH45" s="80"/>
      <c r="AI45" s="80"/>
      <c r="AK45" s="44"/>
      <c r="AL45" s="44"/>
    </row>
    <row r="46" spans="1:38" ht="15" customHeight="1" x14ac:dyDescent="0.15">
      <c r="B46" s="34" t="s">
        <v>1066</v>
      </c>
      <c r="C46" s="209"/>
      <c r="D46" s="209"/>
      <c r="F46" s="18">
        <v>766</v>
      </c>
      <c r="G46" s="18">
        <v>255</v>
      </c>
      <c r="H46" s="18">
        <v>511</v>
      </c>
      <c r="I46" s="18">
        <v>490</v>
      </c>
      <c r="J46" s="67">
        <v>454</v>
      </c>
      <c r="K46" s="18">
        <v>291</v>
      </c>
      <c r="L46" s="107">
        <f t="shared" si="18"/>
        <v>35.694315004659835</v>
      </c>
      <c r="M46" s="4">
        <f t="shared" si="18"/>
        <v>23.076923076923077</v>
      </c>
      <c r="N46" s="4">
        <f t="shared" si="18"/>
        <v>49.087415946205567</v>
      </c>
      <c r="O46" s="4">
        <f t="shared" si="18"/>
        <v>41.385135135135137</v>
      </c>
      <c r="P46" s="4">
        <f t="shared" si="18"/>
        <v>42.154131847725161</v>
      </c>
      <c r="Q46" s="4">
        <f t="shared" si="18"/>
        <v>24.009900990099009</v>
      </c>
      <c r="R46" s="80"/>
      <c r="S46" s="80"/>
      <c r="T46" s="80"/>
      <c r="U46" s="44"/>
      <c r="V46" s="34" t="s">
        <v>1066</v>
      </c>
      <c r="W46" s="209"/>
      <c r="X46" s="209"/>
      <c r="Z46" s="18">
        <f t="shared" si="19"/>
        <v>291</v>
      </c>
      <c r="AA46" s="18">
        <f t="shared" si="20"/>
        <v>511</v>
      </c>
      <c r="AB46" s="67">
        <f t="shared" si="21"/>
        <v>454</v>
      </c>
      <c r="AC46" s="107">
        <f t="shared" si="22"/>
        <v>24.009900990099009</v>
      </c>
      <c r="AD46" s="4">
        <f t="shared" si="23"/>
        <v>49.087415946205567</v>
      </c>
      <c r="AE46" s="4">
        <f t="shared" si="24"/>
        <v>42.154131847725161</v>
      </c>
      <c r="AF46" s="80"/>
      <c r="AG46" s="80"/>
      <c r="AH46" s="80"/>
      <c r="AI46" s="80"/>
      <c r="AK46" s="44"/>
      <c r="AL46" s="44"/>
    </row>
    <row r="47" spans="1:38" ht="15" customHeight="1" x14ac:dyDescent="0.15">
      <c r="B47" s="34" t="s">
        <v>1067</v>
      </c>
      <c r="C47" s="209"/>
      <c r="D47" s="209"/>
      <c r="F47" s="18">
        <v>607</v>
      </c>
      <c r="G47" s="18">
        <v>368</v>
      </c>
      <c r="H47" s="18">
        <v>239</v>
      </c>
      <c r="I47" s="18">
        <v>318</v>
      </c>
      <c r="J47" s="67">
        <v>288</v>
      </c>
      <c r="K47" s="18">
        <v>398</v>
      </c>
      <c r="L47" s="107">
        <f t="shared" si="18"/>
        <v>28.285181733457591</v>
      </c>
      <c r="M47" s="4">
        <f t="shared" si="18"/>
        <v>33.303167420814475</v>
      </c>
      <c r="N47" s="4">
        <f t="shared" si="18"/>
        <v>22.958693563880882</v>
      </c>
      <c r="O47" s="4">
        <f t="shared" si="18"/>
        <v>26.858108108108109</v>
      </c>
      <c r="P47" s="4">
        <f t="shared" si="18"/>
        <v>26.740947075208915</v>
      </c>
      <c r="Q47" s="4">
        <f t="shared" si="18"/>
        <v>32.838283828382835</v>
      </c>
      <c r="R47" s="80"/>
      <c r="S47" s="80"/>
      <c r="T47" s="80"/>
      <c r="U47" s="44"/>
      <c r="V47" s="34" t="s">
        <v>1067</v>
      </c>
      <c r="W47" s="209"/>
      <c r="X47" s="209"/>
      <c r="Z47" s="18">
        <f t="shared" si="19"/>
        <v>398</v>
      </c>
      <c r="AA47" s="18">
        <f t="shared" si="20"/>
        <v>239</v>
      </c>
      <c r="AB47" s="67">
        <f t="shared" si="21"/>
        <v>288</v>
      </c>
      <c r="AC47" s="107">
        <f t="shared" si="22"/>
        <v>32.838283828382835</v>
      </c>
      <c r="AD47" s="4">
        <f t="shared" si="23"/>
        <v>22.958693563880882</v>
      </c>
      <c r="AE47" s="4">
        <f t="shared" si="24"/>
        <v>26.740947075208915</v>
      </c>
      <c r="AF47" s="80"/>
      <c r="AG47" s="80"/>
      <c r="AH47" s="80"/>
      <c r="AI47" s="80"/>
      <c r="AK47" s="44"/>
      <c r="AL47" s="44"/>
    </row>
    <row r="48" spans="1:38" ht="15" customHeight="1" x14ac:dyDescent="0.15">
      <c r="B48" s="34" t="s">
        <v>1068</v>
      </c>
      <c r="C48" s="209"/>
      <c r="D48" s="209"/>
      <c r="F48" s="18">
        <v>248</v>
      </c>
      <c r="G48" s="18">
        <v>185</v>
      </c>
      <c r="H48" s="18">
        <v>63</v>
      </c>
      <c r="I48" s="18">
        <v>135</v>
      </c>
      <c r="J48" s="67">
        <v>116</v>
      </c>
      <c r="K48" s="18">
        <v>204</v>
      </c>
      <c r="L48" s="107">
        <f t="shared" si="18"/>
        <v>11.556383970177073</v>
      </c>
      <c r="M48" s="4">
        <f t="shared" si="18"/>
        <v>16.742081447963798</v>
      </c>
      <c r="N48" s="4">
        <f t="shared" si="18"/>
        <v>6.0518731988472618</v>
      </c>
      <c r="O48" s="4">
        <f t="shared" si="18"/>
        <v>11.402027027027026</v>
      </c>
      <c r="P48" s="4">
        <f t="shared" si="18"/>
        <v>10.770659238625813</v>
      </c>
      <c r="Q48" s="4">
        <f t="shared" si="18"/>
        <v>16.831683168316832</v>
      </c>
      <c r="R48" s="80"/>
      <c r="S48" s="80"/>
      <c r="T48" s="80"/>
      <c r="U48" s="44"/>
      <c r="V48" s="34" t="s">
        <v>1068</v>
      </c>
      <c r="W48" s="209"/>
      <c r="X48" s="209"/>
      <c r="Z48" s="18">
        <f t="shared" si="19"/>
        <v>204</v>
      </c>
      <c r="AA48" s="18">
        <f t="shared" si="20"/>
        <v>63</v>
      </c>
      <c r="AB48" s="67">
        <f t="shared" si="21"/>
        <v>116</v>
      </c>
      <c r="AC48" s="107">
        <f t="shared" si="22"/>
        <v>16.831683168316832</v>
      </c>
      <c r="AD48" s="4">
        <f t="shared" si="23"/>
        <v>6.0518731988472618</v>
      </c>
      <c r="AE48" s="4">
        <f t="shared" si="24"/>
        <v>10.770659238625813</v>
      </c>
      <c r="AF48" s="80"/>
      <c r="AG48" s="80"/>
      <c r="AH48" s="80"/>
      <c r="AI48" s="80"/>
      <c r="AK48" s="44"/>
      <c r="AL48" s="44"/>
    </row>
    <row r="49" spans="1:38" ht="15" customHeight="1" x14ac:dyDescent="0.15">
      <c r="B49" s="34" t="s">
        <v>1069</v>
      </c>
      <c r="C49" s="209"/>
      <c r="D49" s="209"/>
      <c r="F49" s="18">
        <v>146</v>
      </c>
      <c r="G49" s="18">
        <v>112</v>
      </c>
      <c r="H49" s="18">
        <v>34</v>
      </c>
      <c r="I49" s="18">
        <v>38</v>
      </c>
      <c r="J49" s="67">
        <v>36</v>
      </c>
      <c r="K49" s="18">
        <v>114</v>
      </c>
      <c r="L49" s="107">
        <f t="shared" si="18"/>
        <v>6.8033550792171482</v>
      </c>
      <c r="M49" s="4">
        <f t="shared" si="18"/>
        <v>10.135746606334841</v>
      </c>
      <c r="N49" s="4">
        <f t="shared" si="18"/>
        <v>3.2660902977905861</v>
      </c>
      <c r="O49" s="4">
        <f t="shared" si="18"/>
        <v>3.2094594594594592</v>
      </c>
      <c r="P49" s="4">
        <f t="shared" si="18"/>
        <v>3.3426183844011144</v>
      </c>
      <c r="Q49" s="4">
        <f t="shared" si="18"/>
        <v>9.4059405940594054</v>
      </c>
      <c r="R49" s="80"/>
      <c r="S49" s="80"/>
      <c r="T49" s="80"/>
      <c r="U49" s="44"/>
      <c r="V49" s="34" t="s">
        <v>1069</v>
      </c>
      <c r="W49" s="209"/>
      <c r="X49" s="209"/>
      <c r="Z49" s="18">
        <f t="shared" si="19"/>
        <v>114</v>
      </c>
      <c r="AA49" s="18">
        <f t="shared" si="20"/>
        <v>34</v>
      </c>
      <c r="AB49" s="67">
        <f t="shared" si="21"/>
        <v>36</v>
      </c>
      <c r="AC49" s="107">
        <f t="shared" si="22"/>
        <v>9.4059405940594054</v>
      </c>
      <c r="AD49" s="4">
        <f t="shared" si="23"/>
        <v>3.2660902977905861</v>
      </c>
      <c r="AE49" s="4">
        <f t="shared" si="24"/>
        <v>3.3426183844011144</v>
      </c>
      <c r="AF49" s="80"/>
      <c r="AG49" s="80"/>
      <c r="AH49" s="80"/>
      <c r="AI49" s="80"/>
      <c r="AK49" s="44"/>
      <c r="AL49" s="44"/>
    </row>
    <row r="50" spans="1:38" ht="15" customHeight="1" x14ac:dyDescent="0.15">
      <c r="B50" s="34" t="s">
        <v>966</v>
      </c>
      <c r="C50" s="209"/>
      <c r="D50" s="209"/>
      <c r="F50" s="18">
        <v>57</v>
      </c>
      <c r="G50" s="18">
        <v>37</v>
      </c>
      <c r="H50" s="18">
        <v>20</v>
      </c>
      <c r="I50" s="18">
        <v>22</v>
      </c>
      <c r="J50" s="67">
        <v>19</v>
      </c>
      <c r="K50" s="18">
        <v>40</v>
      </c>
      <c r="L50" s="107">
        <f t="shared" si="18"/>
        <v>2.6561043802423114</v>
      </c>
      <c r="M50" s="4">
        <f t="shared" si="18"/>
        <v>3.3484162895927603</v>
      </c>
      <c r="N50" s="4">
        <f t="shared" si="18"/>
        <v>1.9212295869356391</v>
      </c>
      <c r="O50" s="4">
        <f t="shared" si="18"/>
        <v>1.8581081081081081</v>
      </c>
      <c r="P50" s="4">
        <f t="shared" si="18"/>
        <v>1.7641597028783658</v>
      </c>
      <c r="Q50" s="4">
        <f t="shared" si="18"/>
        <v>3.3003300330032999</v>
      </c>
      <c r="R50" s="80"/>
      <c r="S50" s="80"/>
      <c r="T50" s="80"/>
      <c r="U50" s="44"/>
      <c r="V50" s="34" t="s">
        <v>966</v>
      </c>
      <c r="W50" s="209"/>
      <c r="X50" s="209"/>
      <c r="Z50" s="18">
        <f t="shared" si="19"/>
        <v>40</v>
      </c>
      <c r="AA50" s="18">
        <f t="shared" si="20"/>
        <v>20</v>
      </c>
      <c r="AB50" s="67">
        <f t="shared" si="21"/>
        <v>19</v>
      </c>
      <c r="AC50" s="107">
        <f t="shared" si="22"/>
        <v>3.3003300330032999</v>
      </c>
      <c r="AD50" s="4">
        <f t="shared" si="23"/>
        <v>1.9212295869356391</v>
      </c>
      <c r="AE50" s="4">
        <f t="shared" si="24"/>
        <v>1.7641597028783658</v>
      </c>
      <c r="AF50" s="80"/>
      <c r="AG50" s="80"/>
      <c r="AH50" s="80"/>
      <c r="AI50" s="80"/>
      <c r="AK50" s="44"/>
      <c r="AL50" s="44"/>
    </row>
    <row r="51" spans="1:38" ht="15" customHeight="1" x14ac:dyDescent="0.15">
      <c r="B51" s="34" t="s">
        <v>1070</v>
      </c>
      <c r="C51" s="209"/>
      <c r="D51" s="209"/>
      <c r="F51" s="18">
        <v>106</v>
      </c>
      <c r="G51" s="18">
        <v>80</v>
      </c>
      <c r="H51" s="18">
        <v>26</v>
      </c>
      <c r="I51" s="18">
        <v>60</v>
      </c>
      <c r="J51" s="67">
        <v>51</v>
      </c>
      <c r="K51" s="18">
        <v>89</v>
      </c>
      <c r="L51" s="107">
        <f t="shared" si="18"/>
        <v>4.9394221808014915</v>
      </c>
      <c r="M51" s="4">
        <f t="shared" si="18"/>
        <v>7.2398190045248878</v>
      </c>
      <c r="N51" s="4">
        <f t="shared" si="18"/>
        <v>2.4975984630163302</v>
      </c>
      <c r="O51" s="4">
        <f t="shared" si="18"/>
        <v>5.0675675675675675</v>
      </c>
      <c r="P51" s="4">
        <f t="shared" si="18"/>
        <v>4.7353760445682447</v>
      </c>
      <c r="Q51" s="4">
        <f t="shared" si="18"/>
        <v>7.3432343234323429</v>
      </c>
      <c r="R51" s="80"/>
      <c r="S51" s="80"/>
      <c r="T51" s="80"/>
      <c r="U51" s="44"/>
      <c r="V51" s="34" t="s">
        <v>1070</v>
      </c>
      <c r="W51" s="209"/>
      <c r="X51" s="209"/>
      <c r="Z51" s="18">
        <f t="shared" si="19"/>
        <v>89</v>
      </c>
      <c r="AA51" s="18">
        <f t="shared" si="20"/>
        <v>26</v>
      </c>
      <c r="AB51" s="67">
        <f t="shared" si="21"/>
        <v>51</v>
      </c>
      <c r="AC51" s="107">
        <f t="shared" si="22"/>
        <v>7.3432343234323429</v>
      </c>
      <c r="AD51" s="4">
        <f t="shared" si="23"/>
        <v>2.4975984630163302</v>
      </c>
      <c r="AE51" s="4">
        <f t="shared" si="24"/>
        <v>4.7353760445682447</v>
      </c>
      <c r="AF51" s="80"/>
      <c r="AG51" s="80"/>
      <c r="AH51" s="80"/>
      <c r="AI51" s="80"/>
      <c r="AK51" s="44"/>
      <c r="AL51" s="44"/>
    </row>
    <row r="52" spans="1:38" ht="15" customHeight="1" x14ac:dyDescent="0.15">
      <c r="B52" s="35" t="s">
        <v>0</v>
      </c>
      <c r="C52" s="88"/>
      <c r="D52" s="88"/>
      <c r="E52" s="36"/>
      <c r="F52" s="19">
        <v>116</v>
      </c>
      <c r="G52" s="19">
        <v>47</v>
      </c>
      <c r="H52" s="19">
        <v>69</v>
      </c>
      <c r="I52" s="19">
        <v>72</v>
      </c>
      <c r="J52" s="72">
        <v>68</v>
      </c>
      <c r="K52" s="19">
        <v>51</v>
      </c>
      <c r="L52" s="111">
        <f t="shared" si="18"/>
        <v>5.4054054054054053</v>
      </c>
      <c r="M52" s="5">
        <f t="shared" si="18"/>
        <v>4.253393665158371</v>
      </c>
      <c r="N52" s="5">
        <f t="shared" si="18"/>
        <v>6.6282420749279538</v>
      </c>
      <c r="O52" s="5">
        <f t="shared" si="18"/>
        <v>6.0810810810810816</v>
      </c>
      <c r="P52" s="5">
        <f t="shared" si="18"/>
        <v>6.3138347260909926</v>
      </c>
      <c r="Q52" s="5">
        <f t="shared" si="18"/>
        <v>4.2079207920792081</v>
      </c>
      <c r="R52" s="23"/>
      <c r="S52" s="23"/>
      <c r="T52" s="23"/>
      <c r="U52" s="44"/>
      <c r="V52" s="35" t="s">
        <v>0</v>
      </c>
      <c r="W52" s="88"/>
      <c r="X52" s="88"/>
      <c r="Y52" s="36"/>
      <c r="Z52" s="19">
        <f t="shared" si="19"/>
        <v>51</v>
      </c>
      <c r="AA52" s="19">
        <f t="shared" si="20"/>
        <v>69</v>
      </c>
      <c r="AB52" s="72">
        <f t="shared" si="21"/>
        <v>68</v>
      </c>
      <c r="AC52" s="111">
        <f t="shared" si="22"/>
        <v>4.2079207920792081</v>
      </c>
      <c r="AD52" s="5">
        <f t="shared" si="23"/>
        <v>6.6282420749279538</v>
      </c>
      <c r="AE52" s="5">
        <f t="shared" si="24"/>
        <v>6.3138347260909926</v>
      </c>
      <c r="AF52" s="23"/>
      <c r="AG52" s="80"/>
      <c r="AH52" s="23"/>
      <c r="AI52" s="23"/>
      <c r="AK52" s="44"/>
      <c r="AL52" s="44"/>
    </row>
    <row r="53" spans="1:38" ht="15" customHeight="1" x14ac:dyDescent="0.15">
      <c r="B53" s="38" t="s">
        <v>1</v>
      </c>
      <c r="C53" s="78"/>
      <c r="D53" s="78"/>
      <c r="E53" s="28"/>
      <c r="F53" s="39">
        <f>SUM(F45:F52)</f>
        <v>2146</v>
      </c>
      <c r="G53" s="39">
        <f>SUM(G45:G52)</f>
        <v>1105</v>
      </c>
      <c r="H53" s="39">
        <f>SUM(H45:H52)</f>
        <v>1041</v>
      </c>
      <c r="I53" s="39">
        <f>SUM(I45:I52)</f>
        <v>1184</v>
      </c>
      <c r="J53" s="68">
        <f>SUM(J45:J52)</f>
        <v>1077</v>
      </c>
      <c r="K53" s="39">
        <v>1212</v>
      </c>
      <c r="L53" s="108">
        <f t="shared" ref="L53:Q53" si="25">IF(SUM(L45:L52)&gt;100,"－",SUM(L45:L52))</f>
        <v>100</v>
      </c>
      <c r="M53" s="6">
        <f t="shared" si="25"/>
        <v>100</v>
      </c>
      <c r="N53" s="6">
        <f t="shared" si="25"/>
        <v>99.999999999999986</v>
      </c>
      <c r="O53" s="6">
        <f t="shared" si="25"/>
        <v>100</v>
      </c>
      <c r="P53" s="6">
        <f t="shared" si="25"/>
        <v>99.999999999999986</v>
      </c>
      <c r="Q53" s="6">
        <f t="shared" si="25"/>
        <v>100</v>
      </c>
      <c r="R53" s="23"/>
      <c r="S53" s="23"/>
      <c r="T53" s="23"/>
      <c r="U53" s="44"/>
      <c r="V53" s="38" t="s">
        <v>1</v>
      </c>
      <c r="W53" s="78"/>
      <c r="X53" s="78"/>
      <c r="Y53" s="28"/>
      <c r="Z53" s="39">
        <f>SUM(Z45:Z52)</f>
        <v>1212</v>
      </c>
      <c r="AA53" s="39">
        <f>SUM(AA45:AA52)</f>
        <v>1041</v>
      </c>
      <c r="AB53" s="68">
        <f>SUM(AB45:AB52)</f>
        <v>1077</v>
      </c>
      <c r="AC53" s="108">
        <f>IF(SUM(AC45:AC52)&gt;100,"－",SUM(AC45:AC52))</f>
        <v>100</v>
      </c>
      <c r="AD53" s="6">
        <f>IF(SUM(AD45:AD52)&gt;100,"－",SUM(AD45:AD52))</f>
        <v>99.999999999999986</v>
      </c>
      <c r="AE53" s="6">
        <f>IF(SUM(AE45:AE52)&gt;100,"－",SUM(AE45:AE52))</f>
        <v>99.999999999999986</v>
      </c>
      <c r="AF53" s="23"/>
      <c r="AG53" s="23"/>
      <c r="AH53" s="23"/>
      <c r="AI53" s="23"/>
      <c r="AK53" s="44"/>
      <c r="AL53" s="44"/>
    </row>
    <row r="54" spans="1:38" ht="15" customHeight="1" x14ac:dyDescent="0.15">
      <c r="B54" s="38" t="s">
        <v>103</v>
      </c>
      <c r="C54" s="78"/>
      <c r="D54" s="78"/>
      <c r="E54" s="29"/>
      <c r="F54" s="41">
        <v>16.545812807881774</v>
      </c>
      <c r="G54" s="71">
        <v>21.982986767485823</v>
      </c>
      <c r="H54" s="71">
        <v>10.627572016460906</v>
      </c>
      <c r="I54" s="71">
        <v>15.476618705035971</v>
      </c>
      <c r="J54" s="71">
        <v>14.986124876114966</v>
      </c>
      <c r="K54" s="41">
        <v>21.83204134366925</v>
      </c>
      <c r="L54" s="14"/>
      <c r="M54" s="14"/>
      <c r="N54" s="14"/>
      <c r="O54" s="14"/>
      <c r="P54" s="14"/>
      <c r="Q54" s="14"/>
      <c r="R54" s="14"/>
      <c r="S54" s="14"/>
      <c r="T54" s="14"/>
      <c r="U54" s="44"/>
      <c r="V54" s="38" t="s">
        <v>103</v>
      </c>
      <c r="W54" s="78"/>
      <c r="X54" s="78"/>
      <c r="Y54" s="29"/>
      <c r="Z54" s="41">
        <v>21.83204134366925</v>
      </c>
      <c r="AA54" s="71">
        <f>H54</f>
        <v>10.627572016460906</v>
      </c>
      <c r="AB54" s="71">
        <f>J54</f>
        <v>14.986124876114966</v>
      </c>
      <c r="AC54" s="14"/>
      <c r="AD54" s="14"/>
      <c r="AE54" s="14"/>
      <c r="AF54" s="14"/>
      <c r="AG54" s="14"/>
      <c r="AH54" s="14"/>
      <c r="AI54" s="14"/>
      <c r="AK54" s="44"/>
      <c r="AL54" s="44"/>
    </row>
    <row r="55" spans="1:38" ht="15" customHeight="1" x14ac:dyDescent="0.15">
      <c r="B55" s="38" t="s">
        <v>104</v>
      </c>
      <c r="C55" s="78"/>
      <c r="D55" s="78"/>
      <c r="E55" s="29"/>
      <c r="F55" s="47">
        <v>358</v>
      </c>
      <c r="G55" s="47">
        <v>358</v>
      </c>
      <c r="H55" s="47">
        <v>157</v>
      </c>
      <c r="I55" s="47">
        <v>300</v>
      </c>
      <c r="J55" s="47">
        <v>300</v>
      </c>
      <c r="K55" s="47">
        <v>358</v>
      </c>
      <c r="L55" s="14"/>
      <c r="M55" s="14"/>
      <c r="N55" s="14"/>
      <c r="O55" s="14"/>
      <c r="P55" s="14"/>
      <c r="Q55" s="14"/>
      <c r="R55" s="14"/>
      <c r="S55" s="14"/>
      <c r="T55" s="14"/>
      <c r="U55" s="44"/>
      <c r="V55" s="38" t="s">
        <v>104</v>
      </c>
      <c r="W55" s="78"/>
      <c r="X55" s="78"/>
      <c r="Y55" s="29"/>
      <c r="Z55" s="47">
        <v>358</v>
      </c>
      <c r="AA55" s="47">
        <f>H55</f>
        <v>157</v>
      </c>
      <c r="AB55" s="47">
        <f>J55</f>
        <v>300</v>
      </c>
      <c r="AC55" s="14"/>
      <c r="AD55" s="14"/>
      <c r="AE55" s="14"/>
      <c r="AF55" s="14"/>
      <c r="AG55" s="14"/>
      <c r="AH55" s="14"/>
      <c r="AI55" s="14"/>
      <c r="AK55" s="44"/>
      <c r="AL55" s="44"/>
    </row>
    <row r="56" spans="1:38" ht="15" customHeight="1" x14ac:dyDescent="0.15">
      <c r="C56" s="1"/>
      <c r="D56" s="1"/>
      <c r="K56" s="7"/>
      <c r="O56" s="7"/>
      <c r="U56" s="44"/>
      <c r="W56" s="1"/>
      <c r="X56" s="1"/>
      <c r="AA56" s="1"/>
      <c r="AK56" s="44"/>
      <c r="AL56" s="44"/>
    </row>
    <row r="57" spans="1:38" ht="15" customHeight="1" x14ac:dyDescent="0.15">
      <c r="A57" s="73" t="s">
        <v>977</v>
      </c>
      <c r="C57" s="1"/>
      <c r="D57" s="1"/>
      <c r="K57" s="7"/>
      <c r="O57" s="7"/>
      <c r="U57" s="44"/>
      <c r="W57" s="1"/>
      <c r="X57" s="1"/>
      <c r="AA57" s="1"/>
      <c r="AK57" s="44"/>
      <c r="AL57" s="44"/>
    </row>
    <row r="58" spans="1:38" ht="15" customHeight="1" x14ac:dyDescent="0.15">
      <c r="A58" s="1" t="s">
        <v>749</v>
      </c>
      <c r="C58" s="1"/>
      <c r="D58" s="1"/>
      <c r="F58" s="54"/>
      <c r="G58" s="54"/>
      <c r="H58" s="54"/>
      <c r="I58" s="54"/>
      <c r="J58" s="54"/>
      <c r="K58" s="7"/>
      <c r="O58" s="7"/>
      <c r="U58" s="44"/>
      <c r="W58" s="1"/>
      <c r="X58" s="1"/>
      <c r="AA58" s="1"/>
      <c r="AK58" s="44"/>
      <c r="AL58" s="44"/>
    </row>
    <row r="59" spans="1:38" ht="13.65" customHeight="1" x14ac:dyDescent="0.15">
      <c r="B59" s="64"/>
      <c r="C59" s="33"/>
      <c r="D59" s="33"/>
      <c r="E59" s="33"/>
      <c r="F59" s="386"/>
      <c r="G59" s="387"/>
      <c r="H59" s="86" t="s">
        <v>2</v>
      </c>
      <c r="I59" s="86"/>
      <c r="J59" s="387"/>
      <c r="K59" s="387"/>
      <c r="L59" s="388"/>
      <c r="M59" s="387"/>
      <c r="N59" s="86" t="s">
        <v>3</v>
      </c>
      <c r="O59" s="86"/>
      <c r="P59" s="387"/>
      <c r="Q59" s="389"/>
      <c r="U59" s="44"/>
      <c r="V59" s="64"/>
      <c r="W59" s="33"/>
      <c r="X59" s="33"/>
      <c r="Y59" s="33"/>
      <c r="Z59" s="79"/>
      <c r="AA59" s="83" t="s">
        <v>2</v>
      </c>
      <c r="AB59" s="86"/>
      <c r="AC59" s="104"/>
      <c r="AD59" s="83" t="s">
        <v>3</v>
      </c>
      <c r="AE59" s="84"/>
      <c r="AK59" s="44"/>
      <c r="AL59" s="44"/>
    </row>
    <row r="60" spans="1:38" ht="19.2" x14ac:dyDescent="0.15">
      <c r="B60" s="77"/>
      <c r="F60" s="94" t="s">
        <v>442</v>
      </c>
      <c r="G60" s="94" t="s">
        <v>194</v>
      </c>
      <c r="H60" s="94" t="s">
        <v>195</v>
      </c>
      <c r="I60" s="94" t="s">
        <v>443</v>
      </c>
      <c r="J60" s="100" t="s">
        <v>197</v>
      </c>
      <c r="K60" s="94" t="s">
        <v>1127</v>
      </c>
      <c r="L60" s="103" t="s">
        <v>442</v>
      </c>
      <c r="M60" s="94" t="s">
        <v>194</v>
      </c>
      <c r="N60" s="94" t="s">
        <v>195</v>
      </c>
      <c r="O60" s="94" t="s">
        <v>443</v>
      </c>
      <c r="P60" s="94" t="s">
        <v>197</v>
      </c>
      <c r="Q60" s="94" t="s">
        <v>1127</v>
      </c>
      <c r="U60" s="44"/>
      <c r="V60" s="77"/>
      <c r="Z60" s="94" t="s">
        <v>936</v>
      </c>
      <c r="AA60" s="94" t="s">
        <v>195</v>
      </c>
      <c r="AB60" s="100" t="s">
        <v>197</v>
      </c>
      <c r="AC60" s="339" t="s">
        <v>936</v>
      </c>
      <c r="AD60" s="94" t="s">
        <v>195</v>
      </c>
      <c r="AE60" s="94" t="s">
        <v>197</v>
      </c>
      <c r="AK60" s="44"/>
      <c r="AL60" s="44"/>
    </row>
    <row r="61" spans="1:38" ht="12" customHeight="1" x14ac:dyDescent="0.15">
      <c r="B61" s="35"/>
      <c r="C61" s="88"/>
      <c r="D61" s="88"/>
      <c r="E61" s="36"/>
      <c r="F61" s="37"/>
      <c r="G61" s="37"/>
      <c r="H61" s="37"/>
      <c r="I61" s="37"/>
      <c r="J61" s="66"/>
      <c r="K61" s="37"/>
      <c r="L61" s="105">
        <f t="shared" ref="L61:Q61" si="26">F$72</f>
        <v>2046</v>
      </c>
      <c r="M61" s="2">
        <f t="shared" si="26"/>
        <v>1084</v>
      </c>
      <c r="N61" s="2">
        <f t="shared" si="26"/>
        <v>962</v>
      </c>
      <c r="O61" s="2">
        <f t="shared" si="26"/>
        <v>1135</v>
      </c>
      <c r="P61" s="2">
        <f t="shared" si="26"/>
        <v>1032</v>
      </c>
      <c r="Q61" s="2">
        <f t="shared" si="26"/>
        <v>1187</v>
      </c>
      <c r="R61" s="89"/>
      <c r="S61" s="89"/>
      <c r="T61" s="89"/>
      <c r="U61" s="44"/>
      <c r="V61" s="35"/>
      <c r="W61" s="88"/>
      <c r="X61" s="88"/>
      <c r="Y61" s="36"/>
      <c r="Z61" s="37"/>
      <c r="AA61" s="37"/>
      <c r="AB61" s="66"/>
      <c r="AC61" s="105">
        <f>Z$72</f>
        <v>1187</v>
      </c>
      <c r="AD61" s="2">
        <f>AA$72</f>
        <v>962</v>
      </c>
      <c r="AE61" s="2">
        <f>AB$72</f>
        <v>1032</v>
      </c>
      <c r="AF61" s="89"/>
      <c r="AG61" s="89"/>
      <c r="AH61" s="89"/>
      <c r="AI61" s="89"/>
      <c r="AK61" s="44"/>
      <c r="AL61" s="44"/>
    </row>
    <row r="62" spans="1:38" ht="15" customHeight="1" x14ac:dyDescent="0.15">
      <c r="B62" s="34" t="s">
        <v>951</v>
      </c>
      <c r="C62" s="209"/>
      <c r="D62" s="209"/>
      <c r="F62" s="18">
        <v>594</v>
      </c>
      <c r="G62" s="18">
        <v>271</v>
      </c>
      <c r="H62" s="18">
        <v>323</v>
      </c>
      <c r="I62" s="18">
        <v>447</v>
      </c>
      <c r="J62" s="67">
        <v>412</v>
      </c>
      <c r="K62" s="18">
        <v>306</v>
      </c>
      <c r="L62" s="107">
        <f t="shared" ref="L62:L71" si="27">F62/L$61*100</f>
        <v>29.032258064516132</v>
      </c>
      <c r="M62" s="4">
        <f t="shared" ref="M62:M71" si="28">G62/M$61*100</f>
        <v>25</v>
      </c>
      <c r="N62" s="4">
        <f t="shared" ref="N62:N71" si="29">H62/N$61*100</f>
        <v>33.575883575883573</v>
      </c>
      <c r="O62" s="4">
        <f t="shared" ref="O62:O71" si="30">I62/O$61*100</f>
        <v>39.383259911894278</v>
      </c>
      <c r="P62" s="4">
        <f t="shared" ref="P62:P71" si="31">J62/P$61*100</f>
        <v>39.922480620155035</v>
      </c>
      <c r="Q62" s="4">
        <f t="shared" ref="Q62:Q71" si="32">K62/Q$61*100</f>
        <v>25.779275484414487</v>
      </c>
      <c r="R62" s="80"/>
      <c r="S62" s="80"/>
      <c r="T62" s="80"/>
      <c r="U62" s="44"/>
      <c r="V62" s="34" t="s">
        <v>951</v>
      </c>
      <c r="W62" s="209"/>
      <c r="X62" s="209"/>
      <c r="Z62" s="18">
        <f t="shared" ref="Z62:Z71" si="33">SUM(G62,I62-J62)</f>
        <v>306</v>
      </c>
      <c r="AA62" s="18">
        <f t="shared" ref="AA62:AA71" si="34">H62</f>
        <v>323</v>
      </c>
      <c r="AB62" s="67">
        <f t="shared" ref="AB62:AB71" si="35">J62</f>
        <v>412</v>
      </c>
      <c r="AC62" s="107">
        <f t="shared" ref="AC62:AC71" si="36">Z62/AC$61*100</f>
        <v>25.779275484414487</v>
      </c>
      <c r="AD62" s="4">
        <f t="shared" ref="AD62:AD71" si="37">AA62/AD$61*100</f>
        <v>33.575883575883573</v>
      </c>
      <c r="AE62" s="4">
        <f t="shared" ref="AE62:AE71" si="38">AB62/AE$61*100</f>
        <v>39.922480620155035</v>
      </c>
      <c r="AF62" s="80"/>
      <c r="AG62" s="80"/>
      <c r="AH62" s="80"/>
      <c r="AI62" s="80"/>
      <c r="AK62" s="44"/>
      <c r="AL62" s="44"/>
    </row>
    <row r="63" spans="1:38" ht="15" customHeight="1" x14ac:dyDescent="0.15">
      <c r="B63" s="34" t="s">
        <v>944</v>
      </c>
      <c r="C63" s="209"/>
      <c r="D63" s="209"/>
      <c r="F63" s="18">
        <v>257</v>
      </c>
      <c r="G63" s="18">
        <v>130</v>
      </c>
      <c r="H63" s="18">
        <v>127</v>
      </c>
      <c r="I63" s="18">
        <v>155</v>
      </c>
      <c r="J63" s="67">
        <v>144</v>
      </c>
      <c r="K63" s="18">
        <v>141</v>
      </c>
      <c r="L63" s="107">
        <f t="shared" si="27"/>
        <v>12.561094819159335</v>
      </c>
      <c r="M63" s="4">
        <f t="shared" si="28"/>
        <v>11.992619926199263</v>
      </c>
      <c r="N63" s="4">
        <f t="shared" si="29"/>
        <v>13.201663201663202</v>
      </c>
      <c r="O63" s="4">
        <f t="shared" si="30"/>
        <v>13.656387665198238</v>
      </c>
      <c r="P63" s="4">
        <f t="shared" si="31"/>
        <v>13.953488372093023</v>
      </c>
      <c r="Q63" s="4">
        <f t="shared" si="32"/>
        <v>11.878685762426285</v>
      </c>
      <c r="R63" s="80"/>
      <c r="S63" s="80"/>
      <c r="T63" s="80"/>
      <c r="U63" s="44"/>
      <c r="V63" s="34" t="s">
        <v>944</v>
      </c>
      <c r="W63" s="209"/>
      <c r="X63" s="209"/>
      <c r="Z63" s="18">
        <f t="shared" si="33"/>
        <v>141</v>
      </c>
      <c r="AA63" s="18">
        <f t="shared" si="34"/>
        <v>127</v>
      </c>
      <c r="AB63" s="67">
        <f t="shared" si="35"/>
        <v>144</v>
      </c>
      <c r="AC63" s="107">
        <f t="shared" si="36"/>
        <v>11.878685762426285</v>
      </c>
      <c r="AD63" s="4">
        <f t="shared" si="37"/>
        <v>13.201663201663202</v>
      </c>
      <c r="AE63" s="4">
        <f t="shared" si="38"/>
        <v>13.953488372093023</v>
      </c>
      <c r="AF63" s="80"/>
      <c r="AG63" s="80"/>
      <c r="AH63" s="80"/>
      <c r="AI63" s="80"/>
      <c r="AK63" s="44"/>
      <c r="AL63" s="44"/>
    </row>
    <row r="64" spans="1:38" ht="15" customHeight="1" x14ac:dyDescent="0.15">
      <c r="B64" s="34" t="s">
        <v>957</v>
      </c>
      <c r="C64" s="209"/>
      <c r="D64" s="209"/>
      <c r="F64" s="18">
        <v>399</v>
      </c>
      <c r="G64" s="18">
        <v>223</v>
      </c>
      <c r="H64" s="18">
        <v>176</v>
      </c>
      <c r="I64" s="18">
        <v>180</v>
      </c>
      <c r="J64" s="67">
        <v>158</v>
      </c>
      <c r="K64" s="18">
        <v>245</v>
      </c>
      <c r="L64" s="107">
        <f t="shared" si="27"/>
        <v>19.501466275659823</v>
      </c>
      <c r="M64" s="4">
        <f t="shared" si="28"/>
        <v>20.571955719557195</v>
      </c>
      <c r="N64" s="4">
        <f t="shared" si="29"/>
        <v>18.295218295218298</v>
      </c>
      <c r="O64" s="4">
        <f t="shared" si="30"/>
        <v>15.859030837004406</v>
      </c>
      <c r="P64" s="4">
        <f t="shared" si="31"/>
        <v>15.310077519379844</v>
      </c>
      <c r="Q64" s="4">
        <f t="shared" si="32"/>
        <v>20.640269587194609</v>
      </c>
      <c r="R64" s="80"/>
      <c r="S64" s="80"/>
      <c r="T64" s="80"/>
      <c r="U64" s="44"/>
      <c r="V64" s="34" t="s">
        <v>957</v>
      </c>
      <c r="W64" s="209"/>
      <c r="X64" s="209"/>
      <c r="Z64" s="18">
        <f t="shared" si="33"/>
        <v>245</v>
      </c>
      <c r="AA64" s="18">
        <f t="shared" si="34"/>
        <v>176</v>
      </c>
      <c r="AB64" s="67">
        <f t="shared" si="35"/>
        <v>158</v>
      </c>
      <c r="AC64" s="107">
        <f t="shared" si="36"/>
        <v>20.640269587194609</v>
      </c>
      <c r="AD64" s="4">
        <f t="shared" si="37"/>
        <v>18.295218295218298</v>
      </c>
      <c r="AE64" s="4">
        <f t="shared" si="38"/>
        <v>15.310077519379844</v>
      </c>
      <c r="AF64" s="80"/>
      <c r="AG64" s="80"/>
      <c r="AH64" s="80"/>
      <c r="AI64" s="80"/>
      <c r="AK64" s="44"/>
      <c r="AL64" s="44"/>
    </row>
    <row r="65" spans="1:38" ht="15" customHeight="1" x14ac:dyDescent="0.15">
      <c r="B65" s="34" t="s">
        <v>958</v>
      </c>
      <c r="C65" s="209"/>
      <c r="D65" s="209"/>
      <c r="F65" s="18">
        <v>198</v>
      </c>
      <c r="G65" s="18">
        <v>114</v>
      </c>
      <c r="H65" s="18">
        <v>84</v>
      </c>
      <c r="I65" s="18">
        <v>94</v>
      </c>
      <c r="J65" s="67">
        <v>83</v>
      </c>
      <c r="K65" s="18">
        <v>125</v>
      </c>
      <c r="L65" s="107">
        <f t="shared" si="27"/>
        <v>9.67741935483871</v>
      </c>
      <c r="M65" s="4">
        <f t="shared" si="28"/>
        <v>10.516605166051662</v>
      </c>
      <c r="N65" s="4">
        <f t="shared" si="29"/>
        <v>8.7318087318087318</v>
      </c>
      <c r="O65" s="4">
        <f t="shared" si="30"/>
        <v>8.2819383259911898</v>
      </c>
      <c r="P65" s="4">
        <f t="shared" si="31"/>
        <v>8.0426356589147296</v>
      </c>
      <c r="Q65" s="4">
        <f t="shared" si="32"/>
        <v>10.530749789385004</v>
      </c>
      <c r="R65" s="80"/>
      <c r="S65" s="80"/>
      <c r="T65" s="80"/>
      <c r="U65" s="44"/>
      <c r="V65" s="34" t="s">
        <v>958</v>
      </c>
      <c r="W65" s="209"/>
      <c r="X65" s="209"/>
      <c r="Z65" s="18">
        <f t="shared" si="33"/>
        <v>125</v>
      </c>
      <c r="AA65" s="18">
        <f t="shared" si="34"/>
        <v>84</v>
      </c>
      <c r="AB65" s="67">
        <f t="shared" si="35"/>
        <v>83</v>
      </c>
      <c r="AC65" s="107">
        <f t="shared" si="36"/>
        <v>10.530749789385004</v>
      </c>
      <c r="AD65" s="4">
        <f t="shared" si="37"/>
        <v>8.7318087318087318</v>
      </c>
      <c r="AE65" s="4">
        <f t="shared" si="38"/>
        <v>8.0426356589147296</v>
      </c>
      <c r="AF65" s="80"/>
      <c r="AG65" s="80"/>
      <c r="AH65" s="80"/>
      <c r="AI65" s="80"/>
      <c r="AK65" s="44"/>
      <c r="AL65" s="44"/>
    </row>
    <row r="66" spans="1:38" ht="15" customHeight="1" x14ac:dyDescent="0.15">
      <c r="B66" s="34" t="s">
        <v>959</v>
      </c>
      <c r="C66" s="209"/>
      <c r="D66" s="209"/>
      <c r="F66" s="18">
        <v>94</v>
      </c>
      <c r="G66" s="18">
        <v>59</v>
      </c>
      <c r="H66" s="18">
        <v>35</v>
      </c>
      <c r="I66" s="18">
        <v>37</v>
      </c>
      <c r="J66" s="67">
        <v>32</v>
      </c>
      <c r="K66" s="18">
        <v>64</v>
      </c>
      <c r="L66" s="107">
        <f t="shared" si="27"/>
        <v>4.594330400782014</v>
      </c>
      <c r="M66" s="4">
        <f t="shared" si="28"/>
        <v>5.4428044280442807</v>
      </c>
      <c r="N66" s="4">
        <f t="shared" si="29"/>
        <v>3.6382536382536386</v>
      </c>
      <c r="O66" s="4">
        <f t="shared" si="30"/>
        <v>3.2599118942731278</v>
      </c>
      <c r="P66" s="4">
        <f t="shared" si="31"/>
        <v>3.1007751937984498</v>
      </c>
      <c r="Q66" s="4">
        <f t="shared" si="32"/>
        <v>5.3917438921651222</v>
      </c>
      <c r="R66" s="80"/>
      <c r="S66" s="80"/>
      <c r="T66" s="80"/>
      <c r="U66" s="44"/>
      <c r="V66" s="34" t="s">
        <v>959</v>
      </c>
      <c r="W66" s="209"/>
      <c r="X66" s="209"/>
      <c r="Z66" s="18">
        <f t="shared" si="33"/>
        <v>64</v>
      </c>
      <c r="AA66" s="18">
        <f t="shared" si="34"/>
        <v>35</v>
      </c>
      <c r="AB66" s="67">
        <f t="shared" si="35"/>
        <v>32</v>
      </c>
      <c r="AC66" s="107">
        <f t="shared" si="36"/>
        <v>5.3917438921651222</v>
      </c>
      <c r="AD66" s="4">
        <f t="shared" si="37"/>
        <v>3.6382536382536386</v>
      </c>
      <c r="AE66" s="4">
        <f t="shared" si="38"/>
        <v>3.1007751937984498</v>
      </c>
      <c r="AF66" s="80"/>
      <c r="AG66" s="80"/>
      <c r="AH66" s="80"/>
      <c r="AI66" s="80"/>
      <c r="AK66" s="44"/>
      <c r="AL66" s="44"/>
    </row>
    <row r="67" spans="1:38" ht="15" customHeight="1" x14ac:dyDescent="0.15">
      <c r="B67" s="34" t="s">
        <v>960</v>
      </c>
      <c r="C67" s="209"/>
      <c r="D67" s="209"/>
      <c r="F67" s="18">
        <v>44</v>
      </c>
      <c r="G67" s="18">
        <v>32</v>
      </c>
      <c r="H67" s="18">
        <v>12</v>
      </c>
      <c r="I67" s="18">
        <v>20</v>
      </c>
      <c r="J67" s="67">
        <v>16</v>
      </c>
      <c r="K67" s="18">
        <v>36</v>
      </c>
      <c r="L67" s="107">
        <f t="shared" si="27"/>
        <v>2.1505376344086025</v>
      </c>
      <c r="M67" s="4">
        <f t="shared" si="28"/>
        <v>2.9520295202952029</v>
      </c>
      <c r="N67" s="4">
        <f t="shared" si="29"/>
        <v>1.2474012474012475</v>
      </c>
      <c r="O67" s="4">
        <f t="shared" si="30"/>
        <v>1.7621145374449341</v>
      </c>
      <c r="P67" s="4">
        <f t="shared" si="31"/>
        <v>1.5503875968992249</v>
      </c>
      <c r="Q67" s="4">
        <f t="shared" si="32"/>
        <v>3.0328559393428813</v>
      </c>
      <c r="R67" s="80"/>
      <c r="S67" s="80"/>
      <c r="T67" s="80"/>
      <c r="U67" s="44"/>
      <c r="V67" s="34" t="s">
        <v>960</v>
      </c>
      <c r="W67" s="209"/>
      <c r="X67" s="209"/>
      <c r="Z67" s="18">
        <f t="shared" si="33"/>
        <v>36</v>
      </c>
      <c r="AA67" s="18">
        <f t="shared" si="34"/>
        <v>12</v>
      </c>
      <c r="AB67" s="67">
        <f t="shared" si="35"/>
        <v>16</v>
      </c>
      <c r="AC67" s="107">
        <f t="shared" si="36"/>
        <v>3.0328559393428813</v>
      </c>
      <c r="AD67" s="4">
        <f t="shared" si="37"/>
        <v>1.2474012474012475</v>
      </c>
      <c r="AE67" s="4">
        <f t="shared" si="38"/>
        <v>1.5503875968992249</v>
      </c>
      <c r="AF67" s="80"/>
      <c r="AG67" s="80"/>
      <c r="AH67" s="80"/>
      <c r="AI67" s="80"/>
      <c r="AK67" s="44"/>
      <c r="AL67" s="44"/>
    </row>
    <row r="68" spans="1:38" ht="15" customHeight="1" x14ac:dyDescent="0.15">
      <c r="B68" s="34" t="s">
        <v>942</v>
      </c>
      <c r="C68" s="209"/>
      <c r="D68" s="209"/>
      <c r="F68" s="18">
        <v>106</v>
      </c>
      <c r="G68" s="18">
        <v>62</v>
      </c>
      <c r="H68" s="18">
        <v>44</v>
      </c>
      <c r="I68" s="18">
        <v>37</v>
      </c>
      <c r="J68" s="67">
        <v>34</v>
      </c>
      <c r="K68" s="18">
        <v>65</v>
      </c>
      <c r="L68" s="107">
        <f t="shared" si="27"/>
        <v>5.1808406647116323</v>
      </c>
      <c r="M68" s="4">
        <f t="shared" si="28"/>
        <v>5.719557195571956</v>
      </c>
      <c r="N68" s="4">
        <f t="shared" si="29"/>
        <v>4.5738045738045745</v>
      </c>
      <c r="O68" s="4">
        <f t="shared" si="30"/>
        <v>3.2599118942731278</v>
      </c>
      <c r="P68" s="4">
        <f t="shared" si="31"/>
        <v>3.2945736434108532</v>
      </c>
      <c r="Q68" s="4">
        <f t="shared" si="32"/>
        <v>5.4759898904802018</v>
      </c>
      <c r="R68" s="80"/>
      <c r="S68" s="80"/>
      <c r="T68" s="80"/>
      <c r="U68" s="44"/>
      <c r="V68" s="34" t="s">
        <v>942</v>
      </c>
      <c r="W68" s="209"/>
      <c r="X68" s="209"/>
      <c r="Z68" s="18">
        <f t="shared" si="33"/>
        <v>65</v>
      </c>
      <c r="AA68" s="18">
        <f t="shared" si="34"/>
        <v>44</v>
      </c>
      <c r="AB68" s="67">
        <f t="shared" si="35"/>
        <v>34</v>
      </c>
      <c r="AC68" s="107">
        <f t="shared" si="36"/>
        <v>5.4759898904802018</v>
      </c>
      <c r="AD68" s="4">
        <f t="shared" si="37"/>
        <v>4.5738045738045745</v>
      </c>
      <c r="AE68" s="4">
        <f t="shared" si="38"/>
        <v>3.2945736434108532</v>
      </c>
      <c r="AF68" s="80"/>
      <c r="AG68" s="80"/>
      <c r="AH68" s="80"/>
      <c r="AI68" s="80"/>
      <c r="AK68" s="44"/>
      <c r="AL68" s="44"/>
    </row>
    <row r="69" spans="1:38" ht="15" customHeight="1" x14ac:dyDescent="0.15">
      <c r="B69" s="34" t="s">
        <v>943</v>
      </c>
      <c r="C69" s="209"/>
      <c r="D69" s="209"/>
      <c r="F69" s="18">
        <v>56</v>
      </c>
      <c r="G69" s="18">
        <v>36</v>
      </c>
      <c r="H69" s="18">
        <v>20</v>
      </c>
      <c r="I69" s="18">
        <v>11</v>
      </c>
      <c r="J69" s="67">
        <v>10</v>
      </c>
      <c r="K69" s="18">
        <v>37</v>
      </c>
      <c r="L69" s="107">
        <f t="shared" si="27"/>
        <v>2.7370478983382207</v>
      </c>
      <c r="M69" s="4">
        <f t="shared" si="28"/>
        <v>3.3210332103321036</v>
      </c>
      <c r="N69" s="4">
        <f t="shared" si="29"/>
        <v>2.0790020790020791</v>
      </c>
      <c r="O69" s="4">
        <f t="shared" si="30"/>
        <v>0.96916299559471364</v>
      </c>
      <c r="P69" s="4">
        <f t="shared" si="31"/>
        <v>0.96899224806201545</v>
      </c>
      <c r="Q69" s="4">
        <f t="shared" si="32"/>
        <v>3.1171019376579614</v>
      </c>
      <c r="R69" s="80"/>
      <c r="S69" s="80"/>
      <c r="T69" s="80"/>
      <c r="U69" s="44"/>
      <c r="V69" s="34" t="s">
        <v>943</v>
      </c>
      <c r="W69" s="209"/>
      <c r="X69" s="209"/>
      <c r="Z69" s="18">
        <f t="shared" si="33"/>
        <v>37</v>
      </c>
      <c r="AA69" s="18">
        <f t="shared" si="34"/>
        <v>20</v>
      </c>
      <c r="AB69" s="67">
        <f t="shared" si="35"/>
        <v>10</v>
      </c>
      <c r="AC69" s="107">
        <f t="shared" si="36"/>
        <v>3.1171019376579614</v>
      </c>
      <c r="AD69" s="4">
        <f t="shared" si="37"/>
        <v>2.0790020790020791</v>
      </c>
      <c r="AE69" s="4">
        <f t="shared" si="38"/>
        <v>0.96899224806201545</v>
      </c>
      <c r="AF69" s="80"/>
      <c r="AG69" s="80"/>
      <c r="AH69" s="80"/>
      <c r="AI69" s="80"/>
      <c r="AK69" s="44"/>
      <c r="AL69" s="44"/>
    </row>
    <row r="70" spans="1:38" ht="15" customHeight="1" x14ac:dyDescent="0.15">
      <c r="B70" s="34" t="s">
        <v>74</v>
      </c>
      <c r="C70" s="209"/>
      <c r="D70" s="209"/>
      <c r="F70" s="18">
        <v>75</v>
      </c>
      <c r="G70" s="18">
        <v>53</v>
      </c>
      <c r="H70" s="18">
        <v>22</v>
      </c>
      <c r="I70" s="18">
        <v>31</v>
      </c>
      <c r="J70" s="67">
        <v>25</v>
      </c>
      <c r="K70" s="18">
        <v>59</v>
      </c>
      <c r="L70" s="107">
        <f t="shared" si="27"/>
        <v>3.6656891495601176</v>
      </c>
      <c r="M70" s="4">
        <f t="shared" si="28"/>
        <v>4.8892988929889292</v>
      </c>
      <c r="N70" s="4">
        <f t="shared" si="29"/>
        <v>2.2869022869022873</v>
      </c>
      <c r="O70" s="4">
        <f t="shared" si="30"/>
        <v>2.7312775330396475</v>
      </c>
      <c r="P70" s="4">
        <f t="shared" si="31"/>
        <v>2.4224806201550391</v>
      </c>
      <c r="Q70" s="4">
        <f t="shared" si="32"/>
        <v>4.9705139005897223</v>
      </c>
      <c r="R70" s="80"/>
      <c r="S70" s="80"/>
      <c r="T70" s="80"/>
      <c r="U70" s="44"/>
      <c r="V70" s="34" t="s">
        <v>74</v>
      </c>
      <c r="W70" s="209"/>
      <c r="X70" s="209"/>
      <c r="Z70" s="18">
        <f t="shared" si="33"/>
        <v>59</v>
      </c>
      <c r="AA70" s="18">
        <f t="shared" si="34"/>
        <v>22</v>
      </c>
      <c r="AB70" s="67">
        <f t="shared" si="35"/>
        <v>25</v>
      </c>
      <c r="AC70" s="107">
        <f t="shared" si="36"/>
        <v>4.9705139005897223</v>
      </c>
      <c r="AD70" s="4">
        <f t="shared" si="37"/>
        <v>2.2869022869022873</v>
      </c>
      <c r="AE70" s="4">
        <f t="shared" si="38"/>
        <v>2.4224806201550391</v>
      </c>
      <c r="AF70" s="80"/>
      <c r="AG70" s="80"/>
      <c r="AH70" s="80"/>
      <c r="AI70" s="80"/>
      <c r="AK70" s="44"/>
      <c r="AL70" s="44"/>
    </row>
    <row r="71" spans="1:38" ht="15" customHeight="1" x14ac:dyDescent="0.15">
      <c r="B71" s="35" t="s">
        <v>0</v>
      </c>
      <c r="C71" s="88"/>
      <c r="D71" s="88"/>
      <c r="E71" s="36"/>
      <c r="F71" s="19">
        <v>223</v>
      </c>
      <c r="G71" s="19">
        <v>104</v>
      </c>
      <c r="H71" s="19">
        <v>119</v>
      </c>
      <c r="I71" s="19">
        <v>123</v>
      </c>
      <c r="J71" s="72">
        <v>118</v>
      </c>
      <c r="K71" s="19">
        <v>109</v>
      </c>
      <c r="L71" s="111">
        <f t="shared" si="27"/>
        <v>10.899315738025415</v>
      </c>
      <c r="M71" s="5">
        <f t="shared" si="28"/>
        <v>9.5940959409594093</v>
      </c>
      <c r="N71" s="5">
        <f t="shared" si="29"/>
        <v>12.370062370062371</v>
      </c>
      <c r="O71" s="5">
        <f t="shared" si="30"/>
        <v>10.837004405286343</v>
      </c>
      <c r="P71" s="5">
        <f t="shared" si="31"/>
        <v>11.434108527131782</v>
      </c>
      <c r="Q71" s="5">
        <f t="shared" si="32"/>
        <v>9.1828138163437245</v>
      </c>
      <c r="R71" s="23"/>
      <c r="S71" s="23"/>
      <c r="T71" s="23"/>
      <c r="U71" s="44"/>
      <c r="V71" s="35" t="s">
        <v>0</v>
      </c>
      <c r="W71" s="88"/>
      <c r="X71" s="88"/>
      <c r="Y71" s="36"/>
      <c r="Z71" s="19">
        <f t="shared" si="33"/>
        <v>109</v>
      </c>
      <c r="AA71" s="19">
        <f t="shared" si="34"/>
        <v>119</v>
      </c>
      <c r="AB71" s="72">
        <f t="shared" si="35"/>
        <v>118</v>
      </c>
      <c r="AC71" s="111">
        <f t="shared" si="36"/>
        <v>9.1828138163437245</v>
      </c>
      <c r="AD71" s="5">
        <f t="shared" si="37"/>
        <v>12.370062370062371</v>
      </c>
      <c r="AE71" s="5">
        <f t="shared" si="38"/>
        <v>11.434108527131782</v>
      </c>
      <c r="AF71" s="23"/>
      <c r="AG71" s="80"/>
      <c r="AH71" s="23"/>
      <c r="AI71" s="23"/>
      <c r="AK71" s="44"/>
      <c r="AL71" s="44"/>
    </row>
    <row r="72" spans="1:38" ht="15" customHeight="1" x14ac:dyDescent="0.15">
      <c r="B72" s="38" t="s">
        <v>1</v>
      </c>
      <c r="C72" s="78"/>
      <c r="D72" s="78"/>
      <c r="E72" s="28"/>
      <c r="F72" s="39">
        <f>SUM(F62:F71)</f>
        <v>2046</v>
      </c>
      <c r="G72" s="39">
        <f>SUM(G62:G71)</f>
        <v>1084</v>
      </c>
      <c r="H72" s="39">
        <f>SUM(H62:H71)</f>
        <v>962</v>
      </c>
      <c r="I72" s="39">
        <f>SUM(I62:I71)</f>
        <v>1135</v>
      </c>
      <c r="J72" s="68">
        <f>SUM(J62:J71)</f>
        <v>1032</v>
      </c>
      <c r="K72" s="39">
        <v>1187</v>
      </c>
      <c r="L72" s="108">
        <f t="shared" ref="L72:Q72" si="39">IF(SUM(L62:L71)&gt;100,"－",SUM(L62:L71))</f>
        <v>100</v>
      </c>
      <c r="M72" s="6">
        <f t="shared" si="39"/>
        <v>99.999999999999986</v>
      </c>
      <c r="N72" s="6">
        <f t="shared" si="39"/>
        <v>100</v>
      </c>
      <c r="O72" s="6">
        <f t="shared" si="39"/>
        <v>100</v>
      </c>
      <c r="P72" s="6">
        <f t="shared" si="39"/>
        <v>100.00000000000003</v>
      </c>
      <c r="Q72" s="6">
        <f t="shared" si="39"/>
        <v>100</v>
      </c>
      <c r="R72" s="23"/>
      <c r="S72" s="23"/>
      <c r="T72" s="23"/>
      <c r="U72" s="44"/>
      <c r="V72" s="38" t="s">
        <v>1</v>
      </c>
      <c r="W72" s="78"/>
      <c r="X72" s="78"/>
      <c r="Y72" s="28"/>
      <c r="Z72" s="39">
        <f>SUM(Z62:Z71)</f>
        <v>1187</v>
      </c>
      <c r="AA72" s="39">
        <f>SUM(AA62:AA71)</f>
        <v>962</v>
      </c>
      <c r="AB72" s="68">
        <f>SUM(AB62:AB71)</f>
        <v>1032</v>
      </c>
      <c r="AC72" s="108">
        <f>IF(SUM(AC62:AC71)&gt;100,"－",SUM(AC62:AC71))</f>
        <v>100</v>
      </c>
      <c r="AD72" s="6">
        <f>IF(SUM(AD62:AD71)&gt;100,"－",SUM(AD62:AD71))</f>
        <v>100</v>
      </c>
      <c r="AE72" s="6">
        <f>IF(SUM(AE62:AE71)&gt;100,"－",SUM(AE62:AE71))</f>
        <v>100.00000000000003</v>
      </c>
      <c r="AF72" s="23"/>
      <c r="AG72" s="23"/>
      <c r="AH72" s="23"/>
      <c r="AI72" s="23"/>
      <c r="AK72" s="44"/>
      <c r="AL72" s="44"/>
    </row>
    <row r="73" spans="1:38" ht="15" customHeight="1" x14ac:dyDescent="0.15">
      <c r="B73" s="38" t="s">
        <v>103</v>
      </c>
      <c r="C73" s="78"/>
      <c r="D73" s="78"/>
      <c r="E73" s="29"/>
      <c r="F73" s="41">
        <v>4.347778387273725</v>
      </c>
      <c r="G73" s="71">
        <v>5.286734693877551</v>
      </c>
      <c r="H73" s="71">
        <v>3.2562277580071175</v>
      </c>
      <c r="I73" s="71">
        <v>3.3339920948616601</v>
      </c>
      <c r="J73" s="71">
        <v>3.098468271334792</v>
      </c>
      <c r="K73" s="41">
        <v>5.3089053803339521</v>
      </c>
      <c r="L73" s="14"/>
      <c r="M73" s="14"/>
      <c r="N73" s="14"/>
      <c r="O73" s="14"/>
      <c r="P73" s="14"/>
      <c r="Q73" s="14"/>
      <c r="R73" s="14"/>
      <c r="S73" s="14"/>
      <c r="T73" s="14"/>
      <c r="U73" s="44"/>
      <c r="V73" s="38" t="s">
        <v>103</v>
      </c>
      <c r="W73" s="78"/>
      <c r="X73" s="78"/>
      <c r="Y73" s="29"/>
      <c r="Z73" s="41">
        <v>5.3089053803339521</v>
      </c>
      <c r="AA73" s="71">
        <f>H73</f>
        <v>3.2562277580071175</v>
      </c>
      <c r="AB73" s="71">
        <f>J73</f>
        <v>3.098468271334792</v>
      </c>
      <c r="AC73" s="14"/>
      <c r="AD73" s="14"/>
      <c r="AE73" s="14"/>
      <c r="AF73" s="14"/>
      <c r="AG73" s="14"/>
      <c r="AH73" s="14"/>
      <c r="AI73" s="14"/>
      <c r="AK73" s="44"/>
      <c r="AL73" s="44"/>
    </row>
    <row r="74" spans="1:38" ht="15" customHeight="1" x14ac:dyDescent="0.15">
      <c r="B74" s="38" t="s">
        <v>104</v>
      </c>
      <c r="C74" s="78"/>
      <c r="D74" s="78"/>
      <c r="E74" s="29"/>
      <c r="F74" s="47">
        <v>180</v>
      </c>
      <c r="G74" s="47">
        <v>180</v>
      </c>
      <c r="H74" s="47">
        <v>72</v>
      </c>
      <c r="I74" s="47">
        <v>130</v>
      </c>
      <c r="J74" s="47">
        <v>130</v>
      </c>
      <c r="K74" s="47">
        <v>180</v>
      </c>
      <c r="L74" s="14"/>
      <c r="M74" s="14"/>
      <c r="N74" s="14"/>
      <c r="O74" s="14"/>
      <c r="P74" s="14"/>
      <c r="Q74" s="14"/>
      <c r="R74" s="14"/>
      <c r="S74" s="14"/>
      <c r="T74" s="14"/>
      <c r="U74" s="44"/>
      <c r="V74" s="38" t="s">
        <v>104</v>
      </c>
      <c r="W74" s="78"/>
      <c r="X74" s="78"/>
      <c r="Y74" s="29"/>
      <c r="Z74" s="47">
        <v>180</v>
      </c>
      <c r="AA74" s="47">
        <f>H74</f>
        <v>72</v>
      </c>
      <c r="AB74" s="47">
        <f>J74</f>
        <v>130</v>
      </c>
      <c r="AC74" s="14"/>
      <c r="AD74" s="14"/>
      <c r="AE74" s="14"/>
      <c r="AF74" s="14"/>
      <c r="AG74" s="14"/>
      <c r="AH74" s="14"/>
      <c r="AI74" s="14"/>
      <c r="AK74" s="44"/>
      <c r="AL74" s="44"/>
    </row>
    <row r="75" spans="1:38" ht="15" customHeight="1" x14ac:dyDescent="0.15">
      <c r="C75" s="1"/>
      <c r="D75" s="1"/>
      <c r="F75" s="54"/>
      <c r="G75" s="54"/>
      <c r="H75" s="54"/>
      <c r="I75" s="54"/>
      <c r="J75" s="54"/>
      <c r="K75" s="7"/>
      <c r="O75" s="7"/>
      <c r="U75" s="44"/>
      <c r="W75" s="1"/>
      <c r="X75" s="1"/>
      <c r="AA75" s="1"/>
      <c r="AK75" s="44"/>
      <c r="AL75" s="44"/>
    </row>
    <row r="76" spans="1:38" ht="15" customHeight="1" x14ac:dyDescent="0.15">
      <c r="A76" s="73" t="s">
        <v>977</v>
      </c>
      <c r="C76" s="1"/>
      <c r="D76" s="1"/>
      <c r="K76" s="7"/>
      <c r="O76" s="7"/>
      <c r="U76" s="44"/>
      <c r="W76" s="1"/>
      <c r="X76" s="1"/>
      <c r="AA76" s="1"/>
      <c r="AK76" s="44"/>
      <c r="AL76" s="44"/>
    </row>
    <row r="77" spans="1:38" ht="15" customHeight="1" x14ac:dyDescent="0.15">
      <c r="A77" s="1" t="s">
        <v>1071</v>
      </c>
      <c r="C77" s="1"/>
      <c r="D77" s="1"/>
      <c r="K77" s="7"/>
      <c r="O77" s="7"/>
      <c r="U77" s="44"/>
      <c r="W77" s="1"/>
      <c r="X77" s="1"/>
      <c r="AA77" s="1"/>
      <c r="AK77" s="44"/>
      <c r="AL77" s="44"/>
    </row>
    <row r="78" spans="1:38" ht="13.65" customHeight="1" x14ac:dyDescent="0.15">
      <c r="B78" s="64"/>
      <c r="C78" s="33"/>
      <c r="D78" s="33"/>
      <c r="E78" s="33"/>
      <c r="F78" s="386"/>
      <c r="G78" s="387"/>
      <c r="H78" s="86" t="s">
        <v>2</v>
      </c>
      <c r="I78" s="86"/>
      <c r="J78" s="387"/>
      <c r="K78" s="387"/>
      <c r="L78" s="388"/>
      <c r="M78" s="387"/>
      <c r="N78" s="86" t="s">
        <v>3</v>
      </c>
      <c r="O78" s="86"/>
      <c r="P78" s="387"/>
      <c r="Q78" s="389"/>
      <c r="U78" s="44"/>
      <c r="V78" s="64"/>
      <c r="W78" s="33"/>
      <c r="X78" s="33"/>
      <c r="Y78" s="33"/>
      <c r="Z78" s="79"/>
      <c r="AA78" s="83" t="s">
        <v>2</v>
      </c>
      <c r="AB78" s="86"/>
      <c r="AC78" s="104"/>
      <c r="AD78" s="83" t="s">
        <v>3</v>
      </c>
      <c r="AE78" s="84"/>
      <c r="AK78" s="44"/>
      <c r="AL78" s="44"/>
    </row>
    <row r="79" spans="1:38" ht="19.2" x14ac:dyDescent="0.15">
      <c r="B79" s="77"/>
      <c r="F79" s="94" t="s">
        <v>442</v>
      </c>
      <c r="G79" s="94" t="s">
        <v>194</v>
      </c>
      <c r="H79" s="94" t="s">
        <v>195</v>
      </c>
      <c r="I79" s="94" t="s">
        <v>443</v>
      </c>
      <c r="J79" s="100" t="s">
        <v>197</v>
      </c>
      <c r="K79" s="94" t="s">
        <v>1127</v>
      </c>
      <c r="L79" s="103" t="s">
        <v>442</v>
      </c>
      <c r="M79" s="94" t="s">
        <v>194</v>
      </c>
      <c r="N79" s="94" t="s">
        <v>195</v>
      </c>
      <c r="O79" s="94" t="s">
        <v>443</v>
      </c>
      <c r="P79" s="94" t="s">
        <v>197</v>
      </c>
      <c r="Q79" s="94" t="s">
        <v>1127</v>
      </c>
      <c r="U79" s="44"/>
      <c r="V79" s="77"/>
      <c r="Z79" s="94" t="s">
        <v>936</v>
      </c>
      <c r="AA79" s="94" t="s">
        <v>195</v>
      </c>
      <c r="AB79" s="100" t="s">
        <v>197</v>
      </c>
      <c r="AC79" s="339" t="s">
        <v>936</v>
      </c>
      <c r="AD79" s="94" t="s">
        <v>195</v>
      </c>
      <c r="AE79" s="94" t="s">
        <v>197</v>
      </c>
      <c r="AK79" s="44"/>
      <c r="AL79" s="44"/>
    </row>
    <row r="80" spans="1:38" ht="12" customHeight="1" x14ac:dyDescent="0.15">
      <c r="B80" s="35"/>
      <c r="C80" s="88"/>
      <c r="D80" s="88"/>
      <c r="E80" s="36"/>
      <c r="F80" s="37"/>
      <c r="G80" s="37"/>
      <c r="H80" s="37"/>
      <c r="I80" s="37"/>
      <c r="J80" s="66"/>
      <c r="K80" s="37"/>
      <c r="L80" s="105">
        <f t="shared" ref="L80:Q80" si="40">F$88</f>
        <v>2046</v>
      </c>
      <c r="M80" s="2">
        <f t="shared" si="40"/>
        <v>1084</v>
      </c>
      <c r="N80" s="2">
        <f t="shared" si="40"/>
        <v>962</v>
      </c>
      <c r="O80" s="2">
        <f t="shared" si="40"/>
        <v>1135</v>
      </c>
      <c r="P80" s="2">
        <f t="shared" si="40"/>
        <v>1032</v>
      </c>
      <c r="Q80" s="2">
        <f t="shared" si="40"/>
        <v>1187</v>
      </c>
      <c r="R80" s="89"/>
      <c r="S80" s="89"/>
      <c r="T80" s="89"/>
      <c r="U80" s="44"/>
      <c r="V80" s="35"/>
      <c r="W80" s="88"/>
      <c r="X80" s="88"/>
      <c r="Y80" s="36"/>
      <c r="Z80" s="37"/>
      <c r="AA80" s="37"/>
      <c r="AB80" s="66"/>
      <c r="AC80" s="105">
        <f>Z$88</f>
        <v>1187</v>
      </c>
      <c r="AD80" s="2">
        <f>AA$88</f>
        <v>962</v>
      </c>
      <c r="AE80" s="2">
        <f t="shared" ref="AE80" si="41">AB$88</f>
        <v>1032</v>
      </c>
      <c r="AF80" s="89"/>
      <c r="AG80" s="89"/>
      <c r="AH80" s="89"/>
      <c r="AI80" s="89"/>
      <c r="AK80" s="44"/>
      <c r="AL80" s="44"/>
    </row>
    <row r="81" spans="1:38" ht="15" customHeight="1" x14ac:dyDescent="0.15">
      <c r="B81" s="34" t="s">
        <v>1072</v>
      </c>
      <c r="C81" s="209"/>
      <c r="D81" s="209"/>
      <c r="F81" s="18">
        <v>590</v>
      </c>
      <c r="G81" s="18">
        <v>268</v>
      </c>
      <c r="H81" s="18">
        <v>322</v>
      </c>
      <c r="I81" s="18">
        <v>445</v>
      </c>
      <c r="J81" s="67">
        <v>410</v>
      </c>
      <c r="K81" s="18">
        <v>303</v>
      </c>
      <c r="L81" s="107">
        <f t="shared" ref="L81:Q87" si="42">F81/L$80*100</f>
        <v>28.836754643206259</v>
      </c>
      <c r="M81" s="4">
        <f t="shared" si="42"/>
        <v>24.723247232472325</v>
      </c>
      <c r="N81" s="4">
        <f t="shared" si="42"/>
        <v>33.471933471933475</v>
      </c>
      <c r="O81" s="4">
        <f t="shared" si="42"/>
        <v>39.207048458149778</v>
      </c>
      <c r="P81" s="4">
        <f t="shared" si="42"/>
        <v>39.728682170542633</v>
      </c>
      <c r="Q81" s="4">
        <f t="shared" si="42"/>
        <v>25.526537489469248</v>
      </c>
      <c r="R81" s="80"/>
      <c r="S81" s="80"/>
      <c r="T81" s="80"/>
      <c r="U81" s="44"/>
      <c r="V81" s="34" t="s">
        <v>176</v>
      </c>
      <c r="W81" s="209"/>
      <c r="X81" s="209"/>
      <c r="Z81" s="18">
        <f t="shared" ref="Z81:Z87" si="43">SUM(G81,I81-J81)</f>
        <v>303</v>
      </c>
      <c r="AA81" s="18">
        <f t="shared" ref="AA81:AA87" si="44">H81</f>
        <v>322</v>
      </c>
      <c r="AB81" s="67">
        <f t="shared" ref="AB81:AB87" si="45">J81</f>
        <v>410</v>
      </c>
      <c r="AC81" s="107">
        <f t="shared" ref="AC81:AC87" si="46">Z81/AC$80*100</f>
        <v>25.526537489469248</v>
      </c>
      <c r="AD81" s="4">
        <f t="shared" ref="AD81:AD87" si="47">AA81/AD$80*100</f>
        <v>33.471933471933475</v>
      </c>
      <c r="AE81" s="4">
        <f t="shared" ref="AE81:AE87" si="48">AB81/AE$80*100</f>
        <v>39.728682170542633</v>
      </c>
      <c r="AF81" s="80"/>
      <c r="AG81" s="80"/>
      <c r="AH81" s="80"/>
      <c r="AI81" s="80"/>
      <c r="AK81" s="44"/>
      <c r="AL81" s="44"/>
    </row>
    <row r="82" spans="1:38" ht="15" customHeight="1" x14ac:dyDescent="0.15">
      <c r="B82" s="34" t="s">
        <v>83</v>
      </c>
      <c r="C82" s="209"/>
      <c r="D82" s="209"/>
      <c r="F82" s="18">
        <v>153</v>
      </c>
      <c r="G82" s="18">
        <v>122</v>
      </c>
      <c r="H82" s="18">
        <v>31</v>
      </c>
      <c r="I82" s="18">
        <v>83</v>
      </c>
      <c r="J82" s="67">
        <v>78</v>
      </c>
      <c r="K82" s="18">
        <v>127</v>
      </c>
      <c r="L82" s="107">
        <f t="shared" si="42"/>
        <v>7.4780058651026398</v>
      </c>
      <c r="M82" s="4">
        <f t="shared" si="42"/>
        <v>11.254612546125461</v>
      </c>
      <c r="N82" s="4">
        <f t="shared" si="42"/>
        <v>3.2224532224532227</v>
      </c>
      <c r="O82" s="4">
        <f t="shared" si="42"/>
        <v>7.3127753303964758</v>
      </c>
      <c r="P82" s="4">
        <f t="shared" si="42"/>
        <v>7.5581395348837201</v>
      </c>
      <c r="Q82" s="4">
        <f t="shared" si="42"/>
        <v>10.699241786015163</v>
      </c>
      <c r="R82" s="80"/>
      <c r="S82" s="80"/>
      <c r="T82" s="80"/>
      <c r="U82" s="44"/>
      <c r="V82" s="34" t="s">
        <v>1073</v>
      </c>
      <c r="W82" s="209"/>
      <c r="X82" s="209"/>
      <c r="Z82" s="18">
        <f t="shared" si="43"/>
        <v>127</v>
      </c>
      <c r="AA82" s="18">
        <f t="shared" si="44"/>
        <v>31</v>
      </c>
      <c r="AB82" s="67">
        <f t="shared" si="45"/>
        <v>78</v>
      </c>
      <c r="AC82" s="107">
        <f t="shared" si="46"/>
        <v>10.699241786015163</v>
      </c>
      <c r="AD82" s="4">
        <f t="shared" si="47"/>
        <v>3.2224532224532227</v>
      </c>
      <c r="AE82" s="4">
        <f t="shared" si="48"/>
        <v>7.5581395348837201</v>
      </c>
      <c r="AF82" s="80"/>
      <c r="AG82" s="80"/>
      <c r="AH82" s="80"/>
      <c r="AI82" s="80"/>
      <c r="AK82" s="44"/>
      <c r="AL82" s="44"/>
    </row>
    <row r="83" spans="1:38" ht="15" customHeight="1" x14ac:dyDescent="0.15">
      <c r="B83" s="34" t="s">
        <v>84</v>
      </c>
      <c r="C83" s="209"/>
      <c r="D83" s="209"/>
      <c r="F83" s="18">
        <v>247</v>
      </c>
      <c r="G83" s="18">
        <v>158</v>
      </c>
      <c r="H83" s="18">
        <v>89</v>
      </c>
      <c r="I83" s="18">
        <v>126</v>
      </c>
      <c r="J83" s="67">
        <v>114</v>
      </c>
      <c r="K83" s="18">
        <v>170</v>
      </c>
      <c r="L83" s="107">
        <f t="shared" si="42"/>
        <v>12.072336265884653</v>
      </c>
      <c r="M83" s="4">
        <f t="shared" si="42"/>
        <v>14.575645756457565</v>
      </c>
      <c r="N83" s="4">
        <f t="shared" si="42"/>
        <v>9.251559251559252</v>
      </c>
      <c r="O83" s="4">
        <f t="shared" si="42"/>
        <v>11.101321585903083</v>
      </c>
      <c r="P83" s="4">
        <f t="shared" si="42"/>
        <v>11.046511627906977</v>
      </c>
      <c r="Q83" s="4">
        <f t="shared" si="42"/>
        <v>14.321819713563604</v>
      </c>
      <c r="R83" s="80"/>
      <c r="S83" s="80"/>
      <c r="T83" s="80"/>
      <c r="U83" s="44"/>
      <c r="V83" s="34" t="s">
        <v>1074</v>
      </c>
      <c r="W83" s="209"/>
      <c r="X83" s="209"/>
      <c r="Z83" s="18">
        <f t="shared" si="43"/>
        <v>170</v>
      </c>
      <c r="AA83" s="18">
        <f t="shared" si="44"/>
        <v>89</v>
      </c>
      <c r="AB83" s="67">
        <f t="shared" si="45"/>
        <v>114</v>
      </c>
      <c r="AC83" s="107">
        <f t="shared" si="46"/>
        <v>14.321819713563604</v>
      </c>
      <c r="AD83" s="4">
        <f t="shared" si="47"/>
        <v>9.251559251559252</v>
      </c>
      <c r="AE83" s="4">
        <f t="shared" si="48"/>
        <v>11.046511627906977</v>
      </c>
      <c r="AF83" s="80"/>
      <c r="AG83" s="80"/>
      <c r="AH83" s="80"/>
      <c r="AI83" s="80"/>
      <c r="AK83" s="44"/>
      <c r="AL83" s="44"/>
    </row>
    <row r="84" spans="1:38" ht="15" customHeight="1" x14ac:dyDescent="0.15">
      <c r="B84" s="34" t="s">
        <v>85</v>
      </c>
      <c r="C84" s="209"/>
      <c r="D84" s="209"/>
      <c r="F84" s="18">
        <v>244</v>
      </c>
      <c r="G84" s="18">
        <v>141</v>
      </c>
      <c r="H84" s="18">
        <v>103</v>
      </c>
      <c r="I84" s="18">
        <v>97</v>
      </c>
      <c r="J84" s="67">
        <v>76</v>
      </c>
      <c r="K84" s="18">
        <v>162</v>
      </c>
      <c r="L84" s="107">
        <f t="shared" si="42"/>
        <v>11.925708699902248</v>
      </c>
      <c r="M84" s="4">
        <f t="shared" si="42"/>
        <v>13.007380073800737</v>
      </c>
      <c r="N84" s="4">
        <f t="shared" si="42"/>
        <v>10.706860706860708</v>
      </c>
      <c r="O84" s="4">
        <f t="shared" si="42"/>
        <v>8.5462555066079293</v>
      </c>
      <c r="P84" s="4">
        <f t="shared" si="42"/>
        <v>7.3643410852713185</v>
      </c>
      <c r="Q84" s="4">
        <f t="shared" si="42"/>
        <v>13.647851727042964</v>
      </c>
      <c r="R84" s="80"/>
      <c r="S84" s="80"/>
      <c r="T84" s="80"/>
      <c r="U84" s="44"/>
      <c r="V84" s="34" t="s">
        <v>1075</v>
      </c>
      <c r="W84" s="209"/>
      <c r="X84" s="209"/>
      <c r="Z84" s="18">
        <f t="shared" si="43"/>
        <v>162</v>
      </c>
      <c r="AA84" s="18">
        <f t="shared" si="44"/>
        <v>103</v>
      </c>
      <c r="AB84" s="67">
        <f t="shared" si="45"/>
        <v>76</v>
      </c>
      <c r="AC84" s="107">
        <f t="shared" si="46"/>
        <v>13.647851727042964</v>
      </c>
      <c r="AD84" s="4">
        <f t="shared" si="47"/>
        <v>10.706860706860708</v>
      </c>
      <c r="AE84" s="4">
        <f t="shared" si="48"/>
        <v>7.3643410852713185</v>
      </c>
      <c r="AF84" s="80"/>
      <c r="AG84" s="80"/>
      <c r="AH84" s="80"/>
      <c r="AI84" s="80"/>
      <c r="AK84" s="44"/>
      <c r="AL84" s="44"/>
    </row>
    <row r="85" spans="1:38" ht="15" customHeight="1" x14ac:dyDescent="0.15">
      <c r="B85" s="34" t="s">
        <v>172</v>
      </c>
      <c r="C85" s="209"/>
      <c r="D85" s="209"/>
      <c r="F85" s="18">
        <v>239</v>
      </c>
      <c r="G85" s="18">
        <v>119</v>
      </c>
      <c r="H85" s="18">
        <v>120</v>
      </c>
      <c r="I85" s="18">
        <v>125</v>
      </c>
      <c r="J85" s="67">
        <v>111</v>
      </c>
      <c r="K85" s="18">
        <v>133</v>
      </c>
      <c r="L85" s="107">
        <f t="shared" si="42"/>
        <v>11.681329423264906</v>
      </c>
      <c r="M85" s="4">
        <f t="shared" si="42"/>
        <v>10.977859778597786</v>
      </c>
      <c r="N85" s="4">
        <f t="shared" si="42"/>
        <v>12.474012474012476</v>
      </c>
      <c r="O85" s="4">
        <f t="shared" si="42"/>
        <v>11.013215859030836</v>
      </c>
      <c r="P85" s="4">
        <f t="shared" si="42"/>
        <v>10.755813953488373</v>
      </c>
      <c r="Q85" s="4">
        <f t="shared" si="42"/>
        <v>11.204717775905644</v>
      </c>
      <c r="R85" s="80"/>
      <c r="S85" s="80"/>
      <c r="T85" s="80"/>
      <c r="U85" s="44"/>
      <c r="V85" s="34" t="s">
        <v>1076</v>
      </c>
      <c r="W85" s="209"/>
      <c r="X85" s="209"/>
      <c r="Z85" s="18">
        <f t="shared" si="43"/>
        <v>133</v>
      </c>
      <c r="AA85" s="18">
        <f t="shared" si="44"/>
        <v>120</v>
      </c>
      <c r="AB85" s="67">
        <f t="shared" si="45"/>
        <v>111</v>
      </c>
      <c r="AC85" s="107">
        <f t="shared" si="46"/>
        <v>11.204717775905644</v>
      </c>
      <c r="AD85" s="4">
        <f t="shared" si="47"/>
        <v>12.474012474012476</v>
      </c>
      <c r="AE85" s="4">
        <f t="shared" si="48"/>
        <v>10.755813953488373</v>
      </c>
      <c r="AF85" s="80"/>
      <c r="AG85" s="80"/>
      <c r="AH85" s="80"/>
      <c r="AI85" s="80"/>
      <c r="AK85" s="44"/>
      <c r="AL85" s="44"/>
    </row>
    <row r="86" spans="1:38" ht="15" customHeight="1" x14ac:dyDescent="0.15">
      <c r="B86" s="34" t="s">
        <v>1060</v>
      </c>
      <c r="C86" s="209"/>
      <c r="D86" s="209"/>
      <c r="F86" s="18">
        <v>342</v>
      </c>
      <c r="G86" s="18">
        <v>166</v>
      </c>
      <c r="H86" s="18">
        <v>176</v>
      </c>
      <c r="I86" s="18">
        <v>133</v>
      </c>
      <c r="J86" s="67">
        <v>122</v>
      </c>
      <c r="K86" s="18">
        <v>177</v>
      </c>
      <c r="L86" s="107">
        <f t="shared" si="42"/>
        <v>16.715542521994134</v>
      </c>
      <c r="M86" s="4">
        <f t="shared" si="42"/>
        <v>15.313653136531366</v>
      </c>
      <c r="N86" s="4">
        <f t="shared" si="42"/>
        <v>18.295218295218298</v>
      </c>
      <c r="O86" s="4">
        <f t="shared" si="42"/>
        <v>11.71806167400881</v>
      </c>
      <c r="P86" s="4">
        <f t="shared" si="42"/>
        <v>11.821705426356589</v>
      </c>
      <c r="Q86" s="4">
        <f t="shared" si="42"/>
        <v>14.911541701769165</v>
      </c>
      <c r="R86" s="80"/>
      <c r="S86" s="80"/>
      <c r="T86" s="80"/>
      <c r="U86" s="44"/>
      <c r="V86" s="34" t="s">
        <v>1078</v>
      </c>
      <c r="W86" s="209"/>
      <c r="X86" s="209"/>
      <c r="Z86" s="18">
        <f t="shared" si="43"/>
        <v>177</v>
      </c>
      <c r="AA86" s="18">
        <f t="shared" si="44"/>
        <v>176</v>
      </c>
      <c r="AB86" s="67">
        <f t="shared" si="45"/>
        <v>122</v>
      </c>
      <c r="AC86" s="107">
        <f t="shared" si="46"/>
        <v>14.911541701769165</v>
      </c>
      <c r="AD86" s="4">
        <f t="shared" si="47"/>
        <v>18.295218295218298</v>
      </c>
      <c r="AE86" s="4">
        <f t="shared" si="48"/>
        <v>11.821705426356589</v>
      </c>
      <c r="AF86" s="80"/>
      <c r="AG86" s="80"/>
      <c r="AH86" s="80"/>
      <c r="AI86" s="80"/>
      <c r="AK86" s="44"/>
      <c r="AL86" s="44"/>
    </row>
    <row r="87" spans="1:38" ht="15" customHeight="1" x14ac:dyDescent="0.15">
      <c r="B87" s="35" t="s">
        <v>0</v>
      </c>
      <c r="C87" s="88"/>
      <c r="D87" s="88"/>
      <c r="E87" s="36"/>
      <c r="F87" s="19">
        <v>231</v>
      </c>
      <c r="G87" s="19">
        <v>110</v>
      </c>
      <c r="H87" s="19">
        <v>121</v>
      </c>
      <c r="I87" s="19">
        <v>126</v>
      </c>
      <c r="J87" s="72">
        <v>121</v>
      </c>
      <c r="K87" s="19">
        <v>115</v>
      </c>
      <c r="L87" s="111">
        <f t="shared" si="42"/>
        <v>11.29032258064516</v>
      </c>
      <c r="M87" s="5">
        <f t="shared" si="42"/>
        <v>10.14760147601476</v>
      </c>
      <c r="N87" s="5">
        <f t="shared" si="42"/>
        <v>12.577962577962579</v>
      </c>
      <c r="O87" s="5">
        <f t="shared" si="42"/>
        <v>11.101321585903083</v>
      </c>
      <c r="P87" s="5">
        <f t="shared" si="42"/>
        <v>11.724806201550388</v>
      </c>
      <c r="Q87" s="5">
        <f t="shared" si="42"/>
        <v>9.688289806234204</v>
      </c>
      <c r="R87" s="23"/>
      <c r="S87" s="23"/>
      <c r="T87" s="23"/>
      <c r="U87" s="44"/>
      <c r="V87" s="35" t="s">
        <v>0</v>
      </c>
      <c r="W87" s="88"/>
      <c r="X87" s="88"/>
      <c r="Y87" s="36"/>
      <c r="Z87" s="19">
        <f t="shared" si="43"/>
        <v>115</v>
      </c>
      <c r="AA87" s="19">
        <f t="shared" si="44"/>
        <v>121</v>
      </c>
      <c r="AB87" s="72">
        <f t="shared" si="45"/>
        <v>121</v>
      </c>
      <c r="AC87" s="111">
        <f t="shared" si="46"/>
        <v>9.688289806234204</v>
      </c>
      <c r="AD87" s="5">
        <f t="shared" si="47"/>
        <v>12.577962577962579</v>
      </c>
      <c r="AE87" s="5">
        <f t="shared" si="48"/>
        <v>11.724806201550388</v>
      </c>
      <c r="AF87" s="23"/>
      <c r="AG87" s="80"/>
      <c r="AH87" s="23"/>
      <c r="AI87" s="23"/>
      <c r="AK87" s="44"/>
      <c r="AL87" s="44"/>
    </row>
    <row r="88" spans="1:38" ht="15" customHeight="1" x14ac:dyDescent="0.15">
      <c r="B88" s="38" t="s">
        <v>1</v>
      </c>
      <c r="C88" s="78"/>
      <c r="D88" s="78"/>
      <c r="E88" s="28"/>
      <c r="F88" s="39">
        <f>SUM(F81:F87)</f>
        <v>2046</v>
      </c>
      <c r="G88" s="39">
        <f>SUM(G81:G87)</f>
        <v>1084</v>
      </c>
      <c r="H88" s="39">
        <f>SUM(H81:H87)</f>
        <v>962</v>
      </c>
      <c r="I88" s="39">
        <f>SUM(I81:I87)</f>
        <v>1135</v>
      </c>
      <c r="J88" s="68">
        <f>SUM(J81:J87)</f>
        <v>1032</v>
      </c>
      <c r="K88" s="39">
        <v>1187</v>
      </c>
      <c r="L88" s="108">
        <f t="shared" ref="L88:Q88" si="49">IF(SUM(L81:L87)&gt;100,"－",SUM(L81:L87))</f>
        <v>100</v>
      </c>
      <c r="M88" s="6">
        <f t="shared" si="49"/>
        <v>100</v>
      </c>
      <c r="N88" s="6">
        <f t="shared" si="49"/>
        <v>100</v>
      </c>
      <c r="O88" s="6">
        <f t="shared" si="49"/>
        <v>100</v>
      </c>
      <c r="P88" s="6">
        <f t="shared" si="49"/>
        <v>100</v>
      </c>
      <c r="Q88" s="6">
        <f t="shared" si="49"/>
        <v>100.00000000000001</v>
      </c>
      <c r="R88" s="23"/>
      <c r="S88" s="23"/>
      <c r="T88" s="23"/>
      <c r="U88" s="44"/>
      <c r="V88" s="38" t="s">
        <v>1</v>
      </c>
      <c r="W88" s="78"/>
      <c r="X88" s="78"/>
      <c r="Y88" s="28"/>
      <c r="Z88" s="39">
        <f>SUM(Z81:Z87)</f>
        <v>1187</v>
      </c>
      <c r="AA88" s="39">
        <f>SUM(AA81:AA87)</f>
        <v>962</v>
      </c>
      <c r="AB88" s="68">
        <f>SUM(AB81:AB87)</f>
        <v>1032</v>
      </c>
      <c r="AC88" s="108">
        <f>IF(SUM(AC81:AC87)&gt;100,"－",SUM(AC81:AC87))</f>
        <v>100.00000000000001</v>
      </c>
      <c r="AD88" s="6">
        <f>IF(SUM(AD81:AD87)&gt;100,"－",SUM(AD81:AD87))</f>
        <v>100</v>
      </c>
      <c r="AE88" s="6">
        <f>IF(SUM(AE81:AE87)&gt;100,"－",SUM(AE81:AE87))</f>
        <v>100</v>
      </c>
      <c r="AF88" s="23"/>
      <c r="AG88" s="23"/>
      <c r="AH88" s="23"/>
      <c r="AI88" s="23"/>
      <c r="AK88" s="44"/>
      <c r="AL88" s="44"/>
    </row>
    <row r="89" spans="1:38" ht="15" customHeight="1" x14ac:dyDescent="0.15">
      <c r="B89" s="38" t="s">
        <v>87</v>
      </c>
      <c r="C89" s="78"/>
      <c r="D89" s="78"/>
      <c r="E89" s="29"/>
      <c r="F89" s="41">
        <v>24.215099139546972</v>
      </c>
      <c r="G89" s="71">
        <v>23.38354550327885</v>
      </c>
      <c r="H89" s="71">
        <v>25.178158880004904</v>
      </c>
      <c r="I89" s="71">
        <v>18.852514643200713</v>
      </c>
      <c r="J89" s="71">
        <v>18.691565002625801</v>
      </c>
      <c r="K89" s="41">
        <v>23.106105296446838</v>
      </c>
      <c r="L89" s="14"/>
      <c r="M89" s="14"/>
      <c r="N89" s="14"/>
      <c r="O89" s="14"/>
      <c r="P89" s="14"/>
      <c r="Q89" s="14"/>
      <c r="R89" s="14"/>
      <c r="S89" s="14"/>
      <c r="T89" s="14"/>
      <c r="U89" s="44"/>
      <c r="V89" s="38" t="s">
        <v>87</v>
      </c>
      <c r="W89" s="78"/>
      <c r="X89" s="78"/>
      <c r="Y89" s="29"/>
      <c r="Z89" s="41">
        <v>23.106105296446838</v>
      </c>
      <c r="AA89" s="71">
        <f>H89</f>
        <v>25.178158880004904</v>
      </c>
      <c r="AB89" s="71">
        <f>J89</f>
        <v>18.691565002625801</v>
      </c>
      <c r="AC89" s="14"/>
      <c r="AD89" s="14"/>
      <c r="AE89" s="14"/>
      <c r="AF89" s="14"/>
      <c r="AG89" s="14"/>
      <c r="AH89" s="14"/>
      <c r="AI89" s="14"/>
      <c r="AK89" s="44"/>
      <c r="AL89" s="44"/>
    </row>
    <row r="90" spans="1:38" ht="15" customHeight="1" x14ac:dyDescent="0.15">
      <c r="C90" s="1"/>
      <c r="D90" s="1"/>
      <c r="F90" s="54"/>
      <c r="G90" s="54"/>
      <c r="H90" s="54"/>
      <c r="I90" s="54"/>
      <c r="J90" s="54"/>
      <c r="K90" s="7"/>
      <c r="O90" s="7"/>
      <c r="U90" s="44"/>
      <c r="W90" s="1"/>
      <c r="X90" s="1"/>
      <c r="AA90" s="1"/>
      <c r="AK90" s="44"/>
      <c r="AL90" s="44"/>
    </row>
    <row r="91" spans="1:38" ht="15" customHeight="1" x14ac:dyDescent="0.15">
      <c r="A91" s="73" t="s">
        <v>978</v>
      </c>
      <c r="C91" s="1"/>
      <c r="D91" s="1"/>
      <c r="F91" s="398"/>
      <c r="G91" s="398"/>
      <c r="H91" s="398"/>
      <c r="I91" s="398"/>
      <c r="J91" s="398"/>
      <c r="K91" s="398"/>
      <c r="O91" s="7"/>
      <c r="U91" s="44"/>
      <c r="W91" s="1"/>
      <c r="X91" s="1"/>
      <c r="AA91" s="1"/>
      <c r="AK91" s="44"/>
      <c r="AL91" s="44"/>
    </row>
    <row r="92" spans="1:38" ht="15" customHeight="1" x14ac:dyDescent="0.15">
      <c r="A92" s="1" t="s">
        <v>750</v>
      </c>
      <c r="C92" s="1"/>
      <c r="D92" s="1"/>
      <c r="K92" s="7"/>
      <c r="O92" s="7"/>
      <c r="U92" s="44"/>
      <c r="W92" s="1"/>
      <c r="X92" s="1"/>
      <c r="AA92" s="1"/>
      <c r="AK92" s="44"/>
      <c r="AL92" s="44"/>
    </row>
    <row r="93" spans="1:38" ht="13.65" customHeight="1" x14ac:dyDescent="0.15">
      <c r="B93" s="64"/>
      <c r="C93" s="33"/>
      <c r="D93" s="33"/>
      <c r="E93" s="33"/>
      <c r="F93" s="386"/>
      <c r="G93" s="387"/>
      <c r="H93" s="86" t="s">
        <v>2</v>
      </c>
      <c r="I93" s="86"/>
      <c r="J93" s="387"/>
      <c r="K93" s="387"/>
      <c r="L93" s="388"/>
      <c r="M93" s="387"/>
      <c r="N93" s="86" t="s">
        <v>3</v>
      </c>
      <c r="O93" s="86"/>
      <c r="P93" s="387"/>
      <c r="Q93" s="389"/>
      <c r="U93" s="44"/>
      <c r="V93" s="64"/>
      <c r="W93" s="33"/>
      <c r="X93" s="33"/>
      <c r="Y93" s="33"/>
      <c r="Z93" s="79"/>
      <c r="AA93" s="83" t="s">
        <v>2</v>
      </c>
      <c r="AB93" s="86"/>
      <c r="AC93" s="104"/>
      <c r="AD93" s="83" t="s">
        <v>3</v>
      </c>
      <c r="AE93" s="84"/>
      <c r="AK93" s="44"/>
      <c r="AL93" s="44"/>
    </row>
    <row r="94" spans="1:38" ht="19.2" x14ac:dyDescent="0.15">
      <c r="B94" s="77"/>
      <c r="F94" s="94" t="s">
        <v>442</v>
      </c>
      <c r="G94" s="94" t="s">
        <v>194</v>
      </c>
      <c r="H94" s="94" t="s">
        <v>195</v>
      </c>
      <c r="I94" s="94" t="s">
        <v>443</v>
      </c>
      <c r="J94" s="100" t="s">
        <v>197</v>
      </c>
      <c r="K94" s="94" t="s">
        <v>1127</v>
      </c>
      <c r="L94" s="103" t="s">
        <v>442</v>
      </c>
      <c r="M94" s="94" t="s">
        <v>194</v>
      </c>
      <c r="N94" s="94" t="s">
        <v>195</v>
      </c>
      <c r="O94" s="94" t="s">
        <v>443</v>
      </c>
      <c r="P94" s="94" t="s">
        <v>197</v>
      </c>
      <c r="Q94" s="94" t="s">
        <v>1127</v>
      </c>
      <c r="U94" s="44"/>
      <c r="V94" s="77"/>
      <c r="Z94" s="94" t="s">
        <v>936</v>
      </c>
      <c r="AA94" s="94" t="s">
        <v>195</v>
      </c>
      <c r="AB94" s="100" t="s">
        <v>197</v>
      </c>
      <c r="AC94" s="339" t="s">
        <v>936</v>
      </c>
      <c r="AD94" s="94" t="s">
        <v>195</v>
      </c>
      <c r="AE94" s="94" t="s">
        <v>197</v>
      </c>
      <c r="AK94" s="44"/>
      <c r="AL94" s="44"/>
    </row>
    <row r="95" spans="1:38" ht="12" customHeight="1" x14ac:dyDescent="0.15">
      <c r="B95" s="35"/>
      <c r="C95" s="88"/>
      <c r="D95" s="88"/>
      <c r="E95" s="36"/>
      <c r="F95" s="37"/>
      <c r="G95" s="37"/>
      <c r="H95" s="37"/>
      <c r="I95" s="37"/>
      <c r="J95" s="66"/>
      <c r="K95" s="37"/>
      <c r="L95" s="105">
        <f t="shared" ref="L95:Q95" si="50">F$104</f>
        <v>1452</v>
      </c>
      <c r="M95" s="2">
        <f t="shared" si="50"/>
        <v>813</v>
      </c>
      <c r="N95" s="2">
        <f t="shared" si="50"/>
        <v>639</v>
      </c>
      <c r="O95" s="2">
        <f t="shared" si="50"/>
        <v>688</v>
      </c>
      <c r="P95" s="2">
        <f t="shared" si="50"/>
        <v>620</v>
      </c>
      <c r="Q95" s="2">
        <f t="shared" si="50"/>
        <v>881</v>
      </c>
      <c r="R95" s="89"/>
      <c r="S95" s="89"/>
      <c r="T95" s="89"/>
      <c r="U95" s="44"/>
      <c r="V95" s="35"/>
      <c r="W95" s="88"/>
      <c r="X95" s="88"/>
      <c r="Y95" s="36"/>
      <c r="Z95" s="37"/>
      <c r="AA95" s="37"/>
      <c r="AB95" s="66"/>
      <c r="AC95" s="105">
        <f>Z$104</f>
        <v>881</v>
      </c>
      <c r="AD95" s="2">
        <f>AA$104</f>
        <v>639</v>
      </c>
      <c r="AE95" s="2">
        <f>AB$104</f>
        <v>620</v>
      </c>
      <c r="AF95" s="89"/>
      <c r="AG95" s="89"/>
      <c r="AH95" s="89"/>
      <c r="AI95" s="89"/>
      <c r="AK95" s="44"/>
      <c r="AL95" s="44"/>
    </row>
    <row r="96" spans="1:38" ht="15" customHeight="1" x14ac:dyDescent="0.15">
      <c r="B96" s="34" t="s">
        <v>951</v>
      </c>
      <c r="C96" s="209"/>
      <c r="D96" s="209"/>
      <c r="F96" s="18">
        <v>538</v>
      </c>
      <c r="G96" s="18">
        <v>352</v>
      </c>
      <c r="H96" s="18">
        <v>186</v>
      </c>
      <c r="I96" s="18">
        <v>228</v>
      </c>
      <c r="J96" s="67">
        <v>207</v>
      </c>
      <c r="K96" s="18">
        <v>373</v>
      </c>
      <c r="L96" s="107">
        <f t="shared" ref="L96:Q103" si="51">F96/L$95*100</f>
        <v>37.052341597796143</v>
      </c>
      <c r="M96" s="4">
        <f t="shared" si="51"/>
        <v>43.296432964329647</v>
      </c>
      <c r="N96" s="4">
        <f t="shared" si="51"/>
        <v>29.107981220657276</v>
      </c>
      <c r="O96" s="4">
        <f t="shared" si="51"/>
        <v>33.139534883720927</v>
      </c>
      <c r="P96" s="4">
        <f t="shared" si="51"/>
        <v>33.387096774193544</v>
      </c>
      <c r="Q96" s="4">
        <f t="shared" si="51"/>
        <v>42.338251986379113</v>
      </c>
      <c r="R96" s="80"/>
      <c r="S96" s="80"/>
      <c r="T96" s="80"/>
      <c r="U96" s="44"/>
      <c r="V96" s="34" t="s">
        <v>951</v>
      </c>
      <c r="W96" s="209"/>
      <c r="X96" s="209"/>
      <c r="Z96" s="18">
        <f t="shared" ref="Z96:Z103" si="52">SUM(G96,I96-J96)</f>
        <v>373</v>
      </c>
      <c r="AA96" s="18">
        <f t="shared" ref="AA96:AA103" si="53">H96</f>
        <v>186</v>
      </c>
      <c r="AB96" s="67">
        <f t="shared" ref="AB96:AB103" si="54">J96</f>
        <v>207</v>
      </c>
      <c r="AC96" s="107">
        <f t="shared" ref="AC96:AC103" si="55">Z96/AC$95*100</f>
        <v>42.338251986379113</v>
      </c>
      <c r="AD96" s="4">
        <f t="shared" ref="AD96:AD103" si="56">AA96/AD$95*100</f>
        <v>29.107981220657276</v>
      </c>
      <c r="AE96" s="4">
        <f t="shared" ref="AE96:AE103" si="57">AB96/AE$95*100</f>
        <v>33.387096774193544</v>
      </c>
      <c r="AF96" s="80"/>
      <c r="AG96" s="80"/>
      <c r="AH96" s="80"/>
      <c r="AI96" s="80"/>
      <c r="AK96" s="44"/>
      <c r="AL96" s="44"/>
    </row>
    <row r="97" spans="1:38" ht="15" customHeight="1" x14ac:dyDescent="0.15">
      <c r="B97" s="34" t="s">
        <v>944</v>
      </c>
      <c r="C97" s="209"/>
      <c r="D97" s="209"/>
      <c r="F97" s="18">
        <v>239</v>
      </c>
      <c r="G97" s="18">
        <v>123</v>
      </c>
      <c r="H97" s="18">
        <v>116</v>
      </c>
      <c r="I97" s="18">
        <v>112</v>
      </c>
      <c r="J97" s="67">
        <v>102</v>
      </c>
      <c r="K97" s="18">
        <v>133</v>
      </c>
      <c r="L97" s="107">
        <f t="shared" si="51"/>
        <v>16.460055096418731</v>
      </c>
      <c r="M97" s="4">
        <f t="shared" si="51"/>
        <v>15.129151291512915</v>
      </c>
      <c r="N97" s="4">
        <f t="shared" si="51"/>
        <v>18.153364632237874</v>
      </c>
      <c r="O97" s="4">
        <f t="shared" si="51"/>
        <v>16.279069767441861</v>
      </c>
      <c r="P97" s="4">
        <f t="shared" si="51"/>
        <v>16.451612903225808</v>
      </c>
      <c r="Q97" s="4">
        <f t="shared" si="51"/>
        <v>15.096481271282633</v>
      </c>
      <c r="R97" s="80"/>
      <c r="S97" s="80"/>
      <c r="T97" s="80"/>
      <c r="U97" s="44"/>
      <c r="V97" s="34" t="s">
        <v>944</v>
      </c>
      <c r="W97" s="209"/>
      <c r="X97" s="209"/>
      <c r="Z97" s="18">
        <f t="shared" si="52"/>
        <v>133</v>
      </c>
      <c r="AA97" s="18">
        <f t="shared" si="53"/>
        <v>116</v>
      </c>
      <c r="AB97" s="67">
        <f t="shared" si="54"/>
        <v>102</v>
      </c>
      <c r="AC97" s="107">
        <f t="shared" si="55"/>
        <v>15.096481271282633</v>
      </c>
      <c r="AD97" s="4">
        <f t="shared" si="56"/>
        <v>18.153364632237874</v>
      </c>
      <c r="AE97" s="4">
        <f t="shared" si="57"/>
        <v>16.451612903225808</v>
      </c>
      <c r="AF97" s="80"/>
      <c r="AG97" s="80"/>
      <c r="AH97" s="80"/>
      <c r="AI97" s="80"/>
      <c r="AK97" s="44"/>
      <c r="AL97" s="44"/>
    </row>
    <row r="98" spans="1:38" ht="15" customHeight="1" x14ac:dyDescent="0.15">
      <c r="B98" s="34" t="s">
        <v>957</v>
      </c>
      <c r="C98" s="209"/>
      <c r="D98" s="209"/>
      <c r="F98" s="18">
        <v>259</v>
      </c>
      <c r="G98" s="18">
        <v>122</v>
      </c>
      <c r="H98" s="18">
        <v>137</v>
      </c>
      <c r="I98" s="18">
        <v>151</v>
      </c>
      <c r="J98" s="67">
        <v>132</v>
      </c>
      <c r="K98" s="18">
        <v>141</v>
      </c>
      <c r="L98" s="107">
        <f t="shared" si="51"/>
        <v>17.837465564738292</v>
      </c>
      <c r="M98" s="4">
        <f t="shared" si="51"/>
        <v>15.006150061500614</v>
      </c>
      <c r="N98" s="4">
        <f t="shared" si="51"/>
        <v>21.439749608763695</v>
      </c>
      <c r="O98" s="4">
        <f t="shared" si="51"/>
        <v>21.947674418604652</v>
      </c>
      <c r="P98" s="4">
        <f t="shared" si="51"/>
        <v>21.29032258064516</v>
      </c>
      <c r="Q98" s="4">
        <f t="shared" si="51"/>
        <v>16.004540295119181</v>
      </c>
      <c r="R98" s="80"/>
      <c r="S98" s="80"/>
      <c r="T98" s="80"/>
      <c r="U98" s="44"/>
      <c r="V98" s="34" t="s">
        <v>957</v>
      </c>
      <c r="W98" s="209"/>
      <c r="X98" s="209"/>
      <c r="Z98" s="18">
        <f t="shared" si="52"/>
        <v>141</v>
      </c>
      <c r="AA98" s="18">
        <f t="shared" si="53"/>
        <v>137</v>
      </c>
      <c r="AB98" s="67">
        <f t="shared" si="54"/>
        <v>132</v>
      </c>
      <c r="AC98" s="107">
        <f t="shared" si="55"/>
        <v>16.004540295119181</v>
      </c>
      <c r="AD98" s="4">
        <f t="shared" si="56"/>
        <v>21.439749608763695</v>
      </c>
      <c r="AE98" s="4">
        <f t="shared" si="57"/>
        <v>21.29032258064516</v>
      </c>
      <c r="AF98" s="80"/>
      <c r="AG98" s="80"/>
      <c r="AH98" s="80"/>
      <c r="AI98" s="80"/>
      <c r="AK98" s="44"/>
      <c r="AL98" s="44"/>
    </row>
    <row r="99" spans="1:38" ht="15" customHeight="1" x14ac:dyDescent="0.15">
      <c r="B99" s="34" t="s">
        <v>958</v>
      </c>
      <c r="C99" s="209"/>
      <c r="D99" s="209"/>
      <c r="F99" s="18">
        <v>90</v>
      </c>
      <c r="G99" s="18">
        <v>51</v>
      </c>
      <c r="H99" s="18">
        <v>39</v>
      </c>
      <c r="I99" s="18">
        <v>31</v>
      </c>
      <c r="J99" s="67">
        <v>25</v>
      </c>
      <c r="K99" s="18">
        <v>57</v>
      </c>
      <c r="L99" s="107">
        <f t="shared" si="51"/>
        <v>6.1983471074380168</v>
      </c>
      <c r="M99" s="4">
        <f t="shared" si="51"/>
        <v>6.2730627306273057</v>
      </c>
      <c r="N99" s="4">
        <f t="shared" si="51"/>
        <v>6.103286384976526</v>
      </c>
      <c r="O99" s="4">
        <f t="shared" si="51"/>
        <v>4.5058139534883717</v>
      </c>
      <c r="P99" s="4">
        <f t="shared" si="51"/>
        <v>4.032258064516129</v>
      </c>
      <c r="Q99" s="4">
        <f t="shared" si="51"/>
        <v>6.4699205448354142</v>
      </c>
      <c r="R99" s="80"/>
      <c r="S99" s="80"/>
      <c r="T99" s="80"/>
      <c r="U99" s="44"/>
      <c r="V99" s="34" t="s">
        <v>958</v>
      </c>
      <c r="W99" s="209"/>
      <c r="X99" s="209"/>
      <c r="Z99" s="18">
        <f t="shared" si="52"/>
        <v>57</v>
      </c>
      <c r="AA99" s="18">
        <f t="shared" si="53"/>
        <v>39</v>
      </c>
      <c r="AB99" s="67">
        <f t="shared" si="54"/>
        <v>25</v>
      </c>
      <c r="AC99" s="107">
        <f t="shared" si="55"/>
        <v>6.4699205448354142</v>
      </c>
      <c r="AD99" s="4">
        <f t="shared" si="56"/>
        <v>6.103286384976526</v>
      </c>
      <c r="AE99" s="4">
        <f t="shared" si="57"/>
        <v>4.032258064516129</v>
      </c>
      <c r="AF99" s="80"/>
      <c r="AG99" s="80"/>
      <c r="AH99" s="80"/>
      <c r="AI99" s="80"/>
      <c r="AK99" s="44"/>
      <c r="AL99" s="44"/>
    </row>
    <row r="100" spans="1:38" ht="15" customHeight="1" x14ac:dyDescent="0.15">
      <c r="B100" s="34" t="s">
        <v>959</v>
      </c>
      <c r="C100" s="209"/>
      <c r="D100" s="209"/>
      <c r="F100" s="18">
        <v>24</v>
      </c>
      <c r="G100" s="18">
        <v>14</v>
      </c>
      <c r="H100" s="18">
        <v>10</v>
      </c>
      <c r="I100" s="18">
        <v>5</v>
      </c>
      <c r="J100" s="67">
        <v>4</v>
      </c>
      <c r="K100" s="18">
        <v>15</v>
      </c>
      <c r="L100" s="107">
        <f t="shared" si="51"/>
        <v>1.6528925619834711</v>
      </c>
      <c r="M100" s="4">
        <f t="shared" si="51"/>
        <v>1.7220172201722017</v>
      </c>
      <c r="N100" s="4">
        <f t="shared" si="51"/>
        <v>1.5649452269170578</v>
      </c>
      <c r="O100" s="4">
        <f t="shared" si="51"/>
        <v>0.72674418604651159</v>
      </c>
      <c r="P100" s="4">
        <f t="shared" si="51"/>
        <v>0.64516129032258063</v>
      </c>
      <c r="Q100" s="4">
        <f t="shared" si="51"/>
        <v>1.7026106696935299</v>
      </c>
      <c r="R100" s="80"/>
      <c r="S100" s="80"/>
      <c r="T100" s="80"/>
      <c r="U100" s="44"/>
      <c r="V100" s="34" t="s">
        <v>959</v>
      </c>
      <c r="W100" s="209"/>
      <c r="X100" s="209"/>
      <c r="Z100" s="18">
        <f t="shared" si="52"/>
        <v>15</v>
      </c>
      <c r="AA100" s="18">
        <f t="shared" si="53"/>
        <v>10</v>
      </c>
      <c r="AB100" s="67">
        <f t="shared" si="54"/>
        <v>4</v>
      </c>
      <c r="AC100" s="107">
        <f t="shared" si="55"/>
        <v>1.7026106696935299</v>
      </c>
      <c r="AD100" s="4">
        <f t="shared" si="56"/>
        <v>1.5649452269170578</v>
      </c>
      <c r="AE100" s="4">
        <f t="shared" si="57"/>
        <v>0.64516129032258063</v>
      </c>
      <c r="AF100" s="80"/>
      <c r="AG100" s="80"/>
      <c r="AH100" s="80"/>
      <c r="AI100" s="80"/>
      <c r="AK100" s="44"/>
      <c r="AL100" s="44"/>
    </row>
    <row r="101" spans="1:38" ht="15" customHeight="1" x14ac:dyDescent="0.15">
      <c r="B101" s="34" t="s">
        <v>960</v>
      </c>
      <c r="C101" s="209"/>
      <c r="D101" s="209"/>
      <c r="F101" s="18">
        <v>10</v>
      </c>
      <c r="G101" s="18">
        <v>6</v>
      </c>
      <c r="H101" s="18">
        <v>4</v>
      </c>
      <c r="I101" s="18">
        <v>6</v>
      </c>
      <c r="J101" s="67">
        <v>5</v>
      </c>
      <c r="K101" s="18">
        <v>7</v>
      </c>
      <c r="L101" s="107">
        <f t="shared" si="51"/>
        <v>0.68870523415977969</v>
      </c>
      <c r="M101" s="4">
        <f t="shared" si="51"/>
        <v>0.73800738007380073</v>
      </c>
      <c r="N101" s="4">
        <f t="shared" si="51"/>
        <v>0.6259780907668232</v>
      </c>
      <c r="O101" s="4">
        <f t="shared" si="51"/>
        <v>0.87209302325581395</v>
      </c>
      <c r="P101" s="4">
        <f t="shared" si="51"/>
        <v>0.80645161290322576</v>
      </c>
      <c r="Q101" s="4">
        <f t="shared" si="51"/>
        <v>0.79455164585698068</v>
      </c>
      <c r="R101" s="80"/>
      <c r="S101" s="80"/>
      <c r="T101" s="80"/>
      <c r="U101" s="44"/>
      <c r="V101" s="34" t="s">
        <v>960</v>
      </c>
      <c r="W101" s="209"/>
      <c r="X101" s="209"/>
      <c r="Z101" s="18">
        <f t="shared" si="52"/>
        <v>7</v>
      </c>
      <c r="AA101" s="18">
        <f t="shared" si="53"/>
        <v>4</v>
      </c>
      <c r="AB101" s="67">
        <f t="shared" si="54"/>
        <v>5</v>
      </c>
      <c r="AC101" s="107">
        <f t="shared" si="55"/>
        <v>0.79455164585698068</v>
      </c>
      <c r="AD101" s="4">
        <f t="shared" si="56"/>
        <v>0.6259780907668232</v>
      </c>
      <c r="AE101" s="4">
        <f t="shared" si="57"/>
        <v>0.80645161290322576</v>
      </c>
      <c r="AF101" s="80"/>
      <c r="AG101" s="80"/>
      <c r="AH101" s="80"/>
      <c r="AI101" s="80"/>
      <c r="AK101" s="44"/>
      <c r="AL101" s="44"/>
    </row>
    <row r="102" spans="1:38" ht="15" customHeight="1" x14ac:dyDescent="0.15">
      <c r="B102" s="34" t="s">
        <v>81</v>
      </c>
      <c r="C102" s="209"/>
      <c r="D102" s="209"/>
      <c r="F102" s="18">
        <v>32</v>
      </c>
      <c r="G102" s="18">
        <v>21</v>
      </c>
      <c r="H102" s="18">
        <v>11</v>
      </c>
      <c r="I102" s="18">
        <v>22</v>
      </c>
      <c r="J102" s="67">
        <v>21</v>
      </c>
      <c r="K102" s="18">
        <v>22</v>
      </c>
      <c r="L102" s="107">
        <f t="shared" si="51"/>
        <v>2.2038567493112948</v>
      </c>
      <c r="M102" s="4">
        <f t="shared" si="51"/>
        <v>2.5830258302583027</v>
      </c>
      <c r="N102" s="4">
        <f t="shared" si="51"/>
        <v>1.7214397496087637</v>
      </c>
      <c r="O102" s="4">
        <f t="shared" si="51"/>
        <v>3.1976744186046515</v>
      </c>
      <c r="P102" s="4">
        <f t="shared" si="51"/>
        <v>3.3870967741935489</v>
      </c>
      <c r="Q102" s="4">
        <f t="shared" si="51"/>
        <v>2.4971623155505105</v>
      </c>
      <c r="R102" s="80"/>
      <c r="S102" s="80"/>
      <c r="T102" s="80"/>
      <c r="U102" s="44"/>
      <c r="V102" s="34" t="s">
        <v>81</v>
      </c>
      <c r="W102" s="209"/>
      <c r="X102" s="209"/>
      <c r="Z102" s="18">
        <f t="shared" si="52"/>
        <v>22</v>
      </c>
      <c r="AA102" s="18">
        <f t="shared" si="53"/>
        <v>11</v>
      </c>
      <c r="AB102" s="67">
        <f t="shared" si="54"/>
        <v>21</v>
      </c>
      <c r="AC102" s="107">
        <f t="shared" si="55"/>
        <v>2.4971623155505105</v>
      </c>
      <c r="AD102" s="4">
        <f t="shared" si="56"/>
        <v>1.7214397496087637</v>
      </c>
      <c r="AE102" s="4">
        <f t="shared" si="57"/>
        <v>3.3870967741935489</v>
      </c>
      <c r="AF102" s="80"/>
      <c r="AG102" s="80"/>
      <c r="AH102" s="80"/>
      <c r="AI102" s="80"/>
      <c r="AK102" s="44"/>
      <c r="AL102" s="44"/>
    </row>
    <row r="103" spans="1:38" ht="15" customHeight="1" x14ac:dyDescent="0.15">
      <c r="B103" s="35" t="s">
        <v>150</v>
      </c>
      <c r="C103" s="88"/>
      <c r="D103" s="88"/>
      <c r="E103" s="36"/>
      <c r="F103" s="19">
        <v>260</v>
      </c>
      <c r="G103" s="19">
        <v>124</v>
      </c>
      <c r="H103" s="19">
        <v>136</v>
      </c>
      <c r="I103" s="19">
        <v>133</v>
      </c>
      <c r="J103" s="72">
        <v>124</v>
      </c>
      <c r="K103" s="19">
        <v>133</v>
      </c>
      <c r="L103" s="111">
        <f t="shared" si="51"/>
        <v>17.906336088154269</v>
      </c>
      <c r="M103" s="5">
        <f t="shared" si="51"/>
        <v>15.252152521525215</v>
      </c>
      <c r="N103" s="5">
        <f t="shared" si="51"/>
        <v>21.283255086071986</v>
      </c>
      <c r="O103" s="5">
        <f t="shared" si="51"/>
        <v>19.331395348837212</v>
      </c>
      <c r="P103" s="5">
        <f t="shared" si="51"/>
        <v>20</v>
      </c>
      <c r="Q103" s="5">
        <f t="shared" si="51"/>
        <v>15.096481271282633</v>
      </c>
      <c r="R103" s="23"/>
      <c r="S103" s="23"/>
      <c r="T103" s="23"/>
      <c r="U103" s="44"/>
      <c r="V103" s="35" t="s">
        <v>150</v>
      </c>
      <c r="W103" s="88"/>
      <c r="X103" s="88"/>
      <c r="Y103" s="36"/>
      <c r="Z103" s="19">
        <f t="shared" si="52"/>
        <v>133</v>
      </c>
      <c r="AA103" s="19">
        <f t="shared" si="53"/>
        <v>136</v>
      </c>
      <c r="AB103" s="72">
        <f t="shared" si="54"/>
        <v>124</v>
      </c>
      <c r="AC103" s="111">
        <f t="shared" si="55"/>
        <v>15.096481271282633</v>
      </c>
      <c r="AD103" s="5">
        <f t="shared" si="56"/>
        <v>21.283255086071986</v>
      </c>
      <c r="AE103" s="5">
        <f t="shared" si="57"/>
        <v>20</v>
      </c>
      <c r="AF103" s="23"/>
      <c r="AG103" s="80"/>
      <c r="AH103" s="23"/>
      <c r="AI103" s="23"/>
      <c r="AK103" s="44"/>
      <c r="AL103" s="44"/>
    </row>
    <row r="104" spans="1:38" ht="15" customHeight="1" x14ac:dyDescent="0.15">
      <c r="B104" s="38" t="s">
        <v>1</v>
      </c>
      <c r="C104" s="78"/>
      <c r="D104" s="78"/>
      <c r="E104" s="28"/>
      <c r="F104" s="39">
        <f>SUM(F96:F103)</f>
        <v>1452</v>
      </c>
      <c r="G104" s="39">
        <f>SUM(G96:G103)</f>
        <v>813</v>
      </c>
      <c r="H104" s="39">
        <f>SUM(H96:H103)</f>
        <v>639</v>
      </c>
      <c r="I104" s="39">
        <f>SUM(I96:I103)</f>
        <v>688</v>
      </c>
      <c r="J104" s="68">
        <f>SUM(J96:J103)</f>
        <v>620</v>
      </c>
      <c r="K104" s="39">
        <v>881</v>
      </c>
      <c r="L104" s="108">
        <f t="shared" ref="L104:Q104" si="58">IF(SUM(L96:L103)&gt;100,"－",SUM(L96:L103))</f>
        <v>100</v>
      </c>
      <c r="M104" s="6">
        <f t="shared" si="58"/>
        <v>100.00000000000001</v>
      </c>
      <c r="N104" s="6">
        <f t="shared" si="58"/>
        <v>100</v>
      </c>
      <c r="O104" s="6">
        <f t="shared" si="58"/>
        <v>100</v>
      </c>
      <c r="P104" s="6">
        <f t="shared" si="58"/>
        <v>100</v>
      </c>
      <c r="Q104" s="6">
        <f t="shared" si="58"/>
        <v>100</v>
      </c>
      <c r="R104" s="23"/>
      <c r="S104" s="23"/>
      <c r="T104" s="23"/>
      <c r="U104" s="44"/>
      <c r="V104" s="38" t="s">
        <v>1</v>
      </c>
      <c r="W104" s="78"/>
      <c r="X104" s="78"/>
      <c r="Y104" s="28"/>
      <c r="Z104" s="39">
        <f>SUM(Z96:Z103)</f>
        <v>881</v>
      </c>
      <c r="AA104" s="39">
        <f>SUM(AA96:AA103)</f>
        <v>639</v>
      </c>
      <c r="AB104" s="68">
        <f>SUM(AB96:AB103)</f>
        <v>620</v>
      </c>
      <c r="AC104" s="108">
        <f>IF(SUM(AC96:AC103)&gt;100,"－",SUM(AC96:AC103))</f>
        <v>100</v>
      </c>
      <c r="AD104" s="6">
        <f>IF(SUM(AD96:AD103)&gt;100,"－",SUM(AD96:AD103))</f>
        <v>100</v>
      </c>
      <c r="AE104" s="6">
        <f>IF(SUM(AE96:AE103)&gt;100,"－",SUM(AE96:AE103))</f>
        <v>100</v>
      </c>
      <c r="AF104" s="23"/>
      <c r="AG104" s="23"/>
      <c r="AH104" s="23"/>
      <c r="AI104" s="23"/>
      <c r="AK104" s="44"/>
      <c r="AL104" s="44"/>
    </row>
    <row r="105" spans="1:38" ht="15" customHeight="1" x14ac:dyDescent="0.15">
      <c r="B105" s="38" t="s">
        <v>103</v>
      </c>
      <c r="C105" s="78"/>
      <c r="D105" s="78"/>
      <c r="E105" s="29"/>
      <c r="F105" s="41">
        <v>1.7399328859060403</v>
      </c>
      <c r="G105" s="71">
        <v>1.7663280116110305</v>
      </c>
      <c r="H105" s="71">
        <v>1.7037773359840955</v>
      </c>
      <c r="I105" s="71">
        <v>1.8810810810810812</v>
      </c>
      <c r="J105" s="71">
        <v>1.8689516129032258</v>
      </c>
      <c r="K105" s="41">
        <v>1.7834224598930482</v>
      </c>
      <c r="L105" s="14"/>
      <c r="M105" s="14"/>
      <c r="N105" s="14"/>
      <c r="O105" s="14"/>
      <c r="P105" s="14"/>
      <c r="Q105" s="14"/>
      <c r="R105" s="14"/>
      <c r="S105" s="14"/>
      <c r="T105" s="14"/>
      <c r="U105" s="44"/>
      <c r="V105" s="38" t="s">
        <v>103</v>
      </c>
      <c r="W105" s="78"/>
      <c r="X105" s="78"/>
      <c r="Y105" s="29"/>
      <c r="Z105" s="41">
        <v>1.7834224598930482</v>
      </c>
      <c r="AA105" s="71">
        <f>H105</f>
        <v>1.7037773359840955</v>
      </c>
      <c r="AB105" s="71">
        <f>J105</f>
        <v>1.8689516129032258</v>
      </c>
      <c r="AC105" s="14"/>
      <c r="AD105" s="14"/>
      <c r="AE105" s="14"/>
      <c r="AF105" s="14"/>
      <c r="AG105" s="14"/>
      <c r="AH105" s="14"/>
      <c r="AI105" s="14"/>
      <c r="AK105" s="44"/>
      <c r="AL105" s="44"/>
    </row>
    <row r="106" spans="1:38" ht="15" customHeight="1" x14ac:dyDescent="0.15">
      <c r="B106" s="38" t="s">
        <v>104</v>
      </c>
      <c r="C106" s="78"/>
      <c r="D106" s="78"/>
      <c r="E106" s="29"/>
      <c r="F106" s="47">
        <v>66</v>
      </c>
      <c r="G106" s="47">
        <v>66</v>
      </c>
      <c r="H106" s="47">
        <v>26</v>
      </c>
      <c r="I106" s="47">
        <v>54</v>
      </c>
      <c r="J106" s="47">
        <v>54</v>
      </c>
      <c r="K106" s="47">
        <v>66</v>
      </c>
      <c r="L106" s="14"/>
      <c r="M106" s="14"/>
      <c r="N106" s="14"/>
      <c r="O106" s="14"/>
      <c r="P106" s="14"/>
      <c r="Q106" s="14"/>
      <c r="R106" s="14"/>
      <c r="S106" s="14"/>
      <c r="T106" s="14"/>
      <c r="U106" s="44"/>
      <c r="V106" s="38" t="s">
        <v>104</v>
      </c>
      <c r="W106" s="78"/>
      <c r="X106" s="78"/>
      <c r="Y106" s="29"/>
      <c r="Z106" s="47">
        <v>66</v>
      </c>
      <c r="AA106" s="47">
        <f>H106</f>
        <v>26</v>
      </c>
      <c r="AB106" s="47">
        <f>J106</f>
        <v>54</v>
      </c>
      <c r="AC106" s="14"/>
      <c r="AD106" s="14"/>
      <c r="AE106" s="14"/>
      <c r="AF106" s="14"/>
      <c r="AG106" s="14"/>
      <c r="AH106" s="14"/>
      <c r="AI106" s="14"/>
      <c r="AK106" s="44"/>
      <c r="AL106" s="44"/>
    </row>
    <row r="107" spans="1:38" ht="15" customHeight="1" x14ac:dyDescent="0.15">
      <c r="C107" s="1"/>
      <c r="D107" s="1"/>
      <c r="K107" s="7"/>
      <c r="M107" s="173"/>
      <c r="O107" s="7"/>
      <c r="U107" s="44"/>
      <c r="W107" s="1"/>
      <c r="X107" s="1"/>
      <c r="AA107" s="1"/>
      <c r="AK107" s="44"/>
      <c r="AL107" s="44"/>
    </row>
    <row r="108" spans="1:38" ht="15" customHeight="1" x14ac:dyDescent="0.15">
      <c r="A108" s="73" t="s">
        <v>978</v>
      </c>
      <c r="C108" s="1"/>
      <c r="D108" s="1"/>
      <c r="K108" s="7"/>
      <c r="O108" s="7"/>
      <c r="U108" s="44"/>
      <c r="W108" s="1"/>
      <c r="X108" s="1"/>
      <c r="AA108" s="1"/>
      <c r="AK108" s="44"/>
      <c r="AL108" s="44"/>
    </row>
    <row r="109" spans="1:38" ht="15" customHeight="1" x14ac:dyDescent="0.15">
      <c r="A109" s="1" t="s">
        <v>1079</v>
      </c>
      <c r="C109" s="1"/>
      <c r="D109" s="1"/>
      <c r="K109" s="7"/>
      <c r="O109" s="7"/>
      <c r="U109" s="44"/>
      <c r="W109" s="1"/>
      <c r="X109" s="1"/>
      <c r="AA109" s="1"/>
      <c r="AK109" s="44"/>
      <c r="AL109" s="44"/>
    </row>
    <row r="110" spans="1:38" ht="13.65" customHeight="1" x14ac:dyDescent="0.15">
      <c r="B110" s="64"/>
      <c r="C110" s="33"/>
      <c r="D110" s="33"/>
      <c r="E110" s="33"/>
      <c r="F110" s="386"/>
      <c r="G110" s="387"/>
      <c r="H110" s="86" t="s">
        <v>2</v>
      </c>
      <c r="I110" s="86"/>
      <c r="J110" s="387"/>
      <c r="K110" s="387"/>
      <c r="L110" s="388"/>
      <c r="M110" s="387"/>
      <c r="N110" s="86" t="s">
        <v>3</v>
      </c>
      <c r="O110" s="86"/>
      <c r="P110" s="387"/>
      <c r="Q110" s="389"/>
      <c r="U110" s="44"/>
      <c r="V110" s="64"/>
      <c r="W110" s="33"/>
      <c r="X110" s="33"/>
      <c r="Y110" s="33"/>
      <c r="Z110" s="79"/>
      <c r="AA110" s="83" t="s">
        <v>2</v>
      </c>
      <c r="AB110" s="86"/>
      <c r="AC110" s="104"/>
      <c r="AD110" s="83" t="s">
        <v>3</v>
      </c>
      <c r="AE110" s="84"/>
      <c r="AK110" s="44"/>
      <c r="AL110" s="44"/>
    </row>
    <row r="111" spans="1:38" ht="19.2" x14ac:dyDescent="0.15">
      <c r="B111" s="77"/>
      <c r="F111" s="94" t="s">
        <v>442</v>
      </c>
      <c r="G111" s="94" t="s">
        <v>194</v>
      </c>
      <c r="H111" s="94" t="s">
        <v>195</v>
      </c>
      <c r="I111" s="94" t="s">
        <v>443</v>
      </c>
      <c r="J111" s="100" t="s">
        <v>197</v>
      </c>
      <c r="K111" s="94" t="s">
        <v>1127</v>
      </c>
      <c r="L111" s="103" t="s">
        <v>442</v>
      </c>
      <c r="M111" s="94" t="s">
        <v>194</v>
      </c>
      <c r="N111" s="94" t="s">
        <v>195</v>
      </c>
      <c r="O111" s="94" t="s">
        <v>443</v>
      </c>
      <c r="P111" s="94" t="s">
        <v>197</v>
      </c>
      <c r="Q111" s="94" t="s">
        <v>1127</v>
      </c>
      <c r="U111" s="44"/>
      <c r="V111" s="77"/>
      <c r="Z111" s="94" t="s">
        <v>936</v>
      </c>
      <c r="AA111" s="94" t="s">
        <v>195</v>
      </c>
      <c r="AB111" s="100" t="s">
        <v>197</v>
      </c>
      <c r="AC111" s="339" t="s">
        <v>936</v>
      </c>
      <c r="AD111" s="94" t="s">
        <v>195</v>
      </c>
      <c r="AE111" s="94" t="s">
        <v>197</v>
      </c>
      <c r="AK111" s="44"/>
      <c r="AL111" s="44"/>
    </row>
    <row r="112" spans="1:38" ht="12" customHeight="1" x14ac:dyDescent="0.15">
      <c r="B112" s="35"/>
      <c r="C112" s="88"/>
      <c r="D112" s="88"/>
      <c r="E112" s="36"/>
      <c r="F112" s="37"/>
      <c r="G112" s="37"/>
      <c r="H112" s="37"/>
      <c r="I112" s="37"/>
      <c r="J112" s="66"/>
      <c r="K112" s="37"/>
      <c r="L112" s="105">
        <f t="shared" ref="L112:Q112" si="59">F$120</f>
        <v>1452</v>
      </c>
      <c r="M112" s="2">
        <f t="shared" si="59"/>
        <v>813</v>
      </c>
      <c r="N112" s="2">
        <f t="shared" si="59"/>
        <v>639</v>
      </c>
      <c r="O112" s="2">
        <f t="shared" si="59"/>
        <v>688</v>
      </c>
      <c r="P112" s="2">
        <f t="shared" si="59"/>
        <v>620</v>
      </c>
      <c r="Q112" s="2">
        <f t="shared" si="59"/>
        <v>881</v>
      </c>
      <c r="R112" s="89"/>
      <c r="S112" s="89"/>
      <c r="T112" s="89"/>
      <c r="U112" s="44"/>
      <c r="V112" s="35"/>
      <c r="W112" s="88"/>
      <c r="X112" s="88"/>
      <c r="Y112" s="36"/>
      <c r="Z112" s="37"/>
      <c r="AA112" s="37"/>
      <c r="AB112" s="66"/>
      <c r="AC112" s="105">
        <f>Z$120</f>
        <v>881</v>
      </c>
      <c r="AD112" s="2">
        <f>AA$120</f>
        <v>639</v>
      </c>
      <c r="AE112" s="2">
        <f t="shared" ref="AE112" si="60">AB$120</f>
        <v>620</v>
      </c>
      <c r="AF112" s="89"/>
      <c r="AG112" s="89"/>
      <c r="AH112" s="89"/>
      <c r="AI112" s="89"/>
      <c r="AK112" s="44"/>
      <c r="AL112" s="44"/>
    </row>
    <row r="113" spans="1:42" ht="15" customHeight="1" x14ac:dyDescent="0.15">
      <c r="B113" s="34" t="s">
        <v>176</v>
      </c>
      <c r="C113" s="209"/>
      <c r="D113" s="209"/>
      <c r="F113" s="18">
        <v>536</v>
      </c>
      <c r="G113" s="18">
        <v>351</v>
      </c>
      <c r="H113" s="18">
        <v>185</v>
      </c>
      <c r="I113" s="18">
        <v>227</v>
      </c>
      <c r="J113" s="67">
        <v>206</v>
      </c>
      <c r="K113" s="18">
        <v>372</v>
      </c>
      <c r="L113" s="107">
        <f t="shared" ref="L113:Q119" si="61">F113/L$112*100</f>
        <v>36.914600550964188</v>
      </c>
      <c r="M113" s="4">
        <f t="shared" si="61"/>
        <v>43.17343173431734</v>
      </c>
      <c r="N113" s="4">
        <f t="shared" si="61"/>
        <v>28.951486697965574</v>
      </c>
      <c r="O113" s="4">
        <f t="shared" si="61"/>
        <v>32.994186046511622</v>
      </c>
      <c r="P113" s="4">
        <f t="shared" si="61"/>
        <v>33.225806451612904</v>
      </c>
      <c r="Q113" s="4">
        <f t="shared" si="61"/>
        <v>42.224744608399547</v>
      </c>
      <c r="R113" s="80"/>
      <c r="S113" s="80"/>
      <c r="T113" s="80"/>
      <c r="U113" s="44"/>
      <c r="V113" s="34" t="s">
        <v>176</v>
      </c>
      <c r="W113" s="209"/>
      <c r="X113" s="209"/>
      <c r="Z113" s="18">
        <f t="shared" ref="Z113:Z119" si="62">SUM(G113,I113-J113)</f>
        <v>372</v>
      </c>
      <c r="AA113" s="18">
        <f t="shared" ref="AA113:AA119" si="63">H113</f>
        <v>185</v>
      </c>
      <c r="AB113" s="67">
        <f t="shared" ref="AB113:AB119" si="64">J113</f>
        <v>206</v>
      </c>
      <c r="AC113" s="107">
        <f t="shared" ref="AC113:AC119" si="65">Z113/AC$112*100</f>
        <v>42.224744608399547</v>
      </c>
      <c r="AD113" s="4">
        <f t="shared" ref="AD113:AD119" si="66">AA113/AD$112*100</f>
        <v>28.951486697965574</v>
      </c>
      <c r="AE113" s="4">
        <f t="shared" ref="AE113:AE119" si="67">AB113/AE$112*100</f>
        <v>33.225806451612904</v>
      </c>
      <c r="AF113" s="80"/>
      <c r="AG113" s="80"/>
      <c r="AH113" s="80"/>
      <c r="AI113" s="80"/>
      <c r="AK113" s="44"/>
      <c r="AL113" s="44"/>
    </row>
    <row r="114" spans="1:42" ht="15" customHeight="1" x14ac:dyDescent="0.15">
      <c r="B114" s="34" t="s">
        <v>83</v>
      </c>
      <c r="C114" s="209"/>
      <c r="D114" s="209"/>
      <c r="F114" s="18">
        <v>191</v>
      </c>
      <c r="G114" s="18">
        <v>134</v>
      </c>
      <c r="H114" s="18">
        <v>57</v>
      </c>
      <c r="I114" s="18">
        <v>77</v>
      </c>
      <c r="J114" s="67">
        <v>62</v>
      </c>
      <c r="K114" s="18">
        <v>149</v>
      </c>
      <c r="L114" s="107">
        <f t="shared" si="61"/>
        <v>13.15426997245179</v>
      </c>
      <c r="M114" s="4">
        <f t="shared" si="61"/>
        <v>16.482164821648215</v>
      </c>
      <c r="N114" s="4">
        <f t="shared" si="61"/>
        <v>8.92018779342723</v>
      </c>
      <c r="O114" s="4">
        <f t="shared" si="61"/>
        <v>11.19186046511628</v>
      </c>
      <c r="P114" s="4">
        <f t="shared" si="61"/>
        <v>10</v>
      </c>
      <c r="Q114" s="4">
        <f t="shared" si="61"/>
        <v>16.912599318955731</v>
      </c>
      <c r="R114" s="80"/>
      <c r="S114" s="80"/>
      <c r="T114" s="80"/>
      <c r="U114" s="44"/>
      <c r="V114" s="34" t="s">
        <v>1073</v>
      </c>
      <c r="W114" s="209"/>
      <c r="X114" s="209"/>
      <c r="Z114" s="18">
        <f t="shared" si="62"/>
        <v>149</v>
      </c>
      <c r="AA114" s="18">
        <f t="shared" si="63"/>
        <v>57</v>
      </c>
      <c r="AB114" s="67">
        <f t="shared" si="64"/>
        <v>62</v>
      </c>
      <c r="AC114" s="107">
        <f t="shared" si="65"/>
        <v>16.912599318955731</v>
      </c>
      <c r="AD114" s="4">
        <f t="shared" si="66"/>
        <v>8.92018779342723</v>
      </c>
      <c r="AE114" s="4">
        <f t="shared" si="67"/>
        <v>10</v>
      </c>
      <c r="AF114" s="80"/>
      <c r="AG114" s="80"/>
      <c r="AH114" s="80"/>
      <c r="AI114" s="80"/>
      <c r="AK114" s="44"/>
      <c r="AL114" s="44"/>
    </row>
    <row r="115" spans="1:42" ht="15" customHeight="1" x14ac:dyDescent="0.15">
      <c r="B115" s="34" t="s">
        <v>84</v>
      </c>
      <c r="C115" s="209"/>
      <c r="D115" s="209"/>
      <c r="F115" s="18">
        <v>162</v>
      </c>
      <c r="G115" s="18">
        <v>92</v>
      </c>
      <c r="H115" s="18">
        <v>70</v>
      </c>
      <c r="I115" s="18">
        <v>92</v>
      </c>
      <c r="J115" s="67">
        <v>84</v>
      </c>
      <c r="K115" s="18">
        <v>100</v>
      </c>
      <c r="L115" s="107">
        <f t="shared" si="61"/>
        <v>11.15702479338843</v>
      </c>
      <c r="M115" s="4">
        <f t="shared" si="61"/>
        <v>11.316113161131611</v>
      </c>
      <c r="N115" s="4">
        <f t="shared" si="61"/>
        <v>10.954616588419405</v>
      </c>
      <c r="O115" s="4">
        <f t="shared" si="61"/>
        <v>13.372093023255813</v>
      </c>
      <c r="P115" s="4">
        <f t="shared" si="61"/>
        <v>13.548387096774196</v>
      </c>
      <c r="Q115" s="4">
        <f t="shared" si="61"/>
        <v>11.350737797956867</v>
      </c>
      <c r="R115" s="80"/>
      <c r="S115" s="80"/>
      <c r="T115" s="80"/>
      <c r="U115" s="44"/>
      <c r="V115" s="34" t="s">
        <v>1074</v>
      </c>
      <c r="W115" s="209"/>
      <c r="X115" s="209"/>
      <c r="Z115" s="18">
        <f t="shared" si="62"/>
        <v>100</v>
      </c>
      <c r="AA115" s="18">
        <f t="shared" si="63"/>
        <v>70</v>
      </c>
      <c r="AB115" s="67">
        <f t="shared" si="64"/>
        <v>84</v>
      </c>
      <c r="AC115" s="107">
        <f t="shared" si="65"/>
        <v>11.350737797956867</v>
      </c>
      <c r="AD115" s="4">
        <f t="shared" si="66"/>
        <v>10.954616588419405</v>
      </c>
      <c r="AE115" s="4">
        <f t="shared" si="67"/>
        <v>13.548387096774196</v>
      </c>
      <c r="AF115" s="80"/>
      <c r="AG115" s="80"/>
      <c r="AH115" s="80"/>
      <c r="AI115" s="80"/>
      <c r="AK115" s="44"/>
      <c r="AL115" s="44"/>
    </row>
    <row r="116" spans="1:42" ht="15" customHeight="1" x14ac:dyDescent="0.15">
      <c r="B116" s="34" t="s">
        <v>85</v>
      </c>
      <c r="C116" s="209"/>
      <c r="D116" s="209"/>
      <c r="F116" s="18">
        <v>137</v>
      </c>
      <c r="G116" s="18">
        <v>55</v>
      </c>
      <c r="H116" s="18">
        <v>82</v>
      </c>
      <c r="I116" s="18">
        <v>69</v>
      </c>
      <c r="J116" s="67">
        <v>59</v>
      </c>
      <c r="K116" s="18">
        <v>65</v>
      </c>
      <c r="L116" s="107">
        <f t="shared" si="61"/>
        <v>9.43526170798898</v>
      </c>
      <c r="M116" s="4">
        <f t="shared" si="61"/>
        <v>6.7650676506765066</v>
      </c>
      <c r="N116" s="4">
        <f t="shared" si="61"/>
        <v>12.832550860719873</v>
      </c>
      <c r="O116" s="4">
        <f t="shared" si="61"/>
        <v>10.029069767441861</v>
      </c>
      <c r="P116" s="4">
        <f t="shared" si="61"/>
        <v>9.5161290322580641</v>
      </c>
      <c r="Q116" s="4">
        <f t="shared" si="61"/>
        <v>7.3779795686719636</v>
      </c>
      <c r="R116" s="80"/>
      <c r="S116" s="80"/>
      <c r="T116" s="80"/>
      <c r="U116" s="44"/>
      <c r="V116" s="34" t="s">
        <v>1075</v>
      </c>
      <c r="W116" s="209"/>
      <c r="X116" s="209"/>
      <c r="Z116" s="18">
        <f t="shared" si="62"/>
        <v>65</v>
      </c>
      <c r="AA116" s="18">
        <f t="shared" si="63"/>
        <v>82</v>
      </c>
      <c r="AB116" s="67">
        <f t="shared" si="64"/>
        <v>59</v>
      </c>
      <c r="AC116" s="107">
        <f t="shared" si="65"/>
        <v>7.3779795686719636</v>
      </c>
      <c r="AD116" s="4">
        <f t="shared" si="66"/>
        <v>12.832550860719873</v>
      </c>
      <c r="AE116" s="4">
        <f t="shared" si="67"/>
        <v>9.5161290322580641</v>
      </c>
      <c r="AF116" s="80"/>
      <c r="AG116" s="80"/>
      <c r="AH116" s="80"/>
      <c r="AI116" s="80"/>
      <c r="AK116" s="44"/>
      <c r="AL116" s="44"/>
    </row>
    <row r="117" spans="1:42" ht="15" customHeight="1" x14ac:dyDescent="0.15">
      <c r="B117" s="34" t="s">
        <v>172</v>
      </c>
      <c r="C117" s="209"/>
      <c r="D117" s="209"/>
      <c r="F117" s="18">
        <v>86</v>
      </c>
      <c r="G117" s="18">
        <v>29</v>
      </c>
      <c r="H117" s="18">
        <v>57</v>
      </c>
      <c r="I117" s="18">
        <v>51</v>
      </c>
      <c r="J117" s="67">
        <v>48</v>
      </c>
      <c r="K117" s="18">
        <v>32</v>
      </c>
      <c r="L117" s="107">
        <f t="shared" si="61"/>
        <v>5.9228650137741052</v>
      </c>
      <c r="M117" s="4">
        <f t="shared" si="61"/>
        <v>3.5670356703567037</v>
      </c>
      <c r="N117" s="4">
        <f t="shared" si="61"/>
        <v>8.92018779342723</v>
      </c>
      <c r="O117" s="4">
        <f t="shared" si="61"/>
        <v>7.4127906976744189</v>
      </c>
      <c r="P117" s="4">
        <f t="shared" si="61"/>
        <v>7.741935483870968</v>
      </c>
      <c r="Q117" s="4">
        <f t="shared" si="61"/>
        <v>3.6322360953461974</v>
      </c>
      <c r="R117" s="80"/>
      <c r="S117" s="80"/>
      <c r="T117" s="80"/>
      <c r="U117" s="44"/>
      <c r="V117" s="34" t="s">
        <v>1076</v>
      </c>
      <c r="W117" s="209"/>
      <c r="X117" s="209"/>
      <c r="Z117" s="18">
        <f t="shared" si="62"/>
        <v>32</v>
      </c>
      <c r="AA117" s="18">
        <f t="shared" si="63"/>
        <v>57</v>
      </c>
      <c r="AB117" s="67">
        <f t="shared" si="64"/>
        <v>48</v>
      </c>
      <c r="AC117" s="107">
        <f t="shared" si="65"/>
        <v>3.6322360953461974</v>
      </c>
      <c r="AD117" s="4">
        <f t="shared" si="66"/>
        <v>8.92018779342723</v>
      </c>
      <c r="AE117" s="4">
        <f t="shared" si="67"/>
        <v>7.741935483870968</v>
      </c>
      <c r="AF117" s="80"/>
      <c r="AG117" s="80"/>
      <c r="AH117" s="80"/>
      <c r="AI117" s="80"/>
      <c r="AK117" s="44"/>
      <c r="AL117" s="44"/>
    </row>
    <row r="118" spans="1:42" ht="15" customHeight="1" x14ac:dyDescent="0.15">
      <c r="B118" s="34" t="s">
        <v>1060</v>
      </c>
      <c r="C118" s="209"/>
      <c r="D118" s="209"/>
      <c r="F118" s="18">
        <v>74</v>
      </c>
      <c r="G118" s="18">
        <v>24</v>
      </c>
      <c r="H118" s="18">
        <v>50</v>
      </c>
      <c r="I118" s="18">
        <v>35</v>
      </c>
      <c r="J118" s="67">
        <v>33</v>
      </c>
      <c r="K118" s="18">
        <v>26</v>
      </c>
      <c r="L118" s="107">
        <f t="shared" si="61"/>
        <v>5.0964187327823689</v>
      </c>
      <c r="M118" s="4">
        <f t="shared" si="61"/>
        <v>2.9520295202952029</v>
      </c>
      <c r="N118" s="4">
        <f t="shared" si="61"/>
        <v>7.8247261345852896</v>
      </c>
      <c r="O118" s="4">
        <f t="shared" si="61"/>
        <v>5.0872093023255811</v>
      </c>
      <c r="P118" s="4">
        <f t="shared" si="61"/>
        <v>5.32258064516129</v>
      </c>
      <c r="Q118" s="4">
        <f t="shared" si="61"/>
        <v>2.9511918274687856</v>
      </c>
      <c r="R118" s="80"/>
      <c r="S118" s="80"/>
      <c r="T118" s="80"/>
      <c r="U118" s="44"/>
      <c r="V118" s="34" t="s">
        <v>1077</v>
      </c>
      <c r="W118" s="209"/>
      <c r="X118" s="209"/>
      <c r="Z118" s="18">
        <f t="shared" si="62"/>
        <v>26</v>
      </c>
      <c r="AA118" s="18">
        <f t="shared" si="63"/>
        <v>50</v>
      </c>
      <c r="AB118" s="67">
        <f t="shared" si="64"/>
        <v>33</v>
      </c>
      <c r="AC118" s="107">
        <f t="shared" si="65"/>
        <v>2.9511918274687856</v>
      </c>
      <c r="AD118" s="4">
        <f t="shared" si="66"/>
        <v>7.8247261345852896</v>
      </c>
      <c r="AE118" s="4">
        <f t="shared" si="67"/>
        <v>5.32258064516129</v>
      </c>
      <c r="AF118" s="80"/>
      <c r="AG118" s="80"/>
      <c r="AH118" s="80"/>
      <c r="AI118" s="80"/>
      <c r="AK118" s="44"/>
      <c r="AL118" s="44"/>
    </row>
    <row r="119" spans="1:42" ht="15" customHeight="1" x14ac:dyDescent="0.15">
      <c r="B119" s="35" t="s">
        <v>150</v>
      </c>
      <c r="C119" s="88"/>
      <c r="D119" s="88"/>
      <c r="E119" s="36"/>
      <c r="F119" s="19">
        <v>266</v>
      </c>
      <c r="G119" s="19">
        <v>128</v>
      </c>
      <c r="H119" s="19">
        <v>138</v>
      </c>
      <c r="I119" s="19">
        <v>137</v>
      </c>
      <c r="J119" s="72">
        <v>128</v>
      </c>
      <c r="K119" s="19">
        <v>137</v>
      </c>
      <c r="L119" s="111">
        <f t="shared" si="61"/>
        <v>18.319559228650135</v>
      </c>
      <c r="M119" s="5">
        <f t="shared" si="61"/>
        <v>15.744157441574416</v>
      </c>
      <c r="N119" s="5">
        <f t="shared" si="61"/>
        <v>21.5962441314554</v>
      </c>
      <c r="O119" s="5">
        <f t="shared" si="61"/>
        <v>19.912790697674417</v>
      </c>
      <c r="P119" s="5">
        <f t="shared" si="61"/>
        <v>20.64516129032258</v>
      </c>
      <c r="Q119" s="5">
        <f t="shared" si="61"/>
        <v>15.550510783200908</v>
      </c>
      <c r="R119" s="23"/>
      <c r="S119" s="23"/>
      <c r="T119" s="23"/>
      <c r="U119" s="44"/>
      <c r="V119" s="35" t="s">
        <v>150</v>
      </c>
      <c r="W119" s="88"/>
      <c r="X119" s="88"/>
      <c r="Y119" s="36"/>
      <c r="Z119" s="19">
        <f t="shared" si="62"/>
        <v>137</v>
      </c>
      <c r="AA119" s="19">
        <f t="shared" si="63"/>
        <v>138</v>
      </c>
      <c r="AB119" s="72">
        <f t="shared" si="64"/>
        <v>128</v>
      </c>
      <c r="AC119" s="111">
        <f t="shared" si="65"/>
        <v>15.550510783200908</v>
      </c>
      <c r="AD119" s="5">
        <f t="shared" si="66"/>
        <v>21.5962441314554</v>
      </c>
      <c r="AE119" s="5">
        <f t="shared" si="67"/>
        <v>20.64516129032258</v>
      </c>
      <c r="AF119" s="23"/>
      <c r="AG119" s="80"/>
      <c r="AH119" s="23"/>
      <c r="AI119" s="23"/>
      <c r="AK119" s="44"/>
      <c r="AL119" s="44"/>
    </row>
    <row r="120" spans="1:42" ht="15" customHeight="1" x14ac:dyDescent="0.15">
      <c r="B120" s="38" t="s">
        <v>1</v>
      </c>
      <c r="C120" s="78"/>
      <c r="D120" s="78"/>
      <c r="E120" s="28"/>
      <c r="F120" s="39">
        <f>SUM(F113:F119)</f>
        <v>1452</v>
      </c>
      <c r="G120" s="39">
        <f>SUM(G113:G119)</f>
        <v>813</v>
      </c>
      <c r="H120" s="39">
        <f>SUM(H113:H119)</f>
        <v>639</v>
      </c>
      <c r="I120" s="39">
        <f>SUM(I113:I119)</f>
        <v>688</v>
      </c>
      <c r="J120" s="68">
        <f>SUM(J113:J119)</f>
        <v>620</v>
      </c>
      <c r="K120" s="39">
        <v>881</v>
      </c>
      <c r="L120" s="108">
        <f t="shared" ref="L120:Q120" si="68">IF(SUM(L113:L119)&gt;100,"－",SUM(L113:L119))</f>
        <v>100</v>
      </c>
      <c r="M120" s="6">
        <f t="shared" si="68"/>
        <v>99.999999999999986</v>
      </c>
      <c r="N120" s="6">
        <f t="shared" si="68"/>
        <v>100</v>
      </c>
      <c r="O120" s="6">
        <f t="shared" si="68"/>
        <v>100</v>
      </c>
      <c r="P120" s="6">
        <f t="shared" si="68"/>
        <v>100</v>
      </c>
      <c r="Q120" s="6">
        <f t="shared" si="68"/>
        <v>100</v>
      </c>
      <c r="R120" s="23"/>
      <c r="S120" s="23"/>
      <c r="T120" s="23"/>
      <c r="U120" s="44"/>
      <c r="V120" s="38" t="s">
        <v>1</v>
      </c>
      <c r="W120" s="78"/>
      <c r="X120" s="78"/>
      <c r="Y120" s="28"/>
      <c r="Z120" s="39">
        <f>SUM(Z113:Z119)</f>
        <v>881</v>
      </c>
      <c r="AA120" s="39">
        <f>SUM(AA113:AA119)</f>
        <v>639</v>
      </c>
      <c r="AB120" s="68">
        <f>SUM(AB113:AB119)</f>
        <v>620</v>
      </c>
      <c r="AC120" s="108">
        <f>IF(SUM(AC113:AC119)&gt;100,"－",SUM(AC113:AC119))</f>
        <v>100</v>
      </c>
      <c r="AD120" s="6">
        <f>IF(SUM(AD113:AD119)&gt;100,"－",SUM(AD113:AD119))</f>
        <v>100</v>
      </c>
      <c r="AE120" s="6">
        <f>IF(SUM(AE113:AE119)&gt;100,"－",SUM(AE113:AE119))</f>
        <v>100</v>
      </c>
      <c r="AF120" s="23"/>
      <c r="AG120" s="23"/>
      <c r="AH120" s="23"/>
      <c r="AI120" s="23"/>
      <c r="AK120" s="44"/>
      <c r="AL120" s="44"/>
    </row>
    <row r="121" spans="1:42" ht="15" customHeight="1" x14ac:dyDescent="0.15">
      <c r="B121" s="38" t="s">
        <v>87</v>
      </c>
      <c r="C121" s="78"/>
      <c r="D121" s="78"/>
      <c r="E121" s="29"/>
      <c r="F121" s="41">
        <v>12.194213387001641</v>
      </c>
      <c r="G121" s="71">
        <v>8.6557553295093399</v>
      </c>
      <c r="H121" s="71">
        <v>17.032224902734598</v>
      </c>
      <c r="I121" s="71">
        <v>13.969119319163754</v>
      </c>
      <c r="J121" s="71">
        <v>14.296133348748748</v>
      </c>
      <c r="K121" s="41">
        <v>8.8608595940708899</v>
      </c>
      <c r="L121" s="14"/>
      <c r="M121" s="14"/>
      <c r="N121" s="14"/>
      <c r="O121" s="14"/>
      <c r="P121" s="14"/>
      <c r="Q121" s="14"/>
      <c r="R121" s="14"/>
      <c r="S121" s="14"/>
      <c r="T121" s="14"/>
      <c r="U121" s="44"/>
      <c r="V121" s="38" t="s">
        <v>87</v>
      </c>
      <c r="W121" s="78"/>
      <c r="X121" s="78"/>
      <c r="Y121" s="29"/>
      <c r="Z121" s="41">
        <v>8.8608595940708899</v>
      </c>
      <c r="AA121" s="71">
        <f>H121</f>
        <v>17.032224902734598</v>
      </c>
      <c r="AB121" s="71">
        <f>J121</f>
        <v>14.296133348748748</v>
      </c>
      <c r="AC121" s="14"/>
      <c r="AD121" s="14"/>
      <c r="AE121" s="14"/>
      <c r="AF121" s="14"/>
      <c r="AG121" s="14"/>
      <c r="AH121" s="14"/>
      <c r="AI121" s="14"/>
      <c r="AJ121" s="14"/>
      <c r="AK121" s="14"/>
      <c r="AM121" s="44"/>
      <c r="AN121" s="44"/>
    </row>
    <row r="122" spans="1:42" ht="15" customHeight="1" x14ac:dyDescent="0.15">
      <c r="C122" s="1"/>
      <c r="D122" s="1"/>
      <c r="N122" s="7"/>
      <c r="U122" s="44"/>
      <c r="W122" s="1"/>
      <c r="X122" s="1"/>
      <c r="AH122" s="7"/>
      <c r="AO122" s="44"/>
      <c r="AP122" s="44"/>
    </row>
    <row r="123" spans="1:42" ht="15" customHeight="1" x14ac:dyDescent="0.15">
      <c r="A123" s="73" t="s">
        <v>1080</v>
      </c>
      <c r="C123" s="1"/>
      <c r="D123" s="1"/>
      <c r="N123" s="7"/>
      <c r="U123" s="44"/>
      <c r="W123" s="1"/>
      <c r="X123" s="1"/>
      <c r="AH123" s="7"/>
      <c r="AO123" s="44"/>
      <c r="AP123" s="44"/>
    </row>
    <row r="124" spans="1:42" ht="15" customHeight="1" x14ac:dyDescent="0.15">
      <c r="A124" s="1" t="s">
        <v>751</v>
      </c>
      <c r="C124" s="1"/>
      <c r="D124" s="1"/>
      <c r="N124" s="7"/>
      <c r="U124" s="44"/>
      <c r="W124" s="1"/>
      <c r="X124" s="1"/>
      <c r="AH124" s="7"/>
      <c r="AO124" s="44"/>
      <c r="AP124" s="44"/>
    </row>
    <row r="125" spans="1:42" ht="13.65" customHeight="1" x14ac:dyDescent="0.15">
      <c r="B125" s="64"/>
      <c r="C125" s="33"/>
      <c r="D125" s="33"/>
      <c r="E125" s="33"/>
      <c r="F125" s="33"/>
      <c r="G125" s="33"/>
      <c r="H125" s="386"/>
      <c r="I125" s="387"/>
      <c r="J125" s="86" t="s">
        <v>2</v>
      </c>
      <c r="K125" s="86"/>
      <c r="L125" s="387"/>
      <c r="M125" s="387"/>
      <c r="N125" s="388"/>
      <c r="O125" s="387"/>
      <c r="P125" s="86" t="s">
        <v>3</v>
      </c>
      <c r="Q125" s="86"/>
      <c r="R125" s="387"/>
      <c r="S125" s="389"/>
      <c r="U125" s="44"/>
      <c r="V125" s="64"/>
      <c r="W125" s="33"/>
      <c r="X125" s="33"/>
      <c r="Y125" s="33"/>
      <c r="Z125" s="33"/>
      <c r="AA125" s="33"/>
      <c r="AB125" s="79"/>
      <c r="AC125" s="83" t="s">
        <v>2</v>
      </c>
      <c r="AD125" s="86"/>
      <c r="AE125" s="104"/>
      <c r="AF125" s="83" t="s">
        <v>3</v>
      </c>
      <c r="AG125" s="84"/>
      <c r="AK125" s="44"/>
      <c r="AM125" s="44"/>
      <c r="AN125" s="44"/>
    </row>
    <row r="126" spans="1:42" ht="19.2" x14ac:dyDescent="0.15">
      <c r="B126" s="77"/>
      <c r="H126" s="94" t="s">
        <v>442</v>
      </c>
      <c r="I126" s="94" t="s">
        <v>194</v>
      </c>
      <c r="J126" s="94" t="s">
        <v>195</v>
      </c>
      <c r="K126" s="94" t="s">
        <v>443</v>
      </c>
      <c r="L126" s="100" t="s">
        <v>197</v>
      </c>
      <c r="M126" s="94" t="s">
        <v>1127</v>
      </c>
      <c r="N126" s="103" t="s">
        <v>442</v>
      </c>
      <c r="O126" s="94" t="s">
        <v>194</v>
      </c>
      <c r="P126" s="94" t="s">
        <v>195</v>
      </c>
      <c r="Q126" s="94" t="s">
        <v>443</v>
      </c>
      <c r="R126" s="94" t="s">
        <v>197</v>
      </c>
      <c r="S126" s="94" t="s">
        <v>1127</v>
      </c>
      <c r="U126" s="44"/>
      <c r="V126" s="77"/>
      <c r="AB126" s="94" t="s">
        <v>936</v>
      </c>
      <c r="AC126" s="94" t="s">
        <v>195</v>
      </c>
      <c r="AD126" s="100" t="s">
        <v>197</v>
      </c>
      <c r="AE126" s="339" t="s">
        <v>936</v>
      </c>
      <c r="AF126" s="94" t="s">
        <v>195</v>
      </c>
      <c r="AG126" s="94" t="s">
        <v>197</v>
      </c>
      <c r="AK126" s="44"/>
      <c r="AM126" s="44"/>
      <c r="AN126" s="44"/>
    </row>
    <row r="127" spans="1:42" ht="12" customHeight="1" x14ac:dyDescent="0.15">
      <c r="B127" s="35"/>
      <c r="C127" s="88"/>
      <c r="D127" s="88"/>
      <c r="E127" s="88"/>
      <c r="F127" s="88"/>
      <c r="G127" s="36"/>
      <c r="H127" s="37"/>
      <c r="I127" s="37"/>
      <c r="J127" s="37"/>
      <c r="K127" s="37"/>
      <c r="L127" s="66"/>
      <c r="M127" s="37"/>
      <c r="N127" s="105">
        <f t="shared" ref="N127:S127" si="69">F104-F96</f>
        <v>914</v>
      </c>
      <c r="O127" s="2">
        <f t="shared" si="69"/>
        <v>461</v>
      </c>
      <c r="P127" s="2">
        <f t="shared" si="69"/>
        <v>453</v>
      </c>
      <c r="Q127" s="2">
        <f t="shared" si="69"/>
        <v>460</v>
      </c>
      <c r="R127" s="2">
        <f t="shared" si="69"/>
        <v>413</v>
      </c>
      <c r="S127" s="2">
        <f t="shared" si="69"/>
        <v>508</v>
      </c>
      <c r="T127" s="89"/>
      <c r="U127" s="44"/>
      <c r="V127" s="35"/>
      <c r="W127" s="88"/>
      <c r="X127" s="88"/>
      <c r="Y127" s="88"/>
      <c r="Z127" s="88"/>
      <c r="AA127" s="36"/>
      <c r="AB127" s="37"/>
      <c r="AC127" s="37"/>
      <c r="AD127" s="66"/>
      <c r="AE127" s="105">
        <f>SUM(O127,Q127-R127)</f>
        <v>508</v>
      </c>
      <c r="AF127" s="2">
        <f>P127</f>
        <v>453</v>
      </c>
      <c r="AG127" s="2">
        <f>R127</f>
        <v>413</v>
      </c>
      <c r="AH127" s="89"/>
      <c r="AI127" s="89"/>
      <c r="AJ127" s="89"/>
      <c r="AK127" s="44"/>
      <c r="AM127" s="44"/>
      <c r="AN127" s="44"/>
    </row>
    <row r="128" spans="1:42" ht="15" customHeight="1" x14ac:dyDescent="0.15">
      <c r="B128" s="34" t="s">
        <v>752</v>
      </c>
      <c r="C128" s="209"/>
      <c r="D128" s="209"/>
      <c r="E128" s="209"/>
      <c r="F128" s="209"/>
      <c r="H128" s="18">
        <v>311</v>
      </c>
      <c r="I128" s="18">
        <v>161</v>
      </c>
      <c r="J128" s="18">
        <v>150</v>
      </c>
      <c r="K128" s="18">
        <v>142</v>
      </c>
      <c r="L128" s="67">
        <v>122</v>
      </c>
      <c r="M128" s="18">
        <v>181</v>
      </c>
      <c r="N128" s="107">
        <f t="shared" ref="N128:N141" si="70">H128/N$127*100</f>
        <v>34.026258205689281</v>
      </c>
      <c r="O128" s="4">
        <f t="shared" ref="O128:O141" si="71">I128/O$127*100</f>
        <v>34.924078091106296</v>
      </c>
      <c r="P128" s="4">
        <f t="shared" ref="P128:P141" si="72">J128/P$127*100</f>
        <v>33.112582781456958</v>
      </c>
      <c r="Q128" s="4">
        <f t="shared" ref="Q128:Q141" si="73">K128/Q$127*100</f>
        <v>30.869565217391305</v>
      </c>
      <c r="R128" s="4">
        <f t="shared" ref="R128:R141" si="74">L128/R$127*100</f>
        <v>29.539951573849876</v>
      </c>
      <c r="S128" s="4">
        <f t="shared" ref="S128:S141" si="75">M128/S$127*100</f>
        <v>35.629921259842519</v>
      </c>
      <c r="T128" s="80"/>
      <c r="U128" s="44"/>
      <c r="V128" s="34" t="s">
        <v>752</v>
      </c>
      <c r="W128" s="209"/>
      <c r="X128" s="209"/>
      <c r="Y128" s="209"/>
      <c r="Z128" s="209"/>
      <c r="AB128" s="18">
        <f t="shared" ref="AB128:AB141" si="76">SUM(I128,K128-L128)</f>
        <v>181</v>
      </c>
      <c r="AC128" s="18">
        <f t="shared" ref="AC128:AC141" si="77">J128</f>
        <v>150</v>
      </c>
      <c r="AD128" s="67">
        <f t="shared" ref="AD128:AD141" si="78">L128</f>
        <v>122</v>
      </c>
      <c r="AE128" s="107">
        <f t="shared" ref="AE128:AE141" si="79">AB128/AE$127*100</f>
        <v>35.629921259842519</v>
      </c>
      <c r="AF128" s="4">
        <f t="shared" ref="AF128:AF141" si="80">AC128/AF$127*100</f>
        <v>33.112582781456958</v>
      </c>
      <c r="AG128" s="4">
        <f t="shared" ref="AG128:AG141" si="81">AD128/AG$127*100</f>
        <v>29.539951573849876</v>
      </c>
      <c r="AH128" s="80"/>
      <c r="AI128" s="80"/>
      <c r="AJ128" s="80"/>
      <c r="AK128" s="44"/>
      <c r="AM128" s="44"/>
      <c r="AN128" s="44"/>
    </row>
    <row r="129" spans="1:40" ht="15" customHeight="1" x14ac:dyDescent="0.15">
      <c r="B129" s="34" t="s">
        <v>753</v>
      </c>
      <c r="C129" s="209"/>
      <c r="D129" s="209"/>
      <c r="E129" s="209"/>
      <c r="F129" s="209"/>
      <c r="H129" s="18">
        <v>181</v>
      </c>
      <c r="I129" s="18">
        <v>66</v>
      </c>
      <c r="J129" s="18">
        <v>115</v>
      </c>
      <c r="K129" s="18">
        <v>102</v>
      </c>
      <c r="L129" s="67">
        <v>91</v>
      </c>
      <c r="M129" s="18">
        <v>77</v>
      </c>
      <c r="N129" s="107">
        <f t="shared" si="70"/>
        <v>19.803063457330417</v>
      </c>
      <c r="O129" s="4">
        <f t="shared" si="71"/>
        <v>14.316702819956618</v>
      </c>
      <c r="P129" s="4">
        <f t="shared" si="72"/>
        <v>25.386313465783665</v>
      </c>
      <c r="Q129" s="4">
        <f t="shared" si="73"/>
        <v>22.173913043478262</v>
      </c>
      <c r="R129" s="4">
        <f t="shared" si="74"/>
        <v>22.033898305084744</v>
      </c>
      <c r="S129" s="4">
        <f t="shared" si="75"/>
        <v>15.157480314960631</v>
      </c>
      <c r="T129" s="80"/>
      <c r="U129" s="44"/>
      <c r="V129" s="34" t="s">
        <v>753</v>
      </c>
      <c r="W129" s="209"/>
      <c r="X129" s="209"/>
      <c r="Y129" s="209"/>
      <c r="Z129" s="209"/>
      <c r="AB129" s="18">
        <f t="shared" si="76"/>
        <v>77</v>
      </c>
      <c r="AC129" s="18">
        <f t="shared" si="77"/>
        <v>115</v>
      </c>
      <c r="AD129" s="67">
        <f t="shared" si="78"/>
        <v>91</v>
      </c>
      <c r="AE129" s="107">
        <f t="shared" si="79"/>
        <v>15.157480314960631</v>
      </c>
      <c r="AF129" s="4">
        <f t="shared" si="80"/>
        <v>25.386313465783665</v>
      </c>
      <c r="AG129" s="4">
        <f t="shared" si="81"/>
        <v>22.033898305084744</v>
      </c>
      <c r="AH129" s="80"/>
      <c r="AI129" s="80"/>
      <c r="AJ129" s="80"/>
      <c r="AK129" s="44"/>
      <c r="AM129" s="44"/>
      <c r="AN129" s="44"/>
    </row>
    <row r="130" spans="1:40" ht="15" customHeight="1" x14ac:dyDescent="0.15">
      <c r="B130" s="34" t="s">
        <v>754</v>
      </c>
      <c r="C130" s="209"/>
      <c r="D130" s="209"/>
      <c r="E130" s="209"/>
      <c r="F130" s="209"/>
      <c r="H130" s="18">
        <v>213</v>
      </c>
      <c r="I130" s="18">
        <v>114</v>
      </c>
      <c r="J130" s="18">
        <v>99</v>
      </c>
      <c r="K130" s="18">
        <v>88</v>
      </c>
      <c r="L130" s="67">
        <v>74</v>
      </c>
      <c r="M130" s="18">
        <v>128</v>
      </c>
      <c r="N130" s="107">
        <f t="shared" si="70"/>
        <v>23.304157549234137</v>
      </c>
      <c r="O130" s="4">
        <f t="shared" si="71"/>
        <v>24.728850325379607</v>
      </c>
      <c r="P130" s="4">
        <f t="shared" si="72"/>
        <v>21.85430463576159</v>
      </c>
      <c r="Q130" s="4">
        <f t="shared" si="73"/>
        <v>19.130434782608695</v>
      </c>
      <c r="R130" s="4">
        <f t="shared" si="74"/>
        <v>17.917675544794189</v>
      </c>
      <c r="S130" s="4">
        <f t="shared" si="75"/>
        <v>25.196850393700785</v>
      </c>
      <c r="T130" s="80"/>
      <c r="U130" s="44"/>
      <c r="V130" s="34" t="s">
        <v>754</v>
      </c>
      <c r="W130" s="209"/>
      <c r="X130" s="209"/>
      <c r="Y130" s="209"/>
      <c r="Z130" s="209"/>
      <c r="AB130" s="18">
        <f t="shared" si="76"/>
        <v>128</v>
      </c>
      <c r="AC130" s="18">
        <f t="shared" si="77"/>
        <v>99</v>
      </c>
      <c r="AD130" s="67">
        <f t="shared" si="78"/>
        <v>74</v>
      </c>
      <c r="AE130" s="107">
        <f t="shared" si="79"/>
        <v>25.196850393700785</v>
      </c>
      <c r="AF130" s="4">
        <f t="shared" si="80"/>
        <v>21.85430463576159</v>
      </c>
      <c r="AG130" s="4">
        <f t="shared" si="81"/>
        <v>17.917675544794189</v>
      </c>
      <c r="AH130" s="80"/>
      <c r="AI130" s="80"/>
      <c r="AJ130" s="80"/>
      <c r="AK130" s="44"/>
      <c r="AM130" s="44"/>
      <c r="AN130" s="44"/>
    </row>
    <row r="131" spans="1:40" ht="15" customHeight="1" x14ac:dyDescent="0.15">
      <c r="B131" s="61" t="s">
        <v>755</v>
      </c>
      <c r="C131" s="209"/>
      <c r="D131" s="209"/>
      <c r="E131" s="209"/>
      <c r="F131" s="209"/>
      <c r="H131" s="18">
        <v>53</v>
      </c>
      <c r="I131" s="18">
        <v>26</v>
      </c>
      <c r="J131" s="18">
        <v>27</v>
      </c>
      <c r="K131" s="18">
        <v>29</v>
      </c>
      <c r="L131" s="67">
        <v>27</v>
      </c>
      <c r="M131" s="18">
        <v>28</v>
      </c>
      <c r="N131" s="107">
        <f t="shared" si="70"/>
        <v>5.7986870897155356</v>
      </c>
      <c r="O131" s="4">
        <f t="shared" si="71"/>
        <v>5.6399132321041208</v>
      </c>
      <c r="P131" s="4">
        <f t="shared" si="72"/>
        <v>5.9602649006622519</v>
      </c>
      <c r="Q131" s="4">
        <f t="shared" si="73"/>
        <v>6.3043478260869561</v>
      </c>
      <c r="R131" s="4">
        <f t="shared" si="74"/>
        <v>6.5375302663438255</v>
      </c>
      <c r="S131" s="4">
        <f t="shared" si="75"/>
        <v>5.5118110236220472</v>
      </c>
      <c r="T131" s="80"/>
      <c r="U131" s="44"/>
      <c r="V131" s="61" t="s">
        <v>755</v>
      </c>
      <c r="W131" s="209"/>
      <c r="X131" s="209"/>
      <c r="Y131" s="209"/>
      <c r="Z131" s="209"/>
      <c r="AB131" s="18">
        <f t="shared" si="76"/>
        <v>28</v>
      </c>
      <c r="AC131" s="18">
        <f t="shared" si="77"/>
        <v>27</v>
      </c>
      <c r="AD131" s="67">
        <f t="shared" si="78"/>
        <v>27</v>
      </c>
      <c r="AE131" s="107">
        <f t="shared" si="79"/>
        <v>5.5118110236220472</v>
      </c>
      <c r="AF131" s="4">
        <f t="shared" si="80"/>
        <v>5.9602649006622519</v>
      </c>
      <c r="AG131" s="4">
        <f t="shared" si="81"/>
        <v>6.5375302663438255</v>
      </c>
      <c r="AH131" s="80"/>
      <c r="AI131" s="80"/>
      <c r="AJ131" s="80"/>
      <c r="AK131" s="44"/>
      <c r="AM131" s="44"/>
      <c r="AN131" s="44"/>
    </row>
    <row r="132" spans="1:40" ht="15" customHeight="1" x14ac:dyDescent="0.15">
      <c r="B132" s="34" t="s">
        <v>756</v>
      </c>
      <c r="C132" s="209"/>
      <c r="D132" s="209"/>
      <c r="E132" s="209"/>
      <c r="F132" s="209"/>
      <c r="H132" s="18">
        <v>53</v>
      </c>
      <c r="I132" s="18">
        <v>18</v>
      </c>
      <c r="J132" s="18">
        <v>35</v>
      </c>
      <c r="K132" s="18">
        <v>39</v>
      </c>
      <c r="L132" s="67">
        <v>36</v>
      </c>
      <c r="M132" s="18">
        <v>21</v>
      </c>
      <c r="N132" s="107">
        <f t="shared" si="70"/>
        <v>5.7986870897155356</v>
      </c>
      <c r="O132" s="4">
        <f t="shared" si="71"/>
        <v>3.9045553145336225</v>
      </c>
      <c r="P132" s="4">
        <f t="shared" si="72"/>
        <v>7.7262693156732896</v>
      </c>
      <c r="Q132" s="4">
        <f t="shared" si="73"/>
        <v>8.4782608695652169</v>
      </c>
      <c r="R132" s="4">
        <f t="shared" si="74"/>
        <v>8.7167070217917662</v>
      </c>
      <c r="S132" s="4">
        <f t="shared" si="75"/>
        <v>4.1338582677165361</v>
      </c>
      <c r="T132" s="80"/>
      <c r="U132" s="44"/>
      <c r="V132" s="34" t="s">
        <v>756</v>
      </c>
      <c r="W132" s="209"/>
      <c r="X132" s="209"/>
      <c r="Y132" s="209"/>
      <c r="Z132" s="209"/>
      <c r="AB132" s="18">
        <f t="shared" si="76"/>
        <v>21</v>
      </c>
      <c r="AC132" s="18">
        <f t="shared" si="77"/>
        <v>35</v>
      </c>
      <c r="AD132" s="67">
        <f t="shared" si="78"/>
        <v>36</v>
      </c>
      <c r="AE132" s="107">
        <f t="shared" si="79"/>
        <v>4.1338582677165361</v>
      </c>
      <c r="AF132" s="4">
        <f t="shared" si="80"/>
        <v>7.7262693156732896</v>
      </c>
      <c r="AG132" s="4">
        <f t="shared" si="81"/>
        <v>8.7167070217917662</v>
      </c>
      <c r="AH132" s="80"/>
      <c r="AI132" s="80"/>
      <c r="AJ132" s="80"/>
      <c r="AK132" s="44"/>
      <c r="AM132" s="44"/>
      <c r="AN132" s="44"/>
    </row>
    <row r="133" spans="1:40" ht="15" customHeight="1" x14ac:dyDescent="0.15">
      <c r="B133" s="34" t="s">
        <v>757</v>
      </c>
      <c r="C133" s="209"/>
      <c r="D133" s="209"/>
      <c r="E133" s="209"/>
      <c r="F133" s="209"/>
      <c r="H133" s="18">
        <v>16</v>
      </c>
      <c r="I133" s="18">
        <v>9</v>
      </c>
      <c r="J133" s="18">
        <v>7</v>
      </c>
      <c r="K133" s="18">
        <v>10</v>
      </c>
      <c r="L133" s="67">
        <v>10</v>
      </c>
      <c r="M133" s="18">
        <v>9</v>
      </c>
      <c r="N133" s="107">
        <f t="shared" si="70"/>
        <v>1.7505470459518599</v>
      </c>
      <c r="O133" s="4">
        <f t="shared" si="71"/>
        <v>1.9522776572668112</v>
      </c>
      <c r="P133" s="4">
        <f t="shared" si="72"/>
        <v>1.545253863134658</v>
      </c>
      <c r="Q133" s="4">
        <f t="shared" si="73"/>
        <v>2.1739130434782608</v>
      </c>
      <c r="R133" s="4">
        <f t="shared" si="74"/>
        <v>2.4213075060532687</v>
      </c>
      <c r="S133" s="4">
        <f t="shared" si="75"/>
        <v>1.7716535433070866</v>
      </c>
      <c r="T133" s="80"/>
      <c r="U133" s="44"/>
      <c r="V133" s="34" t="s">
        <v>757</v>
      </c>
      <c r="W133" s="209"/>
      <c r="X133" s="209"/>
      <c r="Y133" s="209"/>
      <c r="Z133" s="209"/>
      <c r="AB133" s="18">
        <f t="shared" si="76"/>
        <v>9</v>
      </c>
      <c r="AC133" s="18">
        <f t="shared" si="77"/>
        <v>7</v>
      </c>
      <c r="AD133" s="67">
        <f t="shared" si="78"/>
        <v>10</v>
      </c>
      <c r="AE133" s="107">
        <f t="shared" si="79"/>
        <v>1.7716535433070866</v>
      </c>
      <c r="AF133" s="4">
        <f t="shared" si="80"/>
        <v>1.545253863134658</v>
      </c>
      <c r="AG133" s="4">
        <f t="shared" si="81"/>
        <v>2.4213075060532687</v>
      </c>
      <c r="AH133" s="80"/>
      <c r="AI133" s="80"/>
      <c r="AJ133" s="80"/>
      <c r="AK133" s="44"/>
      <c r="AM133" s="44"/>
      <c r="AN133" s="44"/>
    </row>
    <row r="134" spans="1:40" ht="15" customHeight="1" x14ac:dyDescent="0.15">
      <c r="B134" s="34" t="s">
        <v>758</v>
      </c>
      <c r="C134" s="209"/>
      <c r="D134" s="209"/>
      <c r="E134" s="209"/>
      <c r="F134" s="209"/>
      <c r="H134" s="18">
        <v>110</v>
      </c>
      <c r="I134" s="18">
        <v>67</v>
      </c>
      <c r="J134" s="18">
        <v>43</v>
      </c>
      <c r="K134" s="18">
        <v>36</v>
      </c>
      <c r="L134" s="67">
        <v>28</v>
      </c>
      <c r="M134" s="18">
        <v>75</v>
      </c>
      <c r="N134" s="107">
        <f t="shared" si="70"/>
        <v>12.035010940919037</v>
      </c>
      <c r="O134" s="4">
        <f t="shared" si="71"/>
        <v>14.533622559652928</v>
      </c>
      <c r="P134" s="4">
        <f t="shared" si="72"/>
        <v>9.4922737306843263</v>
      </c>
      <c r="Q134" s="4">
        <f t="shared" si="73"/>
        <v>7.8260869565217401</v>
      </c>
      <c r="R134" s="4">
        <f t="shared" si="74"/>
        <v>6.7796610169491522</v>
      </c>
      <c r="S134" s="4">
        <f t="shared" si="75"/>
        <v>14.763779527559054</v>
      </c>
      <c r="T134" s="80"/>
      <c r="U134" s="44"/>
      <c r="V134" s="34" t="s">
        <v>758</v>
      </c>
      <c r="W134" s="209"/>
      <c r="X134" s="209"/>
      <c r="Y134" s="209"/>
      <c r="Z134" s="209"/>
      <c r="AB134" s="18">
        <f t="shared" si="76"/>
        <v>75</v>
      </c>
      <c r="AC134" s="18">
        <f t="shared" si="77"/>
        <v>43</v>
      </c>
      <c r="AD134" s="67">
        <f t="shared" si="78"/>
        <v>28</v>
      </c>
      <c r="AE134" s="107">
        <f t="shared" si="79"/>
        <v>14.763779527559054</v>
      </c>
      <c r="AF134" s="4">
        <f t="shared" si="80"/>
        <v>9.4922737306843263</v>
      </c>
      <c r="AG134" s="4">
        <f t="shared" si="81"/>
        <v>6.7796610169491522</v>
      </c>
      <c r="AH134" s="80"/>
      <c r="AI134" s="80"/>
      <c r="AJ134" s="80"/>
      <c r="AK134" s="44"/>
      <c r="AM134" s="44"/>
      <c r="AN134" s="44"/>
    </row>
    <row r="135" spans="1:40" ht="15" customHeight="1" x14ac:dyDescent="0.15">
      <c r="B135" s="34" t="s">
        <v>759</v>
      </c>
      <c r="C135" s="209"/>
      <c r="D135" s="209"/>
      <c r="E135" s="209"/>
      <c r="F135" s="209"/>
      <c r="H135" s="18">
        <v>200</v>
      </c>
      <c r="I135" s="18">
        <v>78</v>
      </c>
      <c r="J135" s="18">
        <v>122</v>
      </c>
      <c r="K135" s="18">
        <v>101</v>
      </c>
      <c r="L135" s="67">
        <v>92</v>
      </c>
      <c r="M135" s="18">
        <v>87</v>
      </c>
      <c r="N135" s="107">
        <f t="shared" si="70"/>
        <v>21.881838074398249</v>
      </c>
      <c r="O135" s="4">
        <f t="shared" si="71"/>
        <v>16.919739696312362</v>
      </c>
      <c r="P135" s="4">
        <f t="shared" si="72"/>
        <v>26.93156732891832</v>
      </c>
      <c r="Q135" s="4">
        <f t="shared" si="73"/>
        <v>21.956521739130437</v>
      </c>
      <c r="R135" s="4">
        <f t="shared" si="74"/>
        <v>22.276029055690071</v>
      </c>
      <c r="S135" s="4">
        <f t="shared" si="75"/>
        <v>17.125984251968504</v>
      </c>
      <c r="T135" s="80"/>
      <c r="U135" s="44"/>
      <c r="V135" s="34" t="s">
        <v>759</v>
      </c>
      <c r="W135" s="209"/>
      <c r="X135" s="209"/>
      <c r="Y135" s="209"/>
      <c r="Z135" s="209"/>
      <c r="AB135" s="18">
        <f t="shared" si="76"/>
        <v>87</v>
      </c>
      <c r="AC135" s="18">
        <f t="shared" si="77"/>
        <v>122</v>
      </c>
      <c r="AD135" s="67">
        <f t="shared" si="78"/>
        <v>92</v>
      </c>
      <c r="AE135" s="107">
        <f t="shared" si="79"/>
        <v>17.125984251968504</v>
      </c>
      <c r="AF135" s="4">
        <f t="shared" si="80"/>
        <v>26.93156732891832</v>
      </c>
      <c r="AG135" s="4">
        <f t="shared" si="81"/>
        <v>22.276029055690071</v>
      </c>
      <c r="AH135" s="80"/>
      <c r="AI135" s="80"/>
      <c r="AJ135" s="80"/>
      <c r="AK135" s="44"/>
      <c r="AM135" s="44"/>
      <c r="AN135" s="44"/>
    </row>
    <row r="136" spans="1:40" ht="15" customHeight="1" x14ac:dyDescent="0.15">
      <c r="B136" s="34" t="s">
        <v>760</v>
      </c>
      <c r="C136" s="209"/>
      <c r="D136" s="209"/>
      <c r="E136" s="209"/>
      <c r="F136" s="209"/>
      <c r="H136" s="18">
        <v>153</v>
      </c>
      <c r="I136" s="18">
        <v>103</v>
      </c>
      <c r="J136" s="18">
        <v>50</v>
      </c>
      <c r="K136" s="18">
        <v>57</v>
      </c>
      <c r="L136" s="67">
        <v>47</v>
      </c>
      <c r="M136" s="18">
        <v>113</v>
      </c>
      <c r="N136" s="107">
        <f t="shared" si="70"/>
        <v>16.739606126914662</v>
      </c>
      <c r="O136" s="4">
        <f t="shared" si="71"/>
        <v>22.342733188720175</v>
      </c>
      <c r="P136" s="4">
        <f t="shared" si="72"/>
        <v>11.037527593818984</v>
      </c>
      <c r="Q136" s="4">
        <f t="shared" si="73"/>
        <v>12.391304347826088</v>
      </c>
      <c r="R136" s="4">
        <f t="shared" si="74"/>
        <v>11.380145278450362</v>
      </c>
      <c r="S136" s="4">
        <f t="shared" si="75"/>
        <v>22.244094488188974</v>
      </c>
      <c r="T136" s="80"/>
      <c r="U136" s="44"/>
      <c r="V136" s="34" t="s">
        <v>760</v>
      </c>
      <c r="W136" s="209"/>
      <c r="X136" s="209"/>
      <c r="Y136" s="209"/>
      <c r="Z136" s="209"/>
      <c r="AB136" s="18">
        <f t="shared" si="76"/>
        <v>113</v>
      </c>
      <c r="AC136" s="18">
        <f t="shared" si="77"/>
        <v>50</v>
      </c>
      <c r="AD136" s="67">
        <f t="shared" si="78"/>
        <v>47</v>
      </c>
      <c r="AE136" s="107">
        <f t="shared" si="79"/>
        <v>22.244094488188974</v>
      </c>
      <c r="AF136" s="4">
        <f t="shared" si="80"/>
        <v>11.037527593818984</v>
      </c>
      <c r="AG136" s="4">
        <f t="shared" si="81"/>
        <v>11.380145278450362</v>
      </c>
      <c r="AH136" s="80"/>
      <c r="AI136" s="80"/>
      <c r="AJ136" s="80"/>
      <c r="AK136" s="44"/>
      <c r="AM136" s="44"/>
      <c r="AN136" s="44"/>
    </row>
    <row r="137" spans="1:40" ht="15" customHeight="1" x14ac:dyDescent="0.15">
      <c r="B137" s="34" t="s">
        <v>761</v>
      </c>
      <c r="C137" s="209"/>
      <c r="D137" s="209"/>
      <c r="E137" s="209"/>
      <c r="F137" s="209"/>
      <c r="H137" s="18">
        <v>163</v>
      </c>
      <c r="I137" s="18">
        <v>72</v>
      </c>
      <c r="J137" s="18">
        <v>91</v>
      </c>
      <c r="K137" s="18">
        <v>78</v>
      </c>
      <c r="L137" s="67">
        <v>70</v>
      </c>
      <c r="M137" s="18">
        <v>80</v>
      </c>
      <c r="N137" s="107">
        <f t="shared" si="70"/>
        <v>17.833698030634572</v>
      </c>
      <c r="O137" s="4">
        <f t="shared" si="71"/>
        <v>15.61822125813449</v>
      </c>
      <c r="P137" s="4">
        <f t="shared" si="72"/>
        <v>20.088300220750551</v>
      </c>
      <c r="Q137" s="4">
        <f t="shared" si="73"/>
        <v>16.956521739130434</v>
      </c>
      <c r="R137" s="4">
        <f t="shared" si="74"/>
        <v>16.949152542372879</v>
      </c>
      <c r="S137" s="4">
        <f t="shared" si="75"/>
        <v>15.748031496062993</v>
      </c>
      <c r="T137" s="80"/>
      <c r="U137" s="44"/>
      <c r="V137" s="34" t="s">
        <v>761</v>
      </c>
      <c r="W137" s="209"/>
      <c r="X137" s="209"/>
      <c r="Y137" s="209"/>
      <c r="Z137" s="209"/>
      <c r="AB137" s="18">
        <f t="shared" si="76"/>
        <v>80</v>
      </c>
      <c r="AC137" s="18">
        <f t="shared" si="77"/>
        <v>91</v>
      </c>
      <c r="AD137" s="67">
        <f t="shared" si="78"/>
        <v>70</v>
      </c>
      <c r="AE137" s="107">
        <f t="shared" si="79"/>
        <v>15.748031496062993</v>
      </c>
      <c r="AF137" s="4">
        <f t="shared" si="80"/>
        <v>20.088300220750551</v>
      </c>
      <c r="AG137" s="4">
        <f t="shared" si="81"/>
        <v>16.949152542372879</v>
      </c>
      <c r="AH137" s="80"/>
      <c r="AI137" s="80"/>
      <c r="AJ137" s="80"/>
      <c r="AK137" s="44"/>
      <c r="AM137" s="44"/>
      <c r="AN137" s="44"/>
    </row>
    <row r="138" spans="1:40" ht="15" customHeight="1" x14ac:dyDescent="0.15">
      <c r="B138" s="34" t="s">
        <v>762</v>
      </c>
      <c r="C138" s="209"/>
      <c r="D138" s="209"/>
      <c r="E138" s="209"/>
      <c r="F138" s="209"/>
      <c r="H138" s="18">
        <v>78</v>
      </c>
      <c r="I138" s="18">
        <v>42</v>
      </c>
      <c r="J138" s="18">
        <v>36</v>
      </c>
      <c r="K138" s="18">
        <v>27</v>
      </c>
      <c r="L138" s="67">
        <v>22</v>
      </c>
      <c r="M138" s="18">
        <v>47</v>
      </c>
      <c r="N138" s="107">
        <f t="shared" si="70"/>
        <v>8.5339168490153181</v>
      </c>
      <c r="O138" s="4">
        <f t="shared" si="71"/>
        <v>9.1106290672451191</v>
      </c>
      <c r="P138" s="4">
        <f t="shared" si="72"/>
        <v>7.9470198675496695</v>
      </c>
      <c r="Q138" s="4">
        <f t="shared" si="73"/>
        <v>5.8695652173913047</v>
      </c>
      <c r="R138" s="4">
        <f t="shared" si="74"/>
        <v>5.3268765133171918</v>
      </c>
      <c r="S138" s="4">
        <f t="shared" si="75"/>
        <v>9.2519685039370074</v>
      </c>
      <c r="T138" s="80"/>
      <c r="U138" s="44"/>
      <c r="V138" s="34" t="s">
        <v>762</v>
      </c>
      <c r="W138" s="209"/>
      <c r="X138" s="209"/>
      <c r="Y138" s="209"/>
      <c r="Z138" s="209"/>
      <c r="AB138" s="18">
        <f t="shared" si="76"/>
        <v>47</v>
      </c>
      <c r="AC138" s="18">
        <f t="shared" si="77"/>
        <v>36</v>
      </c>
      <c r="AD138" s="67">
        <f t="shared" si="78"/>
        <v>22</v>
      </c>
      <c r="AE138" s="107">
        <f t="shared" si="79"/>
        <v>9.2519685039370074</v>
      </c>
      <c r="AF138" s="4">
        <f t="shared" si="80"/>
        <v>7.9470198675496695</v>
      </c>
      <c r="AG138" s="4">
        <f t="shared" si="81"/>
        <v>5.3268765133171918</v>
      </c>
      <c r="AH138" s="80"/>
      <c r="AI138" s="80"/>
      <c r="AJ138" s="80"/>
      <c r="AK138" s="44"/>
      <c r="AM138" s="44"/>
      <c r="AN138" s="44"/>
    </row>
    <row r="139" spans="1:40" ht="15" customHeight="1" x14ac:dyDescent="0.15">
      <c r="B139" s="34" t="s">
        <v>763</v>
      </c>
      <c r="C139" s="209"/>
      <c r="D139" s="209"/>
      <c r="E139" s="209"/>
      <c r="F139" s="209"/>
      <c r="H139" s="18">
        <v>56</v>
      </c>
      <c r="I139" s="18">
        <v>32</v>
      </c>
      <c r="J139" s="18">
        <v>24</v>
      </c>
      <c r="K139" s="18">
        <v>29</v>
      </c>
      <c r="L139" s="67">
        <v>25</v>
      </c>
      <c r="M139" s="18">
        <v>36</v>
      </c>
      <c r="N139" s="107">
        <f t="shared" si="70"/>
        <v>6.1269146608315097</v>
      </c>
      <c r="O139" s="4">
        <f t="shared" si="71"/>
        <v>6.9414316702819958</v>
      </c>
      <c r="P139" s="4">
        <f t="shared" si="72"/>
        <v>5.298013245033113</v>
      </c>
      <c r="Q139" s="4">
        <f t="shared" si="73"/>
        <v>6.3043478260869561</v>
      </c>
      <c r="R139" s="4">
        <f t="shared" si="74"/>
        <v>6.053268765133172</v>
      </c>
      <c r="S139" s="4">
        <f t="shared" si="75"/>
        <v>7.0866141732283463</v>
      </c>
      <c r="T139" s="80"/>
      <c r="U139" s="44"/>
      <c r="V139" s="34" t="s">
        <v>763</v>
      </c>
      <c r="W139" s="209"/>
      <c r="X139" s="209"/>
      <c r="Y139" s="209"/>
      <c r="Z139" s="209"/>
      <c r="AB139" s="18">
        <f t="shared" si="76"/>
        <v>36</v>
      </c>
      <c r="AC139" s="18">
        <f t="shared" si="77"/>
        <v>24</v>
      </c>
      <c r="AD139" s="67">
        <f t="shared" si="78"/>
        <v>25</v>
      </c>
      <c r="AE139" s="107">
        <f t="shared" si="79"/>
        <v>7.0866141732283463</v>
      </c>
      <c r="AF139" s="4">
        <f t="shared" si="80"/>
        <v>5.298013245033113</v>
      </c>
      <c r="AG139" s="4">
        <f t="shared" si="81"/>
        <v>6.053268765133172</v>
      </c>
      <c r="AH139" s="80"/>
      <c r="AI139" s="80"/>
      <c r="AJ139" s="80"/>
      <c r="AK139" s="44"/>
      <c r="AM139" s="44"/>
      <c r="AN139" s="44"/>
    </row>
    <row r="140" spans="1:40" ht="15" customHeight="1" x14ac:dyDescent="0.15">
      <c r="B140" s="34" t="s">
        <v>477</v>
      </c>
      <c r="C140" s="209"/>
      <c r="D140" s="209"/>
      <c r="E140" s="209"/>
      <c r="F140" s="209"/>
      <c r="H140" s="18">
        <v>87</v>
      </c>
      <c r="I140" s="18">
        <v>52</v>
      </c>
      <c r="J140" s="18">
        <v>35</v>
      </c>
      <c r="K140" s="18">
        <v>31</v>
      </c>
      <c r="L140" s="67">
        <v>29</v>
      </c>
      <c r="M140" s="18">
        <v>54</v>
      </c>
      <c r="N140" s="107">
        <f t="shared" si="70"/>
        <v>9.5185995623632387</v>
      </c>
      <c r="O140" s="4">
        <f t="shared" si="71"/>
        <v>11.279826464208242</v>
      </c>
      <c r="P140" s="4">
        <f t="shared" si="72"/>
        <v>7.7262693156732896</v>
      </c>
      <c r="Q140" s="4">
        <f t="shared" si="73"/>
        <v>6.7391304347826084</v>
      </c>
      <c r="R140" s="4">
        <f t="shared" si="74"/>
        <v>7.021791767554479</v>
      </c>
      <c r="S140" s="4">
        <f t="shared" si="75"/>
        <v>10.62992125984252</v>
      </c>
      <c r="T140" s="80"/>
      <c r="U140" s="44"/>
      <c r="V140" s="34" t="s">
        <v>477</v>
      </c>
      <c r="W140" s="209"/>
      <c r="X140" s="209"/>
      <c r="Y140" s="209"/>
      <c r="Z140" s="209"/>
      <c r="AB140" s="18">
        <f t="shared" si="76"/>
        <v>54</v>
      </c>
      <c r="AC140" s="18">
        <f t="shared" si="77"/>
        <v>35</v>
      </c>
      <c r="AD140" s="67">
        <f t="shared" si="78"/>
        <v>29</v>
      </c>
      <c r="AE140" s="107">
        <f t="shared" si="79"/>
        <v>10.62992125984252</v>
      </c>
      <c r="AF140" s="4">
        <f t="shared" si="80"/>
        <v>7.7262693156732896</v>
      </c>
      <c r="AG140" s="4">
        <f t="shared" si="81"/>
        <v>7.021791767554479</v>
      </c>
      <c r="AH140" s="80"/>
      <c r="AI140" s="80"/>
      <c r="AJ140" s="80"/>
      <c r="AK140" s="44"/>
      <c r="AM140" s="44"/>
      <c r="AN140" s="44"/>
    </row>
    <row r="141" spans="1:40" ht="15" customHeight="1" x14ac:dyDescent="0.15">
      <c r="B141" s="35" t="s">
        <v>0</v>
      </c>
      <c r="C141" s="88"/>
      <c r="D141" s="88"/>
      <c r="E141" s="88"/>
      <c r="F141" s="88"/>
      <c r="G141" s="36"/>
      <c r="H141" s="19">
        <v>217</v>
      </c>
      <c r="I141" s="19">
        <v>105</v>
      </c>
      <c r="J141" s="19">
        <v>112</v>
      </c>
      <c r="K141" s="19">
        <v>122</v>
      </c>
      <c r="L141" s="72">
        <v>115</v>
      </c>
      <c r="M141" s="19">
        <v>112</v>
      </c>
      <c r="N141" s="111">
        <f t="shared" si="70"/>
        <v>23.741794310722099</v>
      </c>
      <c r="O141" s="5">
        <f t="shared" si="71"/>
        <v>22.776572668112799</v>
      </c>
      <c r="P141" s="5">
        <f t="shared" si="72"/>
        <v>24.724061810154527</v>
      </c>
      <c r="Q141" s="5">
        <f t="shared" si="73"/>
        <v>26.521739130434785</v>
      </c>
      <c r="R141" s="5">
        <f t="shared" si="74"/>
        <v>27.845036319612593</v>
      </c>
      <c r="S141" s="5">
        <f t="shared" si="75"/>
        <v>22.047244094488189</v>
      </c>
      <c r="T141" s="80"/>
      <c r="U141" s="44"/>
      <c r="V141" s="35" t="s">
        <v>0</v>
      </c>
      <c r="W141" s="88"/>
      <c r="X141" s="88"/>
      <c r="Y141" s="88"/>
      <c r="Z141" s="88"/>
      <c r="AA141" s="36"/>
      <c r="AB141" s="19">
        <f t="shared" si="76"/>
        <v>112</v>
      </c>
      <c r="AC141" s="19">
        <f t="shared" si="77"/>
        <v>112</v>
      </c>
      <c r="AD141" s="72">
        <f t="shared" si="78"/>
        <v>115</v>
      </c>
      <c r="AE141" s="111">
        <f t="shared" si="79"/>
        <v>22.047244094488189</v>
      </c>
      <c r="AF141" s="5">
        <f t="shared" si="80"/>
        <v>24.724061810154527</v>
      </c>
      <c r="AG141" s="5">
        <f t="shared" si="81"/>
        <v>27.845036319612593</v>
      </c>
      <c r="AH141" s="23"/>
      <c r="AI141" s="80"/>
      <c r="AJ141" s="23"/>
      <c r="AK141" s="44"/>
      <c r="AM141" s="44"/>
      <c r="AN141" s="44"/>
    </row>
    <row r="142" spans="1:40" ht="15" customHeight="1" x14ac:dyDescent="0.15">
      <c r="B142" s="38" t="s">
        <v>1</v>
      </c>
      <c r="C142" s="78"/>
      <c r="D142" s="78"/>
      <c r="E142" s="78"/>
      <c r="F142" s="78"/>
      <c r="G142" s="28"/>
      <c r="H142" s="39">
        <f>SUM(H128:H141)</f>
        <v>1891</v>
      </c>
      <c r="I142" s="39">
        <f>SUM(I128:I141)</f>
        <v>945</v>
      </c>
      <c r="J142" s="39">
        <f>SUM(J128:J141)</f>
        <v>946</v>
      </c>
      <c r="K142" s="39">
        <f>SUM(K128:K141)</f>
        <v>891</v>
      </c>
      <c r="L142" s="68">
        <f>SUM(L128:L141)</f>
        <v>788</v>
      </c>
      <c r="M142" s="39">
        <v>1048</v>
      </c>
      <c r="N142" s="108" t="str">
        <f t="shared" ref="N142:S142" si="82">IF(SUM(N128:N141)&gt;100,"－",SUM(N128:N141))</f>
        <v>－</v>
      </c>
      <c r="O142" s="6" t="str">
        <f t="shared" si="82"/>
        <v>－</v>
      </c>
      <c r="P142" s="6" t="str">
        <f t="shared" si="82"/>
        <v>－</v>
      </c>
      <c r="Q142" s="6" t="str">
        <f t="shared" si="82"/>
        <v>－</v>
      </c>
      <c r="R142" s="6" t="str">
        <f t="shared" si="82"/>
        <v>－</v>
      </c>
      <c r="S142" s="6" t="str">
        <f t="shared" si="82"/>
        <v>－</v>
      </c>
      <c r="T142" s="23"/>
      <c r="U142" s="44"/>
      <c r="V142" s="38" t="s">
        <v>1</v>
      </c>
      <c r="W142" s="78"/>
      <c r="X142" s="78"/>
      <c r="Y142" s="78"/>
      <c r="Z142" s="78"/>
      <c r="AA142" s="28"/>
      <c r="AB142" s="39">
        <f>SUM(AB128:AB141)</f>
        <v>1048</v>
      </c>
      <c r="AC142" s="39">
        <f>SUM(AC128:AC141)</f>
        <v>946</v>
      </c>
      <c r="AD142" s="68">
        <f>SUM(AD128:AD141)</f>
        <v>788</v>
      </c>
      <c r="AE142" s="108" t="str">
        <f>IF(SUM(AE128:AE141)&gt;100,"－",SUM(AE128:AE141))</f>
        <v>－</v>
      </c>
      <c r="AF142" s="6" t="str">
        <f>IF(SUM(AF128:AF141)&gt;100,"－",SUM(AF128:AF141))</f>
        <v>－</v>
      </c>
      <c r="AG142" s="6" t="str">
        <f>IF(SUM(AG128:AG141)&gt;100,"－",SUM(AG128:AG141))</f>
        <v>－</v>
      </c>
      <c r="AH142" s="23"/>
      <c r="AI142" s="23"/>
      <c r="AJ142" s="23"/>
      <c r="AK142" s="44"/>
      <c r="AM142" s="44"/>
      <c r="AN142" s="44"/>
    </row>
    <row r="143" spans="1:40" ht="15" customHeight="1" x14ac:dyDescent="0.15">
      <c r="C143" s="1"/>
      <c r="D143" s="1"/>
      <c r="O143" s="7"/>
      <c r="U143" s="44"/>
      <c r="W143" s="1"/>
      <c r="X143" s="1"/>
      <c r="AK143" s="44"/>
      <c r="AL143" s="44"/>
    </row>
    <row r="144" spans="1:40" ht="15" customHeight="1" x14ac:dyDescent="0.15">
      <c r="A144" s="1" t="s">
        <v>764</v>
      </c>
      <c r="C144" s="1"/>
      <c r="D144" s="1"/>
      <c r="O144" s="7"/>
      <c r="U144" s="44"/>
      <c r="W144" s="1"/>
      <c r="X144" s="1"/>
      <c r="AK144" s="44"/>
      <c r="AL144" s="44"/>
    </row>
    <row r="145" spans="2:40" ht="13.65" customHeight="1" x14ac:dyDescent="0.15">
      <c r="B145" s="64"/>
      <c r="C145" s="33"/>
      <c r="D145" s="33"/>
      <c r="E145" s="33"/>
      <c r="F145" s="33"/>
      <c r="G145" s="33"/>
      <c r="H145" s="386"/>
      <c r="I145" s="387"/>
      <c r="J145" s="86" t="s">
        <v>2</v>
      </c>
      <c r="K145" s="86"/>
      <c r="L145" s="387"/>
      <c r="M145" s="387"/>
      <c r="N145" s="388"/>
      <c r="O145" s="387"/>
      <c r="P145" s="86" t="s">
        <v>3</v>
      </c>
      <c r="Q145" s="86"/>
      <c r="R145" s="387"/>
      <c r="S145" s="389"/>
      <c r="U145" s="44"/>
      <c r="V145" s="64"/>
      <c r="W145" s="33"/>
      <c r="X145" s="33"/>
      <c r="Y145" s="33"/>
      <c r="Z145" s="33"/>
      <c r="AA145" s="33"/>
      <c r="AB145" s="79"/>
      <c r="AC145" s="83" t="s">
        <v>2</v>
      </c>
      <c r="AD145" s="86"/>
      <c r="AE145" s="104"/>
      <c r="AF145" s="83" t="s">
        <v>3</v>
      </c>
      <c r="AG145" s="84"/>
      <c r="AK145" s="44"/>
      <c r="AM145" s="44"/>
      <c r="AN145" s="44"/>
    </row>
    <row r="146" spans="2:40" ht="19.2" x14ac:dyDescent="0.15">
      <c r="B146" s="77"/>
      <c r="H146" s="94" t="s">
        <v>442</v>
      </c>
      <c r="I146" s="94" t="s">
        <v>194</v>
      </c>
      <c r="J146" s="94" t="s">
        <v>195</v>
      </c>
      <c r="K146" s="94" t="s">
        <v>443</v>
      </c>
      <c r="L146" s="100" t="s">
        <v>197</v>
      </c>
      <c r="M146" s="94" t="s">
        <v>1127</v>
      </c>
      <c r="N146" s="103" t="s">
        <v>442</v>
      </c>
      <c r="O146" s="94" t="s">
        <v>194</v>
      </c>
      <c r="P146" s="94" t="s">
        <v>195</v>
      </c>
      <c r="Q146" s="94" t="s">
        <v>443</v>
      </c>
      <c r="R146" s="94" t="s">
        <v>197</v>
      </c>
      <c r="S146" s="94" t="s">
        <v>1127</v>
      </c>
      <c r="U146" s="44"/>
      <c r="V146" s="77"/>
      <c r="AB146" s="94" t="s">
        <v>936</v>
      </c>
      <c r="AC146" s="94" t="s">
        <v>195</v>
      </c>
      <c r="AD146" s="100" t="s">
        <v>197</v>
      </c>
      <c r="AE146" s="339" t="s">
        <v>936</v>
      </c>
      <c r="AF146" s="94" t="s">
        <v>195</v>
      </c>
      <c r="AG146" s="94" t="s">
        <v>197</v>
      </c>
      <c r="AK146" s="44"/>
      <c r="AM146" s="44"/>
      <c r="AN146" s="44"/>
    </row>
    <row r="147" spans="2:40" ht="12" customHeight="1" x14ac:dyDescent="0.15">
      <c r="B147" s="35"/>
      <c r="C147" s="88"/>
      <c r="D147" s="88"/>
      <c r="E147" s="88"/>
      <c r="F147" s="88"/>
      <c r="G147" s="36"/>
      <c r="H147" s="37"/>
      <c r="I147" s="37"/>
      <c r="J147" s="37"/>
      <c r="K147" s="37"/>
      <c r="L147" s="66"/>
      <c r="M147" s="37"/>
      <c r="N147" s="105">
        <f t="shared" ref="N147:S147" si="83">L5</f>
        <v>2146</v>
      </c>
      <c r="O147" s="2">
        <f t="shared" si="83"/>
        <v>1105</v>
      </c>
      <c r="P147" s="2">
        <f t="shared" si="83"/>
        <v>1041</v>
      </c>
      <c r="Q147" s="2">
        <f t="shared" si="83"/>
        <v>1184</v>
      </c>
      <c r="R147" s="2">
        <f t="shared" si="83"/>
        <v>1077</v>
      </c>
      <c r="S147" s="2">
        <f t="shared" si="83"/>
        <v>1212</v>
      </c>
      <c r="T147" s="89"/>
      <c r="U147" s="44"/>
      <c r="V147" s="35"/>
      <c r="W147" s="88"/>
      <c r="X147" s="88"/>
      <c r="Y147" s="88"/>
      <c r="Z147" s="88"/>
      <c r="AA147" s="36"/>
      <c r="AB147" s="37"/>
      <c r="AC147" s="37"/>
      <c r="AD147" s="66"/>
      <c r="AE147" s="105">
        <f>AC5</f>
        <v>1212</v>
      </c>
      <c r="AF147" s="2">
        <f>AD5</f>
        <v>1041</v>
      </c>
      <c r="AG147" s="2">
        <f>AE5</f>
        <v>1077</v>
      </c>
      <c r="AH147" s="89"/>
      <c r="AI147" s="89"/>
      <c r="AJ147" s="89"/>
      <c r="AK147" s="44"/>
      <c r="AM147" s="44"/>
      <c r="AN147" s="44"/>
    </row>
    <row r="148" spans="2:40" ht="15" customHeight="1" x14ac:dyDescent="0.15">
      <c r="B148" s="34" t="s">
        <v>765</v>
      </c>
      <c r="C148" s="209"/>
      <c r="D148" s="209"/>
      <c r="E148" s="209"/>
      <c r="F148" s="209"/>
      <c r="H148" s="18">
        <v>2071</v>
      </c>
      <c r="I148" s="18">
        <v>1081</v>
      </c>
      <c r="J148" s="18">
        <v>990</v>
      </c>
      <c r="K148" s="18">
        <v>1124</v>
      </c>
      <c r="L148" s="67">
        <v>1018</v>
      </c>
      <c r="M148" s="18">
        <v>1187</v>
      </c>
      <c r="N148" s="107">
        <f t="shared" ref="N148:N160" si="84">H148/N$147*100</f>
        <v>96.505125815470635</v>
      </c>
      <c r="O148" s="4">
        <f t="shared" ref="O148:O160" si="85">I148/O$147*100</f>
        <v>97.828054298642527</v>
      </c>
      <c r="P148" s="4">
        <f t="shared" ref="P148:P160" si="86">J148/P$147*100</f>
        <v>95.100864553314125</v>
      </c>
      <c r="Q148" s="4">
        <f t="shared" ref="Q148:Q160" si="87">K148/Q$147*100</f>
        <v>94.932432432432435</v>
      </c>
      <c r="R148" s="4">
        <f t="shared" ref="R148:R160" si="88">L148/R$147*100</f>
        <v>94.521819870009281</v>
      </c>
      <c r="S148" s="4">
        <f t="shared" ref="S148:S160" si="89">M148/S$147*100</f>
        <v>97.937293729372925</v>
      </c>
      <c r="T148" s="80"/>
      <c r="U148" s="44"/>
      <c r="V148" s="34" t="s">
        <v>765</v>
      </c>
      <c r="W148" s="209"/>
      <c r="X148" s="209"/>
      <c r="Y148" s="209"/>
      <c r="Z148" s="209"/>
      <c r="AB148" s="18">
        <f t="shared" ref="AB148:AB160" si="90">SUM(I148,K148-L148)</f>
        <v>1187</v>
      </c>
      <c r="AC148" s="18">
        <f t="shared" ref="AC148:AC160" si="91">J148</f>
        <v>990</v>
      </c>
      <c r="AD148" s="67">
        <f t="shared" ref="AD148:AD160" si="92">L148</f>
        <v>1018</v>
      </c>
      <c r="AE148" s="107">
        <f t="shared" ref="AE148:AE160" si="93">AB148/AE$147*100</f>
        <v>97.937293729372925</v>
      </c>
      <c r="AF148" s="4">
        <f t="shared" ref="AF148:AF160" si="94">AC148/AF$147*100</f>
        <v>95.100864553314125</v>
      </c>
      <c r="AG148" s="4">
        <f t="shared" ref="AG148:AG160" si="95">AD148/AG$147*100</f>
        <v>94.521819870009281</v>
      </c>
      <c r="AH148" s="80"/>
      <c r="AI148" s="80"/>
      <c r="AJ148" s="80"/>
      <c r="AK148" s="44"/>
      <c r="AM148" s="44"/>
      <c r="AN148" s="44"/>
    </row>
    <row r="149" spans="2:40" ht="15" customHeight="1" x14ac:dyDescent="0.15">
      <c r="B149" s="34" t="s">
        <v>766</v>
      </c>
      <c r="C149" s="209"/>
      <c r="D149" s="209"/>
      <c r="E149" s="209"/>
      <c r="F149" s="209"/>
      <c r="H149" s="18">
        <v>1998</v>
      </c>
      <c r="I149" s="18">
        <v>1063</v>
      </c>
      <c r="J149" s="18">
        <v>935</v>
      </c>
      <c r="K149" s="18">
        <v>1060</v>
      </c>
      <c r="L149" s="67">
        <v>960</v>
      </c>
      <c r="M149" s="18">
        <v>1163</v>
      </c>
      <c r="N149" s="107">
        <f t="shared" si="84"/>
        <v>93.103448275862064</v>
      </c>
      <c r="O149" s="4">
        <f t="shared" si="85"/>
        <v>96.199095022624434</v>
      </c>
      <c r="P149" s="4">
        <f t="shared" si="86"/>
        <v>89.817483189241116</v>
      </c>
      <c r="Q149" s="4">
        <f t="shared" si="87"/>
        <v>89.527027027027032</v>
      </c>
      <c r="R149" s="4">
        <f t="shared" si="88"/>
        <v>89.136490250696383</v>
      </c>
      <c r="S149" s="4">
        <f t="shared" si="89"/>
        <v>95.957095709570964</v>
      </c>
      <c r="T149" s="80"/>
      <c r="U149" s="44"/>
      <c r="V149" s="34" t="s">
        <v>766</v>
      </c>
      <c r="W149" s="209"/>
      <c r="X149" s="209"/>
      <c r="Y149" s="209"/>
      <c r="Z149" s="209"/>
      <c r="AB149" s="18">
        <f t="shared" si="90"/>
        <v>1163</v>
      </c>
      <c r="AC149" s="18">
        <f t="shared" si="91"/>
        <v>935</v>
      </c>
      <c r="AD149" s="67">
        <f t="shared" si="92"/>
        <v>960</v>
      </c>
      <c r="AE149" s="107">
        <f t="shared" si="93"/>
        <v>95.957095709570964</v>
      </c>
      <c r="AF149" s="4">
        <f t="shared" si="94"/>
        <v>89.817483189241116</v>
      </c>
      <c r="AG149" s="4">
        <f t="shared" si="95"/>
        <v>89.136490250696383</v>
      </c>
      <c r="AH149" s="80"/>
      <c r="AI149" s="80"/>
      <c r="AJ149" s="80"/>
      <c r="AK149" s="44"/>
      <c r="AM149" s="44"/>
      <c r="AN149" s="44"/>
    </row>
    <row r="150" spans="2:40" ht="15" customHeight="1" x14ac:dyDescent="0.15">
      <c r="B150" s="34" t="s">
        <v>767</v>
      </c>
      <c r="C150" s="209"/>
      <c r="D150" s="209"/>
      <c r="E150" s="209"/>
      <c r="F150" s="209"/>
      <c r="H150" s="18">
        <v>1932</v>
      </c>
      <c r="I150" s="18">
        <v>1036</v>
      </c>
      <c r="J150" s="18">
        <v>896</v>
      </c>
      <c r="K150" s="18">
        <v>1011</v>
      </c>
      <c r="L150" s="67">
        <v>910</v>
      </c>
      <c r="M150" s="18">
        <v>1137</v>
      </c>
      <c r="N150" s="107">
        <f t="shared" si="84"/>
        <v>90.027958993476233</v>
      </c>
      <c r="O150" s="4">
        <f t="shared" si="85"/>
        <v>93.755656108597279</v>
      </c>
      <c r="P150" s="4">
        <f t="shared" si="86"/>
        <v>86.071085494716613</v>
      </c>
      <c r="Q150" s="4">
        <f t="shared" si="87"/>
        <v>85.388513513513516</v>
      </c>
      <c r="R150" s="4">
        <f t="shared" si="88"/>
        <v>84.493964716805948</v>
      </c>
      <c r="S150" s="4">
        <f t="shared" si="89"/>
        <v>93.811881188118804</v>
      </c>
      <c r="T150" s="80"/>
      <c r="U150" s="44"/>
      <c r="V150" s="34" t="s">
        <v>767</v>
      </c>
      <c r="W150" s="209"/>
      <c r="X150" s="209"/>
      <c r="Y150" s="209"/>
      <c r="Z150" s="209"/>
      <c r="AB150" s="18">
        <f t="shared" si="90"/>
        <v>1137</v>
      </c>
      <c r="AC150" s="18">
        <f t="shared" si="91"/>
        <v>896</v>
      </c>
      <c r="AD150" s="67">
        <f t="shared" si="92"/>
        <v>910</v>
      </c>
      <c r="AE150" s="107">
        <f t="shared" si="93"/>
        <v>93.811881188118804</v>
      </c>
      <c r="AF150" s="4">
        <f t="shared" si="94"/>
        <v>86.071085494716613</v>
      </c>
      <c r="AG150" s="4">
        <f t="shared" si="95"/>
        <v>84.493964716805948</v>
      </c>
      <c r="AH150" s="80"/>
      <c r="AI150" s="80"/>
      <c r="AJ150" s="80"/>
      <c r="AK150" s="44"/>
      <c r="AM150" s="44"/>
      <c r="AN150" s="44"/>
    </row>
    <row r="151" spans="2:40" ht="15" customHeight="1" x14ac:dyDescent="0.15">
      <c r="B151" s="61" t="s">
        <v>768</v>
      </c>
      <c r="C151" s="209"/>
      <c r="D151" s="209"/>
      <c r="E151" s="209"/>
      <c r="F151" s="209"/>
      <c r="H151" s="18">
        <v>1960</v>
      </c>
      <c r="I151" s="18">
        <v>1054</v>
      </c>
      <c r="J151" s="18">
        <v>906</v>
      </c>
      <c r="K151" s="18">
        <v>998</v>
      </c>
      <c r="L151" s="67">
        <v>899</v>
      </c>
      <c r="M151" s="18">
        <v>1153</v>
      </c>
      <c r="N151" s="107">
        <f t="shared" si="84"/>
        <v>91.33271202236719</v>
      </c>
      <c r="O151" s="4">
        <f t="shared" si="85"/>
        <v>95.384615384615387</v>
      </c>
      <c r="P151" s="4">
        <f t="shared" si="86"/>
        <v>87.031700288184439</v>
      </c>
      <c r="Q151" s="4">
        <f t="shared" si="87"/>
        <v>84.290540540540533</v>
      </c>
      <c r="R151" s="4">
        <f t="shared" si="88"/>
        <v>83.472609099350052</v>
      </c>
      <c r="S151" s="4">
        <f t="shared" si="89"/>
        <v>95.132013201320134</v>
      </c>
      <c r="T151" s="80"/>
      <c r="U151" s="44"/>
      <c r="V151" s="61" t="s">
        <v>768</v>
      </c>
      <c r="W151" s="209"/>
      <c r="X151" s="209"/>
      <c r="Y151" s="209"/>
      <c r="Z151" s="209"/>
      <c r="AB151" s="18">
        <f t="shared" si="90"/>
        <v>1153</v>
      </c>
      <c r="AC151" s="18">
        <f t="shared" si="91"/>
        <v>906</v>
      </c>
      <c r="AD151" s="67">
        <f t="shared" si="92"/>
        <v>899</v>
      </c>
      <c r="AE151" s="107">
        <f t="shared" si="93"/>
        <v>95.132013201320134</v>
      </c>
      <c r="AF151" s="4">
        <f t="shared" si="94"/>
        <v>87.031700288184439</v>
      </c>
      <c r="AG151" s="4">
        <f t="shared" si="95"/>
        <v>83.472609099350052</v>
      </c>
      <c r="AH151" s="80"/>
      <c r="AI151" s="80"/>
      <c r="AJ151" s="80"/>
      <c r="AK151" s="44"/>
      <c r="AM151" s="44"/>
      <c r="AN151" s="44"/>
    </row>
    <row r="152" spans="2:40" ht="15" customHeight="1" x14ac:dyDescent="0.15">
      <c r="B152" s="34" t="s">
        <v>769</v>
      </c>
      <c r="C152" s="209"/>
      <c r="D152" s="209"/>
      <c r="E152" s="209"/>
      <c r="F152" s="209"/>
      <c r="H152" s="18">
        <v>2003</v>
      </c>
      <c r="I152" s="18">
        <v>1062</v>
      </c>
      <c r="J152" s="18">
        <v>941</v>
      </c>
      <c r="K152" s="18">
        <v>1051</v>
      </c>
      <c r="L152" s="67">
        <v>950</v>
      </c>
      <c r="M152" s="18">
        <v>1163</v>
      </c>
      <c r="N152" s="107">
        <f t="shared" si="84"/>
        <v>93.336439888164023</v>
      </c>
      <c r="O152" s="4">
        <f t="shared" si="85"/>
        <v>96.108597285067873</v>
      </c>
      <c r="P152" s="4">
        <f t="shared" si="86"/>
        <v>90.393852065321809</v>
      </c>
      <c r="Q152" s="4">
        <f t="shared" si="87"/>
        <v>88.766891891891902</v>
      </c>
      <c r="R152" s="4">
        <f t="shared" si="88"/>
        <v>88.207985143918293</v>
      </c>
      <c r="S152" s="4">
        <f t="shared" si="89"/>
        <v>95.957095709570964</v>
      </c>
      <c r="T152" s="80"/>
      <c r="U152" s="44"/>
      <c r="V152" s="34" t="s">
        <v>769</v>
      </c>
      <c r="W152" s="209"/>
      <c r="X152" s="209"/>
      <c r="Y152" s="209"/>
      <c r="Z152" s="209"/>
      <c r="AB152" s="18">
        <f t="shared" si="90"/>
        <v>1163</v>
      </c>
      <c r="AC152" s="18">
        <f t="shared" si="91"/>
        <v>941</v>
      </c>
      <c r="AD152" s="67">
        <f t="shared" si="92"/>
        <v>950</v>
      </c>
      <c r="AE152" s="107">
        <f t="shared" si="93"/>
        <v>95.957095709570964</v>
      </c>
      <c r="AF152" s="4">
        <f t="shared" si="94"/>
        <v>90.393852065321809</v>
      </c>
      <c r="AG152" s="4">
        <f t="shared" si="95"/>
        <v>88.207985143918293</v>
      </c>
      <c r="AH152" s="80"/>
      <c r="AI152" s="80"/>
      <c r="AJ152" s="80"/>
      <c r="AK152" s="44"/>
      <c r="AM152" s="44"/>
      <c r="AN152" s="44"/>
    </row>
    <row r="153" spans="2:40" ht="15" customHeight="1" x14ac:dyDescent="0.15">
      <c r="B153" s="34" t="s">
        <v>770</v>
      </c>
      <c r="C153" s="209"/>
      <c r="D153" s="209"/>
      <c r="E153" s="209"/>
      <c r="F153" s="209"/>
      <c r="H153" s="18">
        <v>1286</v>
      </c>
      <c r="I153" s="18">
        <v>795</v>
      </c>
      <c r="J153" s="18">
        <v>491</v>
      </c>
      <c r="K153" s="18">
        <v>473</v>
      </c>
      <c r="L153" s="67">
        <v>417</v>
      </c>
      <c r="M153" s="18">
        <v>851</v>
      </c>
      <c r="N153" s="107">
        <f t="shared" si="84"/>
        <v>59.925442684063377</v>
      </c>
      <c r="O153" s="4">
        <f t="shared" si="85"/>
        <v>71.945701357466064</v>
      </c>
      <c r="P153" s="4">
        <f t="shared" si="86"/>
        <v>47.166186359269936</v>
      </c>
      <c r="Q153" s="4">
        <f t="shared" si="87"/>
        <v>39.949324324324323</v>
      </c>
      <c r="R153" s="4">
        <f t="shared" si="88"/>
        <v>38.718662952646241</v>
      </c>
      <c r="S153" s="4">
        <f t="shared" si="89"/>
        <v>70.21452145214522</v>
      </c>
      <c r="T153" s="80"/>
      <c r="U153" s="44"/>
      <c r="V153" s="34" t="s">
        <v>770</v>
      </c>
      <c r="W153" s="209"/>
      <c r="X153" s="209"/>
      <c r="Y153" s="209"/>
      <c r="Z153" s="209"/>
      <c r="AB153" s="18">
        <f t="shared" si="90"/>
        <v>851</v>
      </c>
      <c r="AC153" s="18">
        <f t="shared" si="91"/>
        <v>491</v>
      </c>
      <c r="AD153" s="67">
        <f t="shared" si="92"/>
        <v>417</v>
      </c>
      <c r="AE153" s="107">
        <f t="shared" si="93"/>
        <v>70.21452145214522</v>
      </c>
      <c r="AF153" s="4">
        <f t="shared" si="94"/>
        <v>47.166186359269936</v>
      </c>
      <c r="AG153" s="4">
        <f t="shared" si="95"/>
        <v>38.718662952646241</v>
      </c>
      <c r="AH153" s="80"/>
      <c r="AI153" s="80"/>
      <c r="AJ153" s="80"/>
      <c r="AK153" s="44"/>
      <c r="AM153" s="44"/>
      <c r="AN153" s="44"/>
    </row>
    <row r="154" spans="2:40" ht="15" customHeight="1" x14ac:dyDescent="0.15">
      <c r="B154" s="34" t="s">
        <v>771</v>
      </c>
      <c r="C154" s="209"/>
      <c r="D154" s="209"/>
      <c r="E154" s="209"/>
      <c r="F154" s="209"/>
      <c r="H154" s="18">
        <v>1748</v>
      </c>
      <c r="I154" s="18">
        <v>963</v>
      </c>
      <c r="J154" s="18">
        <v>785</v>
      </c>
      <c r="K154" s="18">
        <v>889</v>
      </c>
      <c r="L154" s="67">
        <v>803</v>
      </c>
      <c r="M154" s="18">
        <v>1049</v>
      </c>
      <c r="N154" s="107">
        <f t="shared" si="84"/>
        <v>81.453867660764217</v>
      </c>
      <c r="O154" s="4">
        <f t="shared" si="85"/>
        <v>87.149321266968329</v>
      </c>
      <c r="P154" s="4">
        <f t="shared" si="86"/>
        <v>75.408261287223823</v>
      </c>
      <c r="Q154" s="4">
        <f t="shared" si="87"/>
        <v>75.084459459459467</v>
      </c>
      <c r="R154" s="4">
        <f t="shared" si="88"/>
        <v>74.558960074280407</v>
      </c>
      <c r="S154" s="4">
        <f t="shared" si="89"/>
        <v>86.551155115511548</v>
      </c>
      <c r="T154" s="80"/>
      <c r="U154" s="44"/>
      <c r="V154" s="34" t="s">
        <v>771</v>
      </c>
      <c r="W154" s="209"/>
      <c r="X154" s="209"/>
      <c r="Y154" s="209"/>
      <c r="Z154" s="209"/>
      <c r="AB154" s="18">
        <f t="shared" si="90"/>
        <v>1049</v>
      </c>
      <c r="AC154" s="18">
        <f t="shared" si="91"/>
        <v>785</v>
      </c>
      <c r="AD154" s="67">
        <f t="shared" si="92"/>
        <v>803</v>
      </c>
      <c r="AE154" s="107">
        <f t="shared" si="93"/>
        <v>86.551155115511548</v>
      </c>
      <c r="AF154" s="4">
        <f t="shared" si="94"/>
        <v>75.408261287223823</v>
      </c>
      <c r="AG154" s="4">
        <f t="shared" si="95"/>
        <v>74.558960074280407</v>
      </c>
      <c r="AH154" s="80"/>
      <c r="AI154" s="80"/>
      <c r="AJ154" s="80"/>
      <c r="AK154" s="44"/>
      <c r="AM154" s="44"/>
      <c r="AN154" s="44"/>
    </row>
    <row r="155" spans="2:40" ht="15" customHeight="1" x14ac:dyDescent="0.15">
      <c r="B155" s="34" t="s">
        <v>772</v>
      </c>
      <c r="C155" s="209"/>
      <c r="D155" s="209"/>
      <c r="E155" s="209"/>
      <c r="F155" s="209"/>
      <c r="H155" s="18">
        <v>1366</v>
      </c>
      <c r="I155" s="18">
        <v>826</v>
      </c>
      <c r="J155" s="18">
        <v>540</v>
      </c>
      <c r="K155" s="18">
        <v>539</v>
      </c>
      <c r="L155" s="67">
        <v>474</v>
      </c>
      <c r="M155" s="18">
        <v>891</v>
      </c>
      <c r="N155" s="107">
        <f t="shared" si="84"/>
        <v>63.653308480894687</v>
      </c>
      <c r="O155" s="4">
        <f t="shared" si="85"/>
        <v>74.751131221719461</v>
      </c>
      <c r="P155" s="4">
        <f t="shared" si="86"/>
        <v>51.873198847262245</v>
      </c>
      <c r="Q155" s="4">
        <f t="shared" si="87"/>
        <v>45.523648648648653</v>
      </c>
      <c r="R155" s="4">
        <f t="shared" si="88"/>
        <v>44.01114206128134</v>
      </c>
      <c r="S155" s="4">
        <f t="shared" si="89"/>
        <v>73.514851485148512</v>
      </c>
      <c r="T155" s="80"/>
      <c r="U155" s="44"/>
      <c r="V155" s="34" t="s">
        <v>772</v>
      </c>
      <c r="W155" s="209"/>
      <c r="X155" s="209"/>
      <c r="Y155" s="209"/>
      <c r="Z155" s="209"/>
      <c r="AB155" s="18">
        <f t="shared" si="90"/>
        <v>891</v>
      </c>
      <c r="AC155" s="18">
        <f t="shared" si="91"/>
        <v>540</v>
      </c>
      <c r="AD155" s="67">
        <f t="shared" si="92"/>
        <v>474</v>
      </c>
      <c r="AE155" s="107">
        <f t="shared" si="93"/>
        <v>73.514851485148512</v>
      </c>
      <c r="AF155" s="4">
        <f t="shared" si="94"/>
        <v>51.873198847262245</v>
      </c>
      <c r="AG155" s="4">
        <f t="shared" si="95"/>
        <v>44.01114206128134</v>
      </c>
      <c r="AH155" s="80"/>
      <c r="AI155" s="80"/>
      <c r="AJ155" s="80"/>
      <c r="AK155" s="44"/>
      <c r="AM155" s="44"/>
      <c r="AN155" s="44"/>
    </row>
    <row r="156" spans="2:40" ht="15" customHeight="1" x14ac:dyDescent="0.15">
      <c r="B156" s="34" t="s">
        <v>773</v>
      </c>
      <c r="C156" s="209"/>
      <c r="D156" s="209"/>
      <c r="E156" s="209"/>
      <c r="F156" s="209"/>
      <c r="H156" s="18">
        <v>1427</v>
      </c>
      <c r="I156" s="18">
        <v>835</v>
      </c>
      <c r="J156" s="18">
        <v>592</v>
      </c>
      <c r="K156" s="18">
        <v>621</v>
      </c>
      <c r="L156" s="67">
        <v>550</v>
      </c>
      <c r="M156" s="18">
        <v>906</v>
      </c>
      <c r="N156" s="107">
        <f t="shared" si="84"/>
        <v>66.495806150978567</v>
      </c>
      <c r="O156" s="4">
        <f t="shared" si="85"/>
        <v>75.565610859728508</v>
      </c>
      <c r="P156" s="4">
        <f t="shared" si="86"/>
        <v>56.868395773294914</v>
      </c>
      <c r="Q156" s="4">
        <f t="shared" si="87"/>
        <v>52.449324324324323</v>
      </c>
      <c r="R156" s="4">
        <f t="shared" si="88"/>
        <v>51.067780872794799</v>
      </c>
      <c r="S156" s="4">
        <f t="shared" si="89"/>
        <v>74.752475247524757</v>
      </c>
      <c r="T156" s="80"/>
      <c r="U156" s="44"/>
      <c r="V156" s="34" t="s">
        <v>773</v>
      </c>
      <c r="W156" s="209"/>
      <c r="X156" s="209"/>
      <c r="Y156" s="209"/>
      <c r="Z156" s="209"/>
      <c r="AB156" s="18">
        <f t="shared" si="90"/>
        <v>906</v>
      </c>
      <c r="AC156" s="18">
        <f t="shared" si="91"/>
        <v>592</v>
      </c>
      <c r="AD156" s="67">
        <f t="shared" si="92"/>
        <v>550</v>
      </c>
      <c r="AE156" s="107">
        <f t="shared" si="93"/>
        <v>74.752475247524757</v>
      </c>
      <c r="AF156" s="4">
        <f t="shared" si="94"/>
        <v>56.868395773294914</v>
      </c>
      <c r="AG156" s="4">
        <f t="shared" si="95"/>
        <v>51.067780872794799</v>
      </c>
      <c r="AH156" s="80"/>
      <c r="AI156" s="80"/>
      <c r="AJ156" s="80"/>
      <c r="AK156" s="44"/>
      <c r="AM156" s="44"/>
      <c r="AN156" s="44"/>
    </row>
    <row r="157" spans="2:40" ht="15" customHeight="1" x14ac:dyDescent="0.15">
      <c r="B157" s="34" t="s">
        <v>774</v>
      </c>
      <c r="C157" s="209"/>
      <c r="D157" s="209"/>
      <c r="E157" s="209"/>
      <c r="F157" s="209"/>
      <c r="H157" s="18">
        <v>1805</v>
      </c>
      <c r="I157" s="18">
        <v>990</v>
      </c>
      <c r="J157" s="18">
        <v>815</v>
      </c>
      <c r="K157" s="18">
        <v>960</v>
      </c>
      <c r="L157" s="67">
        <v>869</v>
      </c>
      <c r="M157" s="18">
        <v>1081</v>
      </c>
      <c r="N157" s="107">
        <f t="shared" si="84"/>
        <v>84.109972041006515</v>
      </c>
      <c r="O157" s="4">
        <f t="shared" si="85"/>
        <v>89.592760180995484</v>
      </c>
      <c r="P157" s="4">
        <f t="shared" si="86"/>
        <v>78.290105667627287</v>
      </c>
      <c r="Q157" s="4">
        <f t="shared" si="87"/>
        <v>81.081081081081081</v>
      </c>
      <c r="R157" s="4">
        <f t="shared" si="88"/>
        <v>80.687093779015783</v>
      </c>
      <c r="S157" s="4">
        <f t="shared" si="89"/>
        <v>89.191419141914196</v>
      </c>
      <c r="T157" s="80"/>
      <c r="U157" s="44"/>
      <c r="V157" s="34" t="s">
        <v>774</v>
      </c>
      <c r="W157" s="209"/>
      <c r="X157" s="209"/>
      <c r="Y157" s="209"/>
      <c r="Z157" s="209"/>
      <c r="AB157" s="18">
        <f t="shared" si="90"/>
        <v>1081</v>
      </c>
      <c r="AC157" s="18">
        <f t="shared" si="91"/>
        <v>815</v>
      </c>
      <c r="AD157" s="67">
        <f t="shared" si="92"/>
        <v>869</v>
      </c>
      <c r="AE157" s="107">
        <f t="shared" si="93"/>
        <v>89.191419141914196</v>
      </c>
      <c r="AF157" s="4">
        <f t="shared" si="94"/>
        <v>78.290105667627287</v>
      </c>
      <c r="AG157" s="4">
        <f t="shared" si="95"/>
        <v>80.687093779015783</v>
      </c>
      <c r="AH157" s="80"/>
      <c r="AI157" s="80"/>
      <c r="AJ157" s="80"/>
      <c r="AK157" s="44"/>
      <c r="AM157" s="44"/>
      <c r="AN157" s="44"/>
    </row>
    <row r="158" spans="2:40" ht="15" customHeight="1" x14ac:dyDescent="0.15">
      <c r="B158" s="34" t="s">
        <v>775</v>
      </c>
      <c r="C158" s="209"/>
      <c r="D158" s="209"/>
      <c r="E158" s="209"/>
      <c r="F158" s="209"/>
      <c r="H158" s="18">
        <v>1215</v>
      </c>
      <c r="I158" s="18">
        <v>699</v>
      </c>
      <c r="J158" s="18">
        <v>516</v>
      </c>
      <c r="K158" s="18">
        <v>523</v>
      </c>
      <c r="L158" s="67">
        <v>471</v>
      </c>
      <c r="M158" s="18">
        <v>751</v>
      </c>
      <c r="N158" s="107">
        <f t="shared" si="84"/>
        <v>56.616961789375587</v>
      </c>
      <c r="O158" s="4">
        <f t="shared" si="85"/>
        <v>63.257918552036195</v>
      </c>
      <c r="P158" s="4">
        <f t="shared" si="86"/>
        <v>49.56772334293948</v>
      </c>
      <c r="Q158" s="4">
        <f t="shared" si="87"/>
        <v>44.172297297297298</v>
      </c>
      <c r="R158" s="4">
        <f t="shared" si="88"/>
        <v>43.732590529247908</v>
      </c>
      <c r="S158" s="4">
        <f t="shared" si="89"/>
        <v>61.963696369636963</v>
      </c>
      <c r="T158" s="80"/>
      <c r="U158" s="44"/>
      <c r="V158" s="34" t="s">
        <v>775</v>
      </c>
      <c r="W158" s="209"/>
      <c r="X158" s="209"/>
      <c r="Y158" s="209"/>
      <c r="Z158" s="209"/>
      <c r="AB158" s="18">
        <f t="shared" si="90"/>
        <v>751</v>
      </c>
      <c r="AC158" s="18">
        <f t="shared" si="91"/>
        <v>516</v>
      </c>
      <c r="AD158" s="67">
        <f t="shared" si="92"/>
        <v>471</v>
      </c>
      <c r="AE158" s="107">
        <f t="shared" si="93"/>
        <v>61.963696369636963</v>
      </c>
      <c r="AF158" s="4">
        <f t="shared" si="94"/>
        <v>49.56772334293948</v>
      </c>
      <c r="AG158" s="4">
        <f t="shared" si="95"/>
        <v>43.732590529247908</v>
      </c>
      <c r="AH158" s="80"/>
      <c r="AI158" s="80"/>
      <c r="AJ158" s="80"/>
      <c r="AK158" s="44"/>
      <c r="AM158" s="44"/>
      <c r="AN158" s="44"/>
    </row>
    <row r="159" spans="2:40" ht="15" customHeight="1" x14ac:dyDescent="0.15">
      <c r="B159" s="34" t="s">
        <v>477</v>
      </c>
      <c r="C159" s="209"/>
      <c r="D159" s="209"/>
      <c r="E159" s="209"/>
      <c r="F159" s="209"/>
      <c r="H159" s="18">
        <v>44</v>
      </c>
      <c r="I159" s="18">
        <v>19</v>
      </c>
      <c r="J159" s="18">
        <v>25</v>
      </c>
      <c r="K159" s="18">
        <v>23</v>
      </c>
      <c r="L159" s="67">
        <v>20</v>
      </c>
      <c r="M159" s="18">
        <v>22</v>
      </c>
      <c r="N159" s="107">
        <f t="shared" si="84"/>
        <v>2.0503261882572228</v>
      </c>
      <c r="O159" s="4">
        <f t="shared" si="85"/>
        <v>1.7194570135746607</v>
      </c>
      <c r="P159" s="4">
        <f t="shared" si="86"/>
        <v>2.4015369836695486</v>
      </c>
      <c r="Q159" s="4">
        <f t="shared" si="87"/>
        <v>1.9425675675675675</v>
      </c>
      <c r="R159" s="4">
        <f t="shared" si="88"/>
        <v>1.8570102135561743</v>
      </c>
      <c r="S159" s="4">
        <f t="shared" si="89"/>
        <v>1.8151815181518154</v>
      </c>
      <c r="T159" s="80"/>
      <c r="U159" s="44"/>
      <c r="V159" s="34" t="s">
        <v>477</v>
      </c>
      <c r="W159" s="209"/>
      <c r="X159" s="209"/>
      <c r="Y159" s="209"/>
      <c r="Z159" s="209"/>
      <c r="AB159" s="18">
        <f t="shared" si="90"/>
        <v>22</v>
      </c>
      <c r="AC159" s="18">
        <f t="shared" si="91"/>
        <v>25</v>
      </c>
      <c r="AD159" s="67">
        <f t="shared" si="92"/>
        <v>20</v>
      </c>
      <c r="AE159" s="107">
        <f t="shared" si="93"/>
        <v>1.8151815181518154</v>
      </c>
      <c r="AF159" s="4">
        <f t="shared" si="94"/>
        <v>2.4015369836695486</v>
      </c>
      <c r="AG159" s="4">
        <f t="shared" si="95"/>
        <v>1.8570102135561743</v>
      </c>
      <c r="AH159" s="80"/>
      <c r="AI159" s="80"/>
      <c r="AJ159" s="80"/>
      <c r="AK159" s="44"/>
      <c r="AM159" s="44"/>
      <c r="AN159" s="44"/>
    </row>
    <row r="160" spans="2:40" ht="15" customHeight="1" x14ac:dyDescent="0.15">
      <c r="B160" s="35" t="s">
        <v>0</v>
      </c>
      <c r="C160" s="88"/>
      <c r="D160" s="88"/>
      <c r="E160" s="88"/>
      <c r="F160" s="88"/>
      <c r="G160" s="36"/>
      <c r="H160" s="19">
        <v>49</v>
      </c>
      <c r="I160" s="19">
        <v>19</v>
      </c>
      <c r="J160" s="19">
        <v>30</v>
      </c>
      <c r="K160" s="19">
        <v>37</v>
      </c>
      <c r="L160" s="72">
        <v>36</v>
      </c>
      <c r="M160" s="19">
        <v>20</v>
      </c>
      <c r="N160" s="111">
        <f t="shared" si="84"/>
        <v>2.2833178005591797</v>
      </c>
      <c r="O160" s="5">
        <f t="shared" si="85"/>
        <v>1.7194570135746607</v>
      </c>
      <c r="P160" s="5">
        <f t="shared" si="86"/>
        <v>2.8818443804034581</v>
      </c>
      <c r="Q160" s="5">
        <f t="shared" si="87"/>
        <v>3.125</v>
      </c>
      <c r="R160" s="5">
        <f t="shared" si="88"/>
        <v>3.3426183844011144</v>
      </c>
      <c r="S160" s="5">
        <f t="shared" si="89"/>
        <v>1.6501650165016499</v>
      </c>
      <c r="T160" s="80"/>
      <c r="U160" s="44"/>
      <c r="V160" s="35" t="s">
        <v>0</v>
      </c>
      <c r="W160" s="88"/>
      <c r="X160" s="88"/>
      <c r="Y160" s="88"/>
      <c r="Z160" s="88"/>
      <c r="AA160" s="36"/>
      <c r="AB160" s="19">
        <f t="shared" si="90"/>
        <v>20</v>
      </c>
      <c r="AC160" s="19">
        <f t="shared" si="91"/>
        <v>30</v>
      </c>
      <c r="AD160" s="72">
        <f t="shared" si="92"/>
        <v>36</v>
      </c>
      <c r="AE160" s="111">
        <f t="shared" si="93"/>
        <v>1.6501650165016499</v>
      </c>
      <c r="AF160" s="5">
        <f t="shared" si="94"/>
        <v>2.8818443804034581</v>
      </c>
      <c r="AG160" s="5">
        <f t="shared" si="95"/>
        <v>3.3426183844011144</v>
      </c>
      <c r="AH160" s="23"/>
      <c r="AI160" s="80"/>
      <c r="AJ160" s="23"/>
      <c r="AK160" s="44"/>
      <c r="AM160" s="44"/>
      <c r="AN160" s="44"/>
    </row>
    <row r="161" spans="1:40" ht="15" customHeight="1" x14ac:dyDescent="0.15">
      <c r="B161" s="38" t="s">
        <v>1</v>
      </c>
      <c r="C161" s="78"/>
      <c r="D161" s="78"/>
      <c r="E161" s="78"/>
      <c r="F161" s="78"/>
      <c r="G161" s="28"/>
      <c r="H161" s="39">
        <f>SUM(H148:H160)</f>
        <v>18904</v>
      </c>
      <c r="I161" s="39">
        <f>SUM(I148:I160)</f>
        <v>10442</v>
      </c>
      <c r="J161" s="39">
        <f>SUM(J148:J160)</f>
        <v>8462</v>
      </c>
      <c r="K161" s="39">
        <f>SUM(K148:K160)</f>
        <v>9309</v>
      </c>
      <c r="L161" s="68">
        <f>SUM(L148:L160)</f>
        <v>8377</v>
      </c>
      <c r="M161" s="39">
        <v>11374</v>
      </c>
      <c r="N161" s="108" t="str">
        <f t="shared" ref="N161:S161" si="96">IF(SUM(N148:N160)&gt;100,"－",SUM(N148:N160))</f>
        <v>－</v>
      </c>
      <c r="O161" s="6" t="str">
        <f t="shared" si="96"/>
        <v>－</v>
      </c>
      <c r="P161" s="6" t="str">
        <f t="shared" si="96"/>
        <v>－</v>
      </c>
      <c r="Q161" s="6" t="str">
        <f t="shared" si="96"/>
        <v>－</v>
      </c>
      <c r="R161" s="6" t="str">
        <f t="shared" si="96"/>
        <v>－</v>
      </c>
      <c r="S161" s="6" t="str">
        <f t="shared" si="96"/>
        <v>－</v>
      </c>
      <c r="T161" s="23"/>
      <c r="U161" s="44"/>
      <c r="V161" s="38" t="s">
        <v>1</v>
      </c>
      <c r="W161" s="78"/>
      <c r="X161" s="78"/>
      <c r="Y161" s="78"/>
      <c r="Z161" s="78"/>
      <c r="AA161" s="28"/>
      <c r="AB161" s="39">
        <f>SUM(AB148:AB160)</f>
        <v>11374</v>
      </c>
      <c r="AC161" s="39">
        <f>SUM(AC148:AC160)</f>
        <v>8462</v>
      </c>
      <c r="AD161" s="68">
        <f>SUM(AD148:AD160)</f>
        <v>8377</v>
      </c>
      <c r="AE161" s="108" t="str">
        <f>IF(SUM(AE148:AE160)&gt;100,"－",SUM(AE148:AE160))</f>
        <v>－</v>
      </c>
      <c r="AF161" s="6" t="str">
        <f>IF(SUM(AF148:AF160)&gt;100,"－",SUM(AF148:AF160))</f>
        <v>－</v>
      </c>
      <c r="AG161" s="6" t="str">
        <f>IF(SUM(AG148:AG160)&gt;100,"－",SUM(AG148:AG160))</f>
        <v>－</v>
      </c>
      <c r="AH161" s="23"/>
      <c r="AI161" s="23"/>
      <c r="AJ161" s="23"/>
      <c r="AK161" s="44"/>
      <c r="AM161" s="44"/>
      <c r="AN161" s="44"/>
    </row>
    <row r="162" spans="1:40" ht="15" customHeight="1" x14ac:dyDescent="0.15">
      <c r="C162" s="1"/>
      <c r="D162" s="1"/>
      <c r="O162" s="7"/>
      <c r="U162" s="44"/>
      <c r="W162" s="1"/>
      <c r="X162" s="1"/>
      <c r="AK162" s="44"/>
      <c r="AL162" s="44"/>
    </row>
    <row r="163" spans="1:40" ht="15" customHeight="1" x14ac:dyDescent="0.15">
      <c r="A163" s="1" t="s">
        <v>776</v>
      </c>
      <c r="C163" s="1"/>
      <c r="D163" s="1"/>
      <c r="O163" s="7"/>
      <c r="U163" s="44"/>
      <c r="W163" s="1"/>
      <c r="X163" s="1"/>
      <c r="AK163" s="44"/>
      <c r="AL163" s="44"/>
    </row>
    <row r="164" spans="1:40" ht="13.65" customHeight="1" x14ac:dyDescent="0.15">
      <c r="B164" s="64"/>
      <c r="C164" s="33"/>
      <c r="D164" s="33"/>
      <c r="E164" s="33"/>
      <c r="F164" s="33"/>
      <c r="G164" s="33"/>
      <c r="H164" s="386"/>
      <c r="I164" s="387"/>
      <c r="J164" s="86" t="s">
        <v>2</v>
      </c>
      <c r="K164" s="86"/>
      <c r="L164" s="387"/>
      <c r="M164" s="387"/>
      <c r="N164" s="388"/>
      <c r="O164" s="387"/>
      <c r="P164" s="86" t="s">
        <v>3</v>
      </c>
      <c r="Q164" s="86"/>
      <c r="R164" s="387"/>
      <c r="S164" s="389"/>
      <c r="U164" s="44"/>
      <c r="V164" s="64"/>
      <c r="W164" s="33"/>
      <c r="X164" s="33"/>
      <c r="Y164" s="33"/>
      <c r="Z164" s="33"/>
      <c r="AA164" s="33"/>
      <c r="AB164" s="79"/>
      <c r="AC164" s="83" t="s">
        <v>2</v>
      </c>
      <c r="AD164" s="86"/>
      <c r="AE164" s="104"/>
      <c r="AF164" s="83" t="s">
        <v>3</v>
      </c>
      <c r="AG164" s="84"/>
      <c r="AK164" s="44"/>
      <c r="AM164" s="44"/>
      <c r="AN164" s="44"/>
    </row>
    <row r="165" spans="1:40" ht="19.2" x14ac:dyDescent="0.15">
      <c r="B165" s="77"/>
      <c r="H165" s="94" t="s">
        <v>442</v>
      </c>
      <c r="I165" s="94" t="s">
        <v>194</v>
      </c>
      <c r="J165" s="94" t="s">
        <v>195</v>
      </c>
      <c r="K165" s="94" t="s">
        <v>443</v>
      </c>
      <c r="L165" s="100" t="s">
        <v>197</v>
      </c>
      <c r="M165" s="94" t="s">
        <v>1127</v>
      </c>
      <c r="N165" s="103" t="s">
        <v>442</v>
      </c>
      <c r="O165" s="94" t="s">
        <v>194</v>
      </c>
      <c r="P165" s="94" t="s">
        <v>195</v>
      </c>
      <c r="Q165" s="94" t="s">
        <v>443</v>
      </c>
      <c r="R165" s="94" t="s">
        <v>197</v>
      </c>
      <c r="S165" s="94" t="s">
        <v>1127</v>
      </c>
      <c r="U165" s="44"/>
      <c r="V165" s="77"/>
      <c r="AB165" s="94" t="s">
        <v>936</v>
      </c>
      <c r="AC165" s="94" t="s">
        <v>195</v>
      </c>
      <c r="AD165" s="100" t="s">
        <v>197</v>
      </c>
      <c r="AE165" s="339" t="s">
        <v>936</v>
      </c>
      <c r="AF165" s="94" t="s">
        <v>195</v>
      </c>
      <c r="AG165" s="94" t="s">
        <v>197</v>
      </c>
      <c r="AK165" s="44"/>
      <c r="AM165" s="44"/>
      <c r="AN165" s="44"/>
    </row>
    <row r="166" spans="1:40" ht="12" customHeight="1" x14ac:dyDescent="0.15">
      <c r="B166" s="35"/>
      <c r="C166" s="88"/>
      <c r="D166" s="88"/>
      <c r="E166" s="88"/>
      <c r="F166" s="88"/>
      <c r="G166" s="36"/>
      <c r="H166" s="37"/>
      <c r="I166" s="37"/>
      <c r="J166" s="37"/>
      <c r="K166" s="37"/>
      <c r="L166" s="66"/>
      <c r="M166" s="37"/>
      <c r="N166" s="105">
        <f t="shared" ref="N166:S166" si="97">L5</f>
        <v>2146</v>
      </c>
      <c r="O166" s="2">
        <f t="shared" si="97"/>
        <v>1105</v>
      </c>
      <c r="P166" s="2">
        <f t="shared" si="97"/>
        <v>1041</v>
      </c>
      <c r="Q166" s="2">
        <f t="shared" si="97"/>
        <v>1184</v>
      </c>
      <c r="R166" s="2">
        <f t="shared" si="97"/>
        <v>1077</v>
      </c>
      <c r="S166" s="2">
        <f t="shared" si="97"/>
        <v>1212</v>
      </c>
      <c r="T166" s="89"/>
      <c r="U166" s="44"/>
      <c r="V166" s="35"/>
      <c r="W166" s="88"/>
      <c r="X166" s="88"/>
      <c r="Y166" s="88"/>
      <c r="Z166" s="88"/>
      <c r="AA166" s="36"/>
      <c r="AB166" s="37"/>
      <c r="AC166" s="37"/>
      <c r="AD166" s="66"/>
      <c r="AE166" s="105">
        <f>AC5</f>
        <v>1212</v>
      </c>
      <c r="AF166" s="2">
        <f>AD5</f>
        <v>1041</v>
      </c>
      <c r="AG166" s="2">
        <f>AE5</f>
        <v>1077</v>
      </c>
      <c r="AH166" s="89"/>
      <c r="AI166" s="89"/>
      <c r="AJ166" s="89"/>
      <c r="AK166" s="44"/>
      <c r="AM166" s="44"/>
      <c r="AN166" s="44"/>
    </row>
    <row r="167" spans="1:40" ht="15" customHeight="1" x14ac:dyDescent="0.15">
      <c r="B167" s="34" t="s">
        <v>765</v>
      </c>
      <c r="C167" s="209"/>
      <c r="D167" s="209"/>
      <c r="E167" s="209"/>
      <c r="F167" s="209"/>
      <c r="H167" s="18">
        <v>856</v>
      </c>
      <c r="I167" s="18">
        <v>465</v>
      </c>
      <c r="J167" s="18">
        <v>391</v>
      </c>
      <c r="K167" s="18">
        <v>459</v>
      </c>
      <c r="L167" s="67">
        <v>409</v>
      </c>
      <c r="M167" s="18">
        <v>515</v>
      </c>
      <c r="N167" s="107">
        <f t="shared" ref="N167:N179" si="98">H167/N$166*100</f>
        <v>39.888164026095062</v>
      </c>
      <c r="O167" s="4">
        <f t="shared" ref="O167:O179" si="99">I167/O$166*100</f>
        <v>42.081447963800905</v>
      </c>
      <c r="P167" s="4">
        <f t="shared" ref="P167:P179" si="100">J167/P$166*100</f>
        <v>37.560038424591738</v>
      </c>
      <c r="Q167" s="4">
        <f t="shared" ref="Q167:Q179" si="101">K167/Q$166*100</f>
        <v>38.766891891891895</v>
      </c>
      <c r="R167" s="4">
        <f t="shared" ref="R167:R179" si="102">L167/R$166*100</f>
        <v>37.975858867223771</v>
      </c>
      <c r="S167" s="4">
        <f t="shared" ref="S167:S179" si="103">M167/S$166*100</f>
        <v>42.491749174917494</v>
      </c>
      <c r="T167" s="80"/>
      <c r="U167" s="44"/>
      <c r="V167" s="34" t="s">
        <v>765</v>
      </c>
      <c r="W167" s="209"/>
      <c r="X167" s="209"/>
      <c r="Y167" s="209"/>
      <c r="Z167" s="209"/>
      <c r="AB167" s="18">
        <f t="shared" ref="AB167:AB179" si="104">SUM(I167,K167-L167)</f>
        <v>515</v>
      </c>
      <c r="AC167" s="18">
        <f t="shared" ref="AC167:AC179" si="105">J167</f>
        <v>391</v>
      </c>
      <c r="AD167" s="67">
        <f t="shared" ref="AD167:AD179" si="106">L167</f>
        <v>409</v>
      </c>
      <c r="AE167" s="107">
        <f t="shared" ref="AE167:AE179" si="107">AB167/AE$166*100</f>
        <v>42.491749174917494</v>
      </c>
      <c r="AF167" s="4">
        <f t="shared" ref="AF167:AF179" si="108">AC167/AF$166*100</f>
        <v>37.560038424591738</v>
      </c>
      <c r="AG167" s="4">
        <f t="shared" ref="AG167:AG179" si="109">AD167/AG$166*100</f>
        <v>37.975858867223771</v>
      </c>
      <c r="AH167" s="80"/>
      <c r="AI167" s="80"/>
      <c r="AJ167" s="80"/>
      <c r="AK167" s="44"/>
      <c r="AM167" s="44"/>
      <c r="AN167" s="44"/>
    </row>
    <row r="168" spans="1:40" ht="15" customHeight="1" x14ac:dyDescent="0.15">
      <c r="B168" s="34" t="s">
        <v>766</v>
      </c>
      <c r="C168" s="209"/>
      <c r="D168" s="209"/>
      <c r="E168" s="209"/>
      <c r="F168" s="209"/>
      <c r="H168" s="18">
        <v>1015</v>
      </c>
      <c r="I168" s="18">
        <v>547</v>
      </c>
      <c r="J168" s="18">
        <v>468</v>
      </c>
      <c r="K168" s="18">
        <v>526</v>
      </c>
      <c r="L168" s="67">
        <v>471</v>
      </c>
      <c r="M168" s="18">
        <v>602</v>
      </c>
      <c r="N168" s="107">
        <f t="shared" si="98"/>
        <v>47.297297297297298</v>
      </c>
      <c r="O168" s="4">
        <f t="shared" si="99"/>
        <v>49.502262443438916</v>
      </c>
      <c r="P168" s="4">
        <f t="shared" si="100"/>
        <v>44.956772334293952</v>
      </c>
      <c r="Q168" s="4">
        <f t="shared" si="101"/>
        <v>44.425675675675677</v>
      </c>
      <c r="R168" s="4">
        <f t="shared" si="102"/>
        <v>43.732590529247908</v>
      </c>
      <c r="S168" s="4">
        <f t="shared" si="103"/>
        <v>49.669966996699671</v>
      </c>
      <c r="T168" s="80"/>
      <c r="U168" s="44"/>
      <c r="V168" s="34" t="s">
        <v>766</v>
      </c>
      <c r="W168" s="209"/>
      <c r="X168" s="209"/>
      <c r="Y168" s="209"/>
      <c r="Z168" s="209"/>
      <c r="AB168" s="18">
        <f t="shared" si="104"/>
        <v>602</v>
      </c>
      <c r="AC168" s="18">
        <f t="shared" si="105"/>
        <v>468</v>
      </c>
      <c r="AD168" s="67">
        <f t="shared" si="106"/>
        <v>471</v>
      </c>
      <c r="AE168" s="107">
        <f t="shared" si="107"/>
        <v>49.669966996699671</v>
      </c>
      <c r="AF168" s="4">
        <f t="shared" si="108"/>
        <v>44.956772334293952</v>
      </c>
      <c r="AG168" s="4">
        <f t="shared" si="109"/>
        <v>43.732590529247908</v>
      </c>
      <c r="AH168" s="80"/>
      <c r="AI168" s="80"/>
      <c r="AJ168" s="80"/>
      <c r="AK168" s="44"/>
      <c r="AM168" s="44"/>
      <c r="AN168" s="44"/>
    </row>
    <row r="169" spans="1:40" ht="15" customHeight="1" x14ac:dyDescent="0.15">
      <c r="B169" s="34" t="s">
        <v>767</v>
      </c>
      <c r="C169" s="209"/>
      <c r="D169" s="209"/>
      <c r="E169" s="209"/>
      <c r="F169" s="209"/>
      <c r="H169" s="18">
        <v>1448</v>
      </c>
      <c r="I169" s="18">
        <v>826</v>
      </c>
      <c r="J169" s="18">
        <v>622</v>
      </c>
      <c r="K169" s="18">
        <v>724</v>
      </c>
      <c r="L169" s="67">
        <v>658</v>
      </c>
      <c r="M169" s="18">
        <v>892</v>
      </c>
      <c r="N169" s="107">
        <f t="shared" si="98"/>
        <v>67.474370922646784</v>
      </c>
      <c r="O169" s="4">
        <f t="shared" si="99"/>
        <v>74.751131221719461</v>
      </c>
      <c r="P169" s="4">
        <f t="shared" si="100"/>
        <v>59.750240153698364</v>
      </c>
      <c r="Q169" s="4">
        <f t="shared" si="101"/>
        <v>61.148648648648653</v>
      </c>
      <c r="R169" s="4">
        <f t="shared" si="102"/>
        <v>61.095636025998147</v>
      </c>
      <c r="S169" s="4">
        <f t="shared" si="103"/>
        <v>73.597359735973598</v>
      </c>
      <c r="T169" s="80"/>
      <c r="U169" s="44"/>
      <c r="V169" s="34" t="s">
        <v>767</v>
      </c>
      <c r="W169" s="209"/>
      <c r="X169" s="209"/>
      <c r="Y169" s="209"/>
      <c r="Z169" s="209"/>
      <c r="AB169" s="18">
        <f t="shared" si="104"/>
        <v>892</v>
      </c>
      <c r="AC169" s="18">
        <f t="shared" si="105"/>
        <v>622</v>
      </c>
      <c r="AD169" s="67">
        <f t="shared" si="106"/>
        <v>658</v>
      </c>
      <c r="AE169" s="107">
        <f t="shared" si="107"/>
        <v>73.597359735973598</v>
      </c>
      <c r="AF169" s="4">
        <f t="shared" si="108"/>
        <v>59.750240153698364</v>
      </c>
      <c r="AG169" s="4">
        <f t="shared" si="109"/>
        <v>61.095636025998147</v>
      </c>
      <c r="AH169" s="80"/>
      <c r="AI169" s="80"/>
      <c r="AJ169" s="80"/>
      <c r="AK169" s="44"/>
      <c r="AM169" s="44"/>
      <c r="AN169" s="44"/>
    </row>
    <row r="170" spans="1:40" ht="15" customHeight="1" x14ac:dyDescent="0.15">
      <c r="B170" s="61" t="s">
        <v>768</v>
      </c>
      <c r="C170" s="209"/>
      <c r="D170" s="209"/>
      <c r="E170" s="209"/>
      <c r="F170" s="209"/>
      <c r="H170" s="18">
        <v>1699</v>
      </c>
      <c r="I170" s="18">
        <v>953</v>
      </c>
      <c r="J170" s="18">
        <v>746</v>
      </c>
      <c r="K170" s="18">
        <v>870</v>
      </c>
      <c r="L170" s="67">
        <v>781</v>
      </c>
      <c r="M170" s="18">
        <v>1042</v>
      </c>
      <c r="N170" s="107">
        <f t="shared" si="98"/>
        <v>79.170549860205028</v>
      </c>
      <c r="O170" s="4">
        <f t="shared" si="99"/>
        <v>86.244343891402721</v>
      </c>
      <c r="P170" s="4">
        <f t="shared" si="100"/>
        <v>71.661863592699319</v>
      </c>
      <c r="Q170" s="4">
        <f t="shared" si="101"/>
        <v>73.479729729729726</v>
      </c>
      <c r="R170" s="4">
        <f t="shared" si="102"/>
        <v>72.516248839368615</v>
      </c>
      <c r="S170" s="4">
        <f t="shared" si="103"/>
        <v>85.973597359735976</v>
      </c>
      <c r="T170" s="80"/>
      <c r="U170" s="44"/>
      <c r="V170" s="61" t="s">
        <v>768</v>
      </c>
      <c r="W170" s="209"/>
      <c r="X170" s="209"/>
      <c r="Y170" s="209"/>
      <c r="Z170" s="209"/>
      <c r="AB170" s="18">
        <f t="shared" si="104"/>
        <v>1042</v>
      </c>
      <c r="AC170" s="18">
        <f t="shared" si="105"/>
        <v>746</v>
      </c>
      <c r="AD170" s="67">
        <f t="shared" si="106"/>
        <v>781</v>
      </c>
      <c r="AE170" s="107">
        <f t="shared" si="107"/>
        <v>85.973597359735976</v>
      </c>
      <c r="AF170" s="4">
        <f t="shared" si="108"/>
        <v>71.661863592699319</v>
      </c>
      <c r="AG170" s="4">
        <f t="shared" si="109"/>
        <v>72.516248839368615</v>
      </c>
      <c r="AH170" s="80"/>
      <c r="AI170" s="80"/>
      <c r="AJ170" s="80"/>
      <c r="AK170" s="44"/>
      <c r="AM170" s="44"/>
      <c r="AN170" s="44"/>
    </row>
    <row r="171" spans="1:40" ht="15" customHeight="1" x14ac:dyDescent="0.15">
      <c r="B171" s="34" t="s">
        <v>769</v>
      </c>
      <c r="C171" s="209"/>
      <c r="D171" s="209"/>
      <c r="E171" s="209"/>
      <c r="F171" s="209"/>
      <c r="H171" s="18">
        <v>675</v>
      </c>
      <c r="I171" s="18">
        <v>362</v>
      </c>
      <c r="J171" s="18">
        <v>313</v>
      </c>
      <c r="K171" s="18">
        <v>374</v>
      </c>
      <c r="L171" s="67">
        <v>327</v>
      </c>
      <c r="M171" s="18">
        <v>409</v>
      </c>
      <c r="N171" s="107">
        <f t="shared" si="98"/>
        <v>31.45386766076421</v>
      </c>
      <c r="O171" s="4">
        <f t="shared" si="99"/>
        <v>32.76018099547511</v>
      </c>
      <c r="P171" s="4">
        <f t="shared" si="100"/>
        <v>30.067243035542745</v>
      </c>
      <c r="Q171" s="4">
        <f t="shared" si="101"/>
        <v>31.587837837837839</v>
      </c>
      <c r="R171" s="4">
        <f t="shared" si="102"/>
        <v>30.362116991643457</v>
      </c>
      <c r="S171" s="4">
        <f t="shared" si="103"/>
        <v>33.745874587458744</v>
      </c>
      <c r="T171" s="80"/>
      <c r="U171" s="44"/>
      <c r="V171" s="34" t="s">
        <v>769</v>
      </c>
      <c r="W171" s="209"/>
      <c r="X171" s="209"/>
      <c r="Y171" s="209"/>
      <c r="Z171" s="209"/>
      <c r="AB171" s="18">
        <f t="shared" si="104"/>
        <v>409</v>
      </c>
      <c r="AC171" s="18">
        <f t="shared" si="105"/>
        <v>313</v>
      </c>
      <c r="AD171" s="67">
        <f t="shared" si="106"/>
        <v>327</v>
      </c>
      <c r="AE171" s="107">
        <f t="shared" si="107"/>
        <v>33.745874587458744</v>
      </c>
      <c r="AF171" s="4">
        <f t="shared" si="108"/>
        <v>30.067243035542745</v>
      </c>
      <c r="AG171" s="4">
        <f t="shared" si="109"/>
        <v>30.362116991643457</v>
      </c>
      <c r="AH171" s="80"/>
      <c r="AI171" s="80"/>
      <c r="AJ171" s="80"/>
      <c r="AK171" s="44"/>
      <c r="AM171" s="44"/>
      <c r="AN171" s="44"/>
    </row>
    <row r="172" spans="1:40" ht="15" customHeight="1" x14ac:dyDescent="0.15">
      <c r="B172" s="34" t="s">
        <v>770</v>
      </c>
      <c r="C172" s="209"/>
      <c r="D172" s="209"/>
      <c r="E172" s="209"/>
      <c r="F172" s="209"/>
      <c r="H172" s="18">
        <v>929</v>
      </c>
      <c r="I172" s="18">
        <v>578</v>
      </c>
      <c r="J172" s="18">
        <v>351</v>
      </c>
      <c r="K172" s="18">
        <v>418</v>
      </c>
      <c r="L172" s="67">
        <v>374</v>
      </c>
      <c r="M172" s="18">
        <v>622</v>
      </c>
      <c r="N172" s="107">
        <f t="shared" si="98"/>
        <v>43.289841565703632</v>
      </c>
      <c r="O172" s="4">
        <f t="shared" si="99"/>
        <v>52.307692307692314</v>
      </c>
      <c r="P172" s="4">
        <f t="shared" si="100"/>
        <v>33.717579250720462</v>
      </c>
      <c r="Q172" s="4">
        <f t="shared" si="101"/>
        <v>35.304054054054049</v>
      </c>
      <c r="R172" s="4">
        <f t="shared" si="102"/>
        <v>34.726090993500463</v>
      </c>
      <c r="S172" s="4">
        <f t="shared" si="103"/>
        <v>51.320132013201324</v>
      </c>
      <c r="T172" s="80"/>
      <c r="U172" s="44"/>
      <c r="V172" s="34" t="s">
        <v>770</v>
      </c>
      <c r="W172" s="209"/>
      <c r="X172" s="209"/>
      <c r="Y172" s="209"/>
      <c r="Z172" s="209"/>
      <c r="AB172" s="18">
        <f t="shared" si="104"/>
        <v>622</v>
      </c>
      <c r="AC172" s="18">
        <f t="shared" si="105"/>
        <v>351</v>
      </c>
      <c r="AD172" s="67">
        <f t="shared" si="106"/>
        <v>374</v>
      </c>
      <c r="AE172" s="107">
        <f t="shared" si="107"/>
        <v>51.320132013201324</v>
      </c>
      <c r="AF172" s="4">
        <f t="shared" si="108"/>
        <v>33.717579250720462</v>
      </c>
      <c r="AG172" s="4">
        <f t="shared" si="109"/>
        <v>34.726090993500463</v>
      </c>
      <c r="AH172" s="80"/>
      <c r="AI172" s="80"/>
      <c r="AJ172" s="80"/>
      <c r="AK172" s="44"/>
      <c r="AM172" s="44"/>
      <c r="AN172" s="44"/>
    </row>
    <row r="173" spans="1:40" ht="15" customHeight="1" x14ac:dyDescent="0.15">
      <c r="B173" s="34" t="s">
        <v>771</v>
      </c>
      <c r="C173" s="209"/>
      <c r="D173" s="209"/>
      <c r="E173" s="209"/>
      <c r="F173" s="209"/>
      <c r="H173" s="18">
        <v>1046</v>
      </c>
      <c r="I173" s="18">
        <v>525</v>
      </c>
      <c r="J173" s="18">
        <v>521</v>
      </c>
      <c r="K173" s="18">
        <v>650</v>
      </c>
      <c r="L173" s="67">
        <v>596</v>
      </c>
      <c r="M173" s="18">
        <v>579</v>
      </c>
      <c r="N173" s="107">
        <f t="shared" si="98"/>
        <v>48.741845293569433</v>
      </c>
      <c r="O173" s="4">
        <f t="shared" si="99"/>
        <v>47.511312217194565</v>
      </c>
      <c r="P173" s="4">
        <f t="shared" si="100"/>
        <v>50.048030739673386</v>
      </c>
      <c r="Q173" s="4">
        <f t="shared" si="101"/>
        <v>54.898648648648653</v>
      </c>
      <c r="R173" s="4">
        <f t="shared" si="102"/>
        <v>55.338904363974009</v>
      </c>
      <c r="S173" s="4">
        <f t="shared" si="103"/>
        <v>47.772277227722768</v>
      </c>
      <c r="T173" s="80"/>
      <c r="U173" s="44"/>
      <c r="V173" s="34" t="s">
        <v>771</v>
      </c>
      <c r="W173" s="209"/>
      <c r="X173" s="209"/>
      <c r="Y173" s="209"/>
      <c r="Z173" s="209"/>
      <c r="AB173" s="18">
        <f t="shared" si="104"/>
        <v>579</v>
      </c>
      <c r="AC173" s="18">
        <f t="shared" si="105"/>
        <v>521</v>
      </c>
      <c r="AD173" s="67">
        <f t="shared" si="106"/>
        <v>596</v>
      </c>
      <c r="AE173" s="107">
        <f t="shared" si="107"/>
        <v>47.772277227722768</v>
      </c>
      <c r="AF173" s="4">
        <f t="shared" si="108"/>
        <v>50.048030739673386</v>
      </c>
      <c r="AG173" s="4">
        <f t="shared" si="109"/>
        <v>55.338904363974009</v>
      </c>
      <c r="AH173" s="80"/>
      <c r="AI173" s="80"/>
      <c r="AJ173" s="80"/>
      <c r="AK173" s="44"/>
      <c r="AM173" s="44"/>
      <c r="AN173" s="44"/>
    </row>
    <row r="174" spans="1:40" ht="15" customHeight="1" x14ac:dyDescent="0.15">
      <c r="B174" s="34" t="s">
        <v>772</v>
      </c>
      <c r="C174" s="209"/>
      <c r="D174" s="209"/>
      <c r="E174" s="209"/>
      <c r="F174" s="209"/>
      <c r="H174" s="18">
        <v>753</v>
      </c>
      <c r="I174" s="18">
        <v>389</v>
      </c>
      <c r="J174" s="18">
        <v>364</v>
      </c>
      <c r="K174" s="18">
        <v>376</v>
      </c>
      <c r="L174" s="67">
        <v>333</v>
      </c>
      <c r="M174" s="18">
        <v>432</v>
      </c>
      <c r="N174" s="107">
        <f t="shared" si="98"/>
        <v>35.088536812674739</v>
      </c>
      <c r="O174" s="4">
        <f t="shared" si="99"/>
        <v>35.203619909502265</v>
      </c>
      <c r="P174" s="4">
        <f t="shared" si="100"/>
        <v>34.966378482228627</v>
      </c>
      <c r="Q174" s="4">
        <f t="shared" si="101"/>
        <v>31.756756756756754</v>
      </c>
      <c r="R174" s="4">
        <f t="shared" si="102"/>
        <v>30.919220055710305</v>
      </c>
      <c r="S174" s="4">
        <f t="shared" si="103"/>
        <v>35.64356435643564</v>
      </c>
      <c r="T174" s="80"/>
      <c r="U174" s="44"/>
      <c r="V174" s="34" t="s">
        <v>772</v>
      </c>
      <c r="W174" s="209"/>
      <c r="X174" s="209"/>
      <c r="Y174" s="209"/>
      <c r="Z174" s="209"/>
      <c r="AB174" s="18">
        <f t="shared" si="104"/>
        <v>432</v>
      </c>
      <c r="AC174" s="18">
        <f t="shared" si="105"/>
        <v>364</v>
      </c>
      <c r="AD174" s="67">
        <f t="shared" si="106"/>
        <v>333</v>
      </c>
      <c r="AE174" s="107">
        <f t="shared" si="107"/>
        <v>35.64356435643564</v>
      </c>
      <c r="AF174" s="4">
        <f t="shared" si="108"/>
        <v>34.966378482228627</v>
      </c>
      <c r="AG174" s="4">
        <f t="shared" si="109"/>
        <v>30.919220055710305</v>
      </c>
      <c r="AH174" s="80"/>
      <c r="AI174" s="80"/>
      <c r="AJ174" s="80"/>
      <c r="AK174" s="44"/>
      <c r="AM174" s="44"/>
      <c r="AN174" s="44"/>
    </row>
    <row r="175" spans="1:40" ht="15" customHeight="1" x14ac:dyDescent="0.15">
      <c r="B175" s="34" t="s">
        <v>773</v>
      </c>
      <c r="C175" s="209"/>
      <c r="D175" s="209"/>
      <c r="E175" s="209"/>
      <c r="F175" s="209"/>
      <c r="H175" s="18">
        <v>685</v>
      </c>
      <c r="I175" s="18">
        <v>350</v>
      </c>
      <c r="J175" s="18">
        <v>335</v>
      </c>
      <c r="K175" s="18">
        <v>349</v>
      </c>
      <c r="L175" s="67">
        <v>310</v>
      </c>
      <c r="M175" s="18">
        <v>389</v>
      </c>
      <c r="N175" s="107">
        <f t="shared" si="98"/>
        <v>31.919850885368128</v>
      </c>
      <c r="O175" s="4">
        <f t="shared" si="99"/>
        <v>31.674208144796378</v>
      </c>
      <c r="P175" s="4">
        <f t="shared" si="100"/>
        <v>32.18059558117195</v>
      </c>
      <c r="Q175" s="4">
        <f t="shared" si="101"/>
        <v>29.476351351351347</v>
      </c>
      <c r="R175" s="4">
        <f t="shared" si="102"/>
        <v>28.783658310120707</v>
      </c>
      <c r="S175" s="4">
        <f t="shared" si="103"/>
        <v>32.095709570957098</v>
      </c>
      <c r="T175" s="80"/>
      <c r="U175" s="44"/>
      <c r="V175" s="34" t="s">
        <v>773</v>
      </c>
      <c r="W175" s="209"/>
      <c r="X175" s="209"/>
      <c r="Y175" s="209"/>
      <c r="Z175" s="209"/>
      <c r="AB175" s="18">
        <f t="shared" si="104"/>
        <v>389</v>
      </c>
      <c r="AC175" s="18">
        <f t="shared" si="105"/>
        <v>335</v>
      </c>
      <c r="AD175" s="67">
        <f t="shared" si="106"/>
        <v>310</v>
      </c>
      <c r="AE175" s="107">
        <f t="shared" si="107"/>
        <v>32.095709570957098</v>
      </c>
      <c r="AF175" s="4">
        <f t="shared" si="108"/>
        <v>32.18059558117195</v>
      </c>
      <c r="AG175" s="4">
        <f t="shared" si="109"/>
        <v>28.783658310120707</v>
      </c>
      <c r="AH175" s="80"/>
      <c r="AI175" s="80"/>
      <c r="AJ175" s="80"/>
      <c r="AK175" s="44"/>
      <c r="AM175" s="44"/>
      <c r="AN175" s="44"/>
    </row>
    <row r="176" spans="1:40" ht="15" customHeight="1" x14ac:dyDescent="0.15">
      <c r="B176" s="34" t="s">
        <v>774</v>
      </c>
      <c r="C176" s="209"/>
      <c r="D176" s="209"/>
      <c r="E176" s="209"/>
      <c r="F176" s="209"/>
      <c r="H176" s="18">
        <v>740</v>
      </c>
      <c r="I176" s="18">
        <v>385</v>
      </c>
      <c r="J176" s="18">
        <v>355</v>
      </c>
      <c r="K176" s="18">
        <v>429</v>
      </c>
      <c r="L176" s="67">
        <v>393</v>
      </c>
      <c r="M176" s="18">
        <v>421</v>
      </c>
      <c r="N176" s="107">
        <f t="shared" si="98"/>
        <v>34.482758620689658</v>
      </c>
      <c r="O176" s="4">
        <f t="shared" si="99"/>
        <v>34.841628959276015</v>
      </c>
      <c r="P176" s="4">
        <f t="shared" si="100"/>
        <v>34.101825168107588</v>
      </c>
      <c r="Q176" s="4">
        <f t="shared" si="101"/>
        <v>36.233108108108105</v>
      </c>
      <c r="R176" s="4">
        <f t="shared" si="102"/>
        <v>36.49025069637883</v>
      </c>
      <c r="S176" s="4">
        <f t="shared" si="103"/>
        <v>34.735973597359738</v>
      </c>
      <c r="T176" s="80"/>
      <c r="U176" s="44"/>
      <c r="V176" s="34" t="s">
        <v>774</v>
      </c>
      <c r="W176" s="209"/>
      <c r="X176" s="209"/>
      <c r="Y176" s="209"/>
      <c r="Z176" s="209"/>
      <c r="AB176" s="18">
        <f t="shared" si="104"/>
        <v>421</v>
      </c>
      <c r="AC176" s="18">
        <f t="shared" si="105"/>
        <v>355</v>
      </c>
      <c r="AD176" s="67">
        <f t="shared" si="106"/>
        <v>393</v>
      </c>
      <c r="AE176" s="107">
        <f t="shared" si="107"/>
        <v>34.735973597359738</v>
      </c>
      <c r="AF176" s="4">
        <f t="shared" si="108"/>
        <v>34.101825168107588</v>
      </c>
      <c r="AG176" s="4">
        <f t="shared" si="109"/>
        <v>36.49025069637883</v>
      </c>
      <c r="AH176" s="80"/>
      <c r="AI176" s="80"/>
      <c r="AJ176" s="80"/>
      <c r="AK176" s="44"/>
      <c r="AM176" s="44"/>
      <c r="AN176" s="44"/>
    </row>
    <row r="177" spans="2:42" ht="15" customHeight="1" x14ac:dyDescent="0.15">
      <c r="B177" s="34" t="s">
        <v>775</v>
      </c>
      <c r="C177" s="209"/>
      <c r="D177" s="209"/>
      <c r="E177" s="209"/>
      <c r="F177" s="209"/>
      <c r="H177" s="18">
        <v>470</v>
      </c>
      <c r="I177" s="18">
        <v>269</v>
      </c>
      <c r="J177" s="18">
        <v>201</v>
      </c>
      <c r="K177" s="18">
        <v>214</v>
      </c>
      <c r="L177" s="67">
        <v>192</v>
      </c>
      <c r="M177" s="18">
        <v>291</v>
      </c>
      <c r="N177" s="107">
        <f t="shared" si="98"/>
        <v>21.90121155638397</v>
      </c>
      <c r="O177" s="4">
        <f t="shared" si="99"/>
        <v>24.343891402714931</v>
      </c>
      <c r="P177" s="4">
        <f t="shared" si="100"/>
        <v>19.308357348703169</v>
      </c>
      <c r="Q177" s="4">
        <f t="shared" si="101"/>
        <v>18.074324324324326</v>
      </c>
      <c r="R177" s="4">
        <f t="shared" si="102"/>
        <v>17.827298050139277</v>
      </c>
      <c r="S177" s="4">
        <f t="shared" si="103"/>
        <v>24.009900990099009</v>
      </c>
      <c r="T177" s="80"/>
      <c r="U177" s="44"/>
      <c r="V177" s="34" t="s">
        <v>775</v>
      </c>
      <c r="W177" s="209"/>
      <c r="X177" s="209"/>
      <c r="Y177" s="209"/>
      <c r="Z177" s="209"/>
      <c r="AB177" s="18">
        <f t="shared" si="104"/>
        <v>291</v>
      </c>
      <c r="AC177" s="18">
        <f t="shared" si="105"/>
        <v>201</v>
      </c>
      <c r="AD177" s="67">
        <f t="shared" si="106"/>
        <v>192</v>
      </c>
      <c r="AE177" s="107">
        <f t="shared" si="107"/>
        <v>24.009900990099009</v>
      </c>
      <c r="AF177" s="4">
        <f t="shared" si="108"/>
        <v>19.308357348703169</v>
      </c>
      <c r="AG177" s="4">
        <f t="shared" si="109"/>
        <v>17.827298050139277</v>
      </c>
      <c r="AH177" s="80"/>
      <c r="AI177" s="80"/>
      <c r="AJ177" s="80"/>
      <c r="AK177" s="44"/>
      <c r="AM177" s="44"/>
      <c r="AN177" s="44"/>
    </row>
    <row r="178" spans="2:42" ht="15" customHeight="1" x14ac:dyDescent="0.15">
      <c r="B178" s="34" t="s">
        <v>477</v>
      </c>
      <c r="C178" s="209"/>
      <c r="D178" s="209"/>
      <c r="E178" s="209"/>
      <c r="F178" s="209"/>
      <c r="H178" s="18">
        <v>50</v>
      </c>
      <c r="I178" s="18">
        <v>19</v>
      </c>
      <c r="J178" s="18">
        <v>31</v>
      </c>
      <c r="K178" s="18">
        <v>43</v>
      </c>
      <c r="L178" s="67">
        <v>40</v>
      </c>
      <c r="M178" s="18">
        <v>22</v>
      </c>
      <c r="N178" s="107">
        <f t="shared" si="98"/>
        <v>2.3299161230195713</v>
      </c>
      <c r="O178" s="4">
        <f t="shared" si="99"/>
        <v>1.7194570135746607</v>
      </c>
      <c r="P178" s="4">
        <f t="shared" si="100"/>
        <v>2.9779058597502401</v>
      </c>
      <c r="Q178" s="4">
        <f t="shared" si="101"/>
        <v>3.6317567567567566</v>
      </c>
      <c r="R178" s="4">
        <f t="shared" si="102"/>
        <v>3.7140204271123487</v>
      </c>
      <c r="S178" s="4">
        <f t="shared" si="103"/>
        <v>1.8151815181518154</v>
      </c>
      <c r="T178" s="80"/>
      <c r="U178" s="44"/>
      <c r="V178" s="34" t="s">
        <v>477</v>
      </c>
      <c r="W178" s="209"/>
      <c r="X178" s="209"/>
      <c r="Y178" s="209"/>
      <c r="Z178" s="209"/>
      <c r="AB178" s="18">
        <f t="shared" si="104"/>
        <v>22</v>
      </c>
      <c r="AC178" s="18">
        <f t="shared" si="105"/>
        <v>31</v>
      </c>
      <c r="AD178" s="67">
        <f t="shared" si="106"/>
        <v>40</v>
      </c>
      <c r="AE178" s="107">
        <f t="shared" si="107"/>
        <v>1.8151815181518154</v>
      </c>
      <c r="AF178" s="4">
        <f t="shared" si="108"/>
        <v>2.9779058597502401</v>
      </c>
      <c r="AG178" s="4">
        <f t="shared" si="109"/>
        <v>3.7140204271123487</v>
      </c>
      <c r="AH178" s="80"/>
      <c r="AI178" s="80"/>
      <c r="AJ178" s="80"/>
      <c r="AK178" s="44"/>
      <c r="AM178" s="44"/>
      <c r="AN178" s="44"/>
    </row>
    <row r="179" spans="2:42" ht="15" customHeight="1" x14ac:dyDescent="0.15">
      <c r="B179" s="35" t="s">
        <v>0</v>
      </c>
      <c r="C179" s="88"/>
      <c r="D179" s="88"/>
      <c r="E179" s="88"/>
      <c r="F179" s="88"/>
      <c r="G179" s="36"/>
      <c r="H179" s="19">
        <v>142</v>
      </c>
      <c r="I179" s="19">
        <v>54</v>
      </c>
      <c r="J179" s="19">
        <v>88</v>
      </c>
      <c r="K179" s="19">
        <v>96</v>
      </c>
      <c r="L179" s="72">
        <v>86</v>
      </c>
      <c r="M179" s="19">
        <v>64</v>
      </c>
      <c r="N179" s="111">
        <f t="shared" si="98"/>
        <v>6.6169617893755817</v>
      </c>
      <c r="O179" s="5">
        <f t="shared" si="99"/>
        <v>4.886877828054299</v>
      </c>
      <c r="P179" s="5">
        <f t="shared" si="100"/>
        <v>8.4534101825168104</v>
      </c>
      <c r="Q179" s="5">
        <f t="shared" si="101"/>
        <v>8.1081081081081088</v>
      </c>
      <c r="R179" s="5">
        <f t="shared" si="102"/>
        <v>7.9851439182915511</v>
      </c>
      <c r="S179" s="5">
        <f t="shared" si="103"/>
        <v>5.2805280528052805</v>
      </c>
      <c r="T179" s="80"/>
      <c r="U179" s="44"/>
      <c r="V179" s="35" t="s">
        <v>0</v>
      </c>
      <c r="W179" s="88"/>
      <c r="X179" s="88"/>
      <c r="Y179" s="88"/>
      <c r="Z179" s="88"/>
      <c r="AA179" s="36"/>
      <c r="AB179" s="19">
        <f t="shared" si="104"/>
        <v>64</v>
      </c>
      <c r="AC179" s="19">
        <f t="shared" si="105"/>
        <v>88</v>
      </c>
      <c r="AD179" s="72">
        <f t="shared" si="106"/>
        <v>86</v>
      </c>
      <c r="AE179" s="111">
        <f t="shared" si="107"/>
        <v>5.2805280528052805</v>
      </c>
      <c r="AF179" s="5">
        <f t="shared" si="108"/>
        <v>8.4534101825168104</v>
      </c>
      <c r="AG179" s="5">
        <f t="shared" si="109"/>
        <v>7.9851439182915511</v>
      </c>
      <c r="AH179" s="23"/>
      <c r="AI179" s="80"/>
      <c r="AJ179" s="23"/>
      <c r="AK179" s="44"/>
      <c r="AM179" s="44"/>
      <c r="AN179" s="44"/>
    </row>
    <row r="180" spans="2:42" ht="15" customHeight="1" x14ac:dyDescent="0.15">
      <c r="B180" s="38" t="s">
        <v>1</v>
      </c>
      <c r="C180" s="78"/>
      <c r="D180" s="78"/>
      <c r="E180" s="78"/>
      <c r="F180" s="78"/>
      <c r="G180" s="28"/>
      <c r="H180" s="39">
        <f>SUM(H167:H179)</f>
        <v>10508</v>
      </c>
      <c r="I180" s="39">
        <f>SUM(I167:I179)</f>
        <v>5722</v>
      </c>
      <c r="J180" s="39">
        <f>SUM(J167:J179)</f>
        <v>4786</v>
      </c>
      <c r="K180" s="39">
        <f>SUM(K167:K179)</f>
        <v>5528</v>
      </c>
      <c r="L180" s="68">
        <f>SUM(L167:L179)</f>
        <v>4970</v>
      </c>
      <c r="M180" s="39">
        <v>6280</v>
      </c>
      <c r="N180" s="108" t="str">
        <f t="shared" ref="N180:S180" si="110">IF(SUM(N167:N179)&gt;100,"－",SUM(N167:N179))</f>
        <v>－</v>
      </c>
      <c r="O180" s="6" t="str">
        <f t="shared" si="110"/>
        <v>－</v>
      </c>
      <c r="P180" s="6" t="str">
        <f t="shared" si="110"/>
        <v>－</v>
      </c>
      <c r="Q180" s="6" t="str">
        <f t="shared" si="110"/>
        <v>－</v>
      </c>
      <c r="R180" s="6" t="str">
        <f t="shared" si="110"/>
        <v>－</v>
      </c>
      <c r="S180" s="6" t="str">
        <f t="shared" si="110"/>
        <v>－</v>
      </c>
      <c r="T180" s="23"/>
      <c r="U180" s="23"/>
      <c r="V180" s="38" t="s">
        <v>1</v>
      </c>
      <c r="W180" s="78"/>
      <c r="X180" s="78"/>
      <c r="Y180" s="78"/>
      <c r="Z180" s="78"/>
      <c r="AA180" s="28"/>
      <c r="AB180" s="39">
        <f>SUM(AB167:AB179)</f>
        <v>6280</v>
      </c>
      <c r="AC180" s="39">
        <f>SUM(AC167:AC179)</f>
        <v>4786</v>
      </c>
      <c r="AD180" s="68">
        <f>SUM(AD167:AD179)</f>
        <v>4970</v>
      </c>
      <c r="AE180" s="108" t="str">
        <f>IF(SUM(AE167:AE179)&gt;100,"－",SUM(AE167:AE179))</f>
        <v>－</v>
      </c>
      <c r="AF180" s="6" t="str">
        <f>IF(SUM(AF167:AF179)&gt;100,"－",SUM(AF167:AF179))</f>
        <v>－</v>
      </c>
      <c r="AG180" s="6" t="str">
        <f>IF(SUM(AG167:AG179)&gt;100,"－",SUM(AG167:AG179))</f>
        <v>－</v>
      </c>
      <c r="AH180" s="23"/>
      <c r="AI180" s="23"/>
      <c r="AJ180" s="23"/>
      <c r="AK180" s="44"/>
      <c r="AM180" s="44"/>
      <c r="AN180" s="44"/>
    </row>
    <row r="181" spans="2:42" ht="15" customHeight="1" x14ac:dyDescent="0.15">
      <c r="B181" s="62"/>
      <c r="C181" s="45"/>
      <c r="D181" s="45"/>
      <c r="E181" s="45"/>
      <c r="F181" s="109"/>
      <c r="G181" s="109"/>
      <c r="H181" s="109"/>
      <c r="I181" s="109"/>
      <c r="J181" s="109"/>
      <c r="U181" s="44"/>
      <c r="V181" s="62"/>
      <c r="W181" s="45"/>
      <c r="X181" s="45"/>
      <c r="Y181" s="45"/>
      <c r="Z181" s="109"/>
      <c r="AA181" s="109"/>
      <c r="AB181" s="109"/>
      <c r="AC181" s="109"/>
      <c r="AD181" s="109"/>
      <c r="AO181" s="44"/>
      <c r="AP181" s="44"/>
    </row>
    <row r="182" spans="2:42" ht="15" customHeight="1" x14ac:dyDescent="0.15">
      <c r="U182" s="44"/>
      <c r="AO182" s="44"/>
      <c r="AP182" s="44"/>
    </row>
  </sheetData>
  <phoneticPr fontId="1"/>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2" manualBreakCount="2">
    <brk id="75" max="16383" man="1"/>
    <brk id="1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53"/>
  <sheetViews>
    <sheetView showGridLines="0" topLeftCell="A150" zoomScaleNormal="100" zoomScaleSheetLayoutView="100" workbookViewId="0">
      <selection activeCell="A155" sqref="A155"/>
    </sheetView>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0" width="4.44140625" style="1" customWidth="1"/>
    <col min="21" max="21" width="6.5546875" style="1" customWidth="1"/>
    <col min="22" max="24" width="8.44140625" style="7" customWidth="1"/>
    <col min="25" max="26" width="8.5546875" style="7" customWidth="1"/>
    <col min="27" max="37" width="8.5546875" style="1" customWidth="1"/>
    <col min="38" max="41" width="9.44140625" style="1" customWidth="1"/>
    <col min="42" max="42" width="5.5546875" style="1" customWidth="1"/>
    <col min="43" max="16384" width="9.109375" style="1"/>
  </cols>
  <sheetData>
    <row r="1" spans="1:34" ht="20.100000000000001" customHeight="1" x14ac:dyDescent="0.15">
      <c r="A1" s="278" t="s">
        <v>777</v>
      </c>
    </row>
    <row r="2" spans="1:34" ht="19.2" x14ac:dyDescent="0.15">
      <c r="A2" s="278"/>
      <c r="B2" s="281"/>
      <c r="C2" s="282"/>
      <c r="D2" s="282"/>
      <c r="E2" s="282"/>
      <c r="F2" s="282"/>
      <c r="G2" s="147"/>
      <c r="H2" s="166" t="s">
        <v>442</v>
      </c>
      <c r="I2" s="166" t="s">
        <v>194</v>
      </c>
      <c r="J2" s="166" t="s">
        <v>195</v>
      </c>
      <c r="K2" s="166" t="s">
        <v>443</v>
      </c>
      <c r="L2" s="166" t="s">
        <v>197</v>
      </c>
      <c r="M2" s="166" t="s">
        <v>1127</v>
      </c>
      <c r="U2" s="281"/>
      <c r="V2" s="282"/>
      <c r="W2" s="282"/>
      <c r="X2" s="282"/>
      <c r="Y2" s="282"/>
      <c r="Z2" s="147"/>
      <c r="AA2" s="166" t="s">
        <v>979</v>
      </c>
      <c r="AB2" s="166" t="s">
        <v>195</v>
      </c>
      <c r="AC2" s="166" t="s">
        <v>197</v>
      </c>
    </row>
    <row r="3" spans="1:34" ht="15" customHeight="1" x14ac:dyDescent="0.15">
      <c r="A3" s="56"/>
      <c r="B3" s="281" t="s">
        <v>506</v>
      </c>
      <c r="C3" s="282"/>
      <c r="D3" s="282"/>
      <c r="E3" s="282"/>
      <c r="F3" s="283"/>
      <c r="G3" s="284"/>
      <c r="H3" s="279">
        <v>1076</v>
      </c>
      <c r="I3" s="279">
        <v>610</v>
      </c>
      <c r="J3" s="279">
        <v>466</v>
      </c>
      <c r="K3" s="279">
        <v>554</v>
      </c>
      <c r="L3" s="279">
        <v>495</v>
      </c>
      <c r="M3" s="279">
        <v>669</v>
      </c>
      <c r="U3" s="281" t="s">
        <v>506</v>
      </c>
      <c r="V3" s="282"/>
      <c r="W3" s="282"/>
      <c r="X3" s="282"/>
      <c r="Y3" s="283"/>
      <c r="Z3" s="284"/>
      <c r="AA3" s="279">
        <f>M3</f>
        <v>669</v>
      </c>
      <c r="AB3" s="279">
        <f>J3</f>
        <v>466</v>
      </c>
      <c r="AC3" s="279">
        <f>L3</f>
        <v>495</v>
      </c>
    </row>
    <row r="4" spans="1:34" ht="15" customHeight="1" x14ac:dyDescent="0.15">
      <c r="A4" s="56"/>
      <c r="B4" s="281" t="s">
        <v>457</v>
      </c>
      <c r="C4" s="282"/>
      <c r="D4" s="282"/>
      <c r="E4" s="282"/>
      <c r="F4" s="283"/>
      <c r="G4" s="284"/>
      <c r="H4" s="280">
        <v>2208</v>
      </c>
      <c r="I4" s="280">
        <v>1295</v>
      </c>
      <c r="J4" s="280">
        <v>913</v>
      </c>
      <c r="K4" s="280">
        <v>1059</v>
      </c>
      <c r="L4" s="280">
        <v>915</v>
      </c>
      <c r="M4" s="280">
        <v>1439</v>
      </c>
      <c r="U4" s="281" t="s">
        <v>457</v>
      </c>
      <c r="V4" s="282"/>
      <c r="W4" s="282"/>
      <c r="X4" s="282"/>
      <c r="Y4" s="283"/>
      <c r="Z4" s="284"/>
      <c r="AA4" s="280">
        <f>M4</f>
        <v>1439</v>
      </c>
      <c r="AB4" s="280">
        <f>J4</f>
        <v>913</v>
      </c>
      <c r="AC4" s="280">
        <f>L4</f>
        <v>915</v>
      </c>
    </row>
    <row r="5" spans="1:34" ht="15" customHeight="1" x14ac:dyDescent="0.15">
      <c r="A5" s="56"/>
      <c r="B5" s="281" t="s">
        <v>508</v>
      </c>
      <c r="C5" s="282"/>
      <c r="D5" s="282"/>
      <c r="E5" s="282"/>
      <c r="F5" s="282"/>
      <c r="G5" s="147"/>
      <c r="H5" s="285">
        <f>H4/H3</f>
        <v>2.0520446096654275</v>
      </c>
      <c r="I5" s="285">
        <f t="shared" ref="I5:L5" si="0">I4/I3</f>
        <v>2.122950819672131</v>
      </c>
      <c r="J5" s="285">
        <f t="shared" si="0"/>
        <v>1.9592274678111588</v>
      </c>
      <c r="K5" s="285">
        <f t="shared" si="0"/>
        <v>1.9115523465703972</v>
      </c>
      <c r="L5" s="285">
        <f t="shared" si="0"/>
        <v>1.8484848484848484</v>
      </c>
      <c r="M5" s="285">
        <f t="shared" ref="M5" si="1">M4/M3</f>
        <v>2.1509715994020926</v>
      </c>
      <c r="U5" s="281" t="s">
        <v>508</v>
      </c>
      <c r="V5" s="282"/>
      <c r="W5" s="282"/>
      <c r="X5" s="282"/>
      <c r="Y5" s="282"/>
      <c r="Z5" s="147"/>
      <c r="AA5" s="285">
        <f>M5</f>
        <v>2.1509715994020926</v>
      </c>
      <c r="AB5" s="285">
        <f>J5</f>
        <v>1.9592274678111588</v>
      </c>
      <c r="AC5" s="285">
        <f>L5</f>
        <v>1.8484848484848484</v>
      </c>
    </row>
    <row r="6" spans="1:34" ht="15" customHeight="1" x14ac:dyDescent="0.15">
      <c r="A6" s="56"/>
      <c r="H6" s="7"/>
      <c r="I6" s="7"/>
      <c r="AA6" s="7"/>
    </row>
    <row r="7" spans="1:34" ht="15" customHeight="1" x14ac:dyDescent="0.15">
      <c r="A7" s="1" t="s">
        <v>778</v>
      </c>
      <c r="B7" s="22"/>
      <c r="H7" s="7"/>
      <c r="I7" s="7"/>
      <c r="J7" s="7"/>
      <c r="K7" s="7"/>
      <c r="N7" s="7"/>
      <c r="U7" s="22"/>
      <c r="AA7" s="7"/>
      <c r="AB7" s="7"/>
      <c r="AE7" s="7"/>
    </row>
    <row r="8" spans="1:34" ht="13.65" customHeight="1" x14ac:dyDescent="0.15">
      <c r="B8" s="64"/>
      <c r="C8" s="33"/>
      <c r="D8" s="33"/>
      <c r="E8" s="33"/>
      <c r="F8" s="33"/>
      <c r="G8" s="33"/>
      <c r="H8" s="386"/>
      <c r="I8" s="387"/>
      <c r="J8" s="86" t="s">
        <v>2</v>
      </c>
      <c r="K8" s="86"/>
      <c r="L8" s="387"/>
      <c r="M8" s="387"/>
      <c r="N8" s="388"/>
      <c r="O8" s="387"/>
      <c r="P8" s="86" t="s">
        <v>3</v>
      </c>
      <c r="Q8" s="86"/>
      <c r="R8" s="387"/>
      <c r="S8" s="389"/>
      <c r="U8" s="64"/>
      <c r="V8" s="33"/>
      <c r="W8" s="33"/>
      <c r="X8" s="33"/>
      <c r="Y8" s="33"/>
      <c r="Z8" s="33"/>
      <c r="AA8" s="79"/>
      <c r="AB8" s="83" t="s">
        <v>2</v>
      </c>
      <c r="AC8" s="86"/>
      <c r="AD8" s="104"/>
      <c r="AE8" s="83" t="s">
        <v>3</v>
      </c>
      <c r="AF8" s="84"/>
    </row>
    <row r="9" spans="1:34" ht="22.65" customHeight="1" x14ac:dyDescent="0.15">
      <c r="B9" s="34"/>
      <c r="C9" s="209"/>
      <c r="D9" s="209"/>
      <c r="E9" s="209"/>
      <c r="G9" s="75"/>
      <c r="H9" s="94" t="s">
        <v>442</v>
      </c>
      <c r="I9" s="94" t="s">
        <v>194</v>
      </c>
      <c r="J9" s="94" t="s">
        <v>195</v>
      </c>
      <c r="K9" s="94" t="s">
        <v>443</v>
      </c>
      <c r="L9" s="100" t="s">
        <v>197</v>
      </c>
      <c r="M9" s="94" t="s">
        <v>1127</v>
      </c>
      <c r="N9" s="103" t="s">
        <v>442</v>
      </c>
      <c r="O9" s="94" t="s">
        <v>194</v>
      </c>
      <c r="P9" s="94" t="s">
        <v>195</v>
      </c>
      <c r="Q9" s="94" t="s">
        <v>443</v>
      </c>
      <c r="R9" s="94" t="s">
        <v>197</v>
      </c>
      <c r="S9" s="94" t="s">
        <v>1127</v>
      </c>
      <c r="U9" s="34"/>
      <c r="V9" s="209"/>
      <c r="W9" s="209"/>
      <c r="X9" s="209"/>
      <c r="Z9" s="75"/>
      <c r="AA9" s="94" t="s">
        <v>979</v>
      </c>
      <c r="AB9" s="94" t="s">
        <v>195</v>
      </c>
      <c r="AC9" s="100" t="s">
        <v>197</v>
      </c>
      <c r="AD9" s="103" t="s">
        <v>979</v>
      </c>
      <c r="AE9" s="94" t="s">
        <v>195</v>
      </c>
      <c r="AF9" s="94" t="s">
        <v>197</v>
      </c>
    </row>
    <row r="10" spans="1:34" ht="12" customHeight="1" x14ac:dyDescent="0.15">
      <c r="B10" s="35"/>
      <c r="C10" s="88"/>
      <c r="D10" s="88"/>
      <c r="E10" s="88"/>
      <c r="F10" s="36"/>
      <c r="G10" s="76"/>
      <c r="H10" s="37"/>
      <c r="I10" s="37"/>
      <c r="J10" s="37"/>
      <c r="K10" s="37"/>
      <c r="L10" s="66"/>
      <c r="M10" s="37"/>
      <c r="N10" s="192">
        <f t="shared" ref="N10:S10" si="2">H$4</f>
        <v>2208</v>
      </c>
      <c r="O10" s="188">
        <f t="shared" si="2"/>
        <v>1295</v>
      </c>
      <c r="P10" s="188">
        <f t="shared" si="2"/>
        <v>913</v>
      </c>
      <c r="Q10" s="188">
        <f t="shared" si="2"/>
        <v>1059</v>
      </c>
      <c r="R10" s="188">
        <f t="shared" si="2"/>
        <v>915</v>
      </c>
      <c r="S10" s="188">
        <f t="shared" si="2"/>
        <v>1439</v>
      </c>
      <c r="U10" s="35"/>
      <c r="V10" s="88"/>
      <c r="W10" s="88"/>
      <c r="X10" s="88"/>
      <c r="Y10" s="36"/>
      <c r="Z10" s="76"/>
      <c r="AA10" s="37"/>
      <c r="AB10" s="37"/>
      <c r="AC10" s="66"/>
      <c r="AD10" s="192">
        <f>AA$4</f>
        <v>1439</v>
      </c>
      <c r="AE10" s="188">
        <f>AB$4</f>
        <v>913</v>
      </c>
      <c r="AF10" s="188">
        <f>AC$4</f>
        <v>915</v>
      </c>
    </row>
    <row r="11" spans="1:34" ht="15" customHeight="1" x14ac:dyDescent="0.15">
      <c r="B11" s="32" t="s">
        <v>516</v>
      </c>
      <c r="C11" s="209"/>
      <c r="D11" s="209"/>
      <c r="E11" s="209"/>
      <c r="H11" s="18">
        <v>25</v>
      </c>
      <c r="I11" s="18">
        <v>10</v>
      </c>
      <c r="J11" s="18">
        <v>15</v>
      </c>
      <c r="K11" s="18">
        <v>8</v>
      </c>
      <c r="L11" s="67">
        <v>7</v>
      </c>
      <c r="M11" s="18">
        <v>11</v>
      </c>
      <c r="N11" s="107">
        <f t="shared" ref="N11:N20" si="3">H11/N$10*100</f>
        <v>1.1322463768115942</v>
      </c>
      <c r="O11" s="24">
        <f t="shared" ref="O11:O20" si="4">I11/O$10*100</f>
        <v>0.77220077220077221</v>
      </c>
      <c r="P11" s="4">
        <f t="shared" ref="P11:P20" si="5">J11/P$10*100</f>
        <v>1.642935377875137</v>
      </c>
      <c r="Q11" s="4">
        <f t="shared" ref="Q11:Q20" si="6">K11/Q$10*100</f>
        <v>0.75542965061378664</v>
      </c>
      <c r="R11" s="4">
        <f t="shared" ref="R11:R20" si="7">L11/R$10*100</f>
        <v>0.76502732240437155</v>
      </c>
      <c r="S11" s="4">
        <f t="shared" ref="S11:S20" si="8">M11/S$10*100</f>
        <v>0.76441973592772761</v>
      </c>
      <c r="U11" s="32" t="s">
        <v>516</v>
      </c>
      <c r="V11" s="209"/>
      <c r="W11" s="209"/>
      <c r="X11" s="209"/>
      <c r="AA11" s="18">
        <f t="shared" ref="AA11:AA20" si="9">SUM(I11,K11-L11)</f>
        <v>11</v>
      </c>
      <c r="AB11" s="18">
        <f t="shared" ref="AB11:AB20" si="10">J11</f>
        <v>15</v>
      </c>
      <c r="AC11" s="67">
        <f t="shared" ref="AC11:AC20" si="11">L11</f>
        <v>7</v>
      </c>
      <c r="AD11" s="107">
        <f t="shared" ref="AD11:AD20" si="12">AA11/AD$10*100</f>
        <v>0.76441973592772761</v>
      </c>
      <c r="AE11" s="4">
        <f t="shared" ref="AE11:AE20" si="13">AB11/AE$10*100</f>
        <v>1.642935377875137</v>
      </c>
      <c r="AF11" s="4">
        <f t="shared" ref="AF11:AF20" si="14">AC11/AF$10*100</f>
        <v>0.76502732240437155</v>
      </c>
      <c r="AH11" s="173"/>
    </row>
    <row r="12" spans="1:34" ht="15" customHeight="1" x14ac:dyDescent="0.15">
      <c r="B12" s="34" t="s">
        <v>515</v>
      </c>
      <c r="C12" s="209"/>
      <c r="D12" s="209"/>
      <c r="E12" s="209"/>
      <c r="H12" s="18">
        <v>34</v>
      </c>
      <c r="I12" s="18">
        <v>15</v>
      </c>
      <c r="J12" s="18">
        <v>19</v>
      </c>
      <c r="K12" s="18">
        <v>14</v>
      </c>
      <c r="L12" s="67">
        <v>12</v>
      </c>
      <c r="M12" s="18">
        <v>17</v>
      </c>
      <c r="N12" s="107">
        <f t="shared" si="3"/>
        <v>1.5398550724637683</v>
      </c>
      <c r="O12" s="24">
        <f t="shared" si="4"/>
        <v>1.1583011583011582</v>
      </c>
      <c r="P12" s="4">
        <f t="shared" si="5"/>
        <v>2.0810514786418399</v>
      </c>
      <c r="Q12" s="4">
        <f t="shared" si="6"/>
        <v>1.3220018885741265</v>
      </c>
      <c r="R12" s="4">
        <f t="shared" si="7"/>
        <v>1.3114754098360655</v>
      </c>
      <c r="S12" s="4">
        <f t="shared" si="8"/>
        <v>1.1813759555246699</v>
      </c>
      <c r="U12" s="34" t="s">
        <v>515</v>
      </c>
      <c r="V12" s="209"/>
      <c r="W12" s="209"/>
      <c r="X12" s="209"/>
      <c r="AA12" s="18">
        <f t="shared" si="9"/>
        <v>17</v>
      </c>
      <c r="AB12" s="18">
        <f t="shared" si="10"/>
        <v>19</v>
      </c>
      <c r="AC12" s="67">
        <f t="shared" si="11"/>
        <v>12</v>
      </c>
      <c r="AD12" s="107">
        <f t="shared" si="12"/>
        <v>1.1813759555246699</v>
      </c>
      <c r="AE12" s="4">
        <f t="shared" si="13"/>
        <v>2.0810514786418399</v>
      </c>
      <c r="AF12" s="4">
        <f t="shared" si="14"/>
        <v>1.3114754098360655</v>
      </c>
      <c r="AH12" s="173"/>
    </row>
    <row r="13" spans="1:34" ht="15" customHeight="1" x14ac:dyDescent="0.15">
      <c r="B13" s="34" t="s">
        <v>509</v>
      </c>
      <c r="C13" s="209"/>
      <c r="D13" s="209"/>
      <c r="E13" s="209"/>
      <c r="H13" s="18">
        <v>65</v>
      </c>
      <c r="I13" s="18">
        <v>26</v>
      </c>
      <c r="J13" s="18">
        <v>39</v>
      </c>
      <c r="K13" s="18">
        <v>52</v>
      </c>
      <c r="L13" s="67">
        <v>47</v>
      </c>
      <c r="M13" s="18">
        <v>31</v>
      </c>
      <c r="N13" s="107">
        <f t="shared" si="3"/>
        <v>2.943840579710145</v>
      </c>
      <c r="O13" s="24">
        <f t="shared" si="4"/>
        <v>2.0077220077220077</v>
      </c>
      <c r="P13" s="4">
        <f t="shared" si="5"/>
        <v>4.2716319824753564</v>
      </c>
      <c r="Q13" s="4">
        <f t="shared" si="6"/>
        <v>4.9102927289896128</v>
      </c>
      <c r="R13" s="4">
        <f t="shared" si="7"/>
        <v>5.136612021857923</v>
      </c>
      <c r="S13" s="4">
        <f t="shared" si="8"/>
        <v>2.1542738012508686</v>
      </c>
      <c r="U13" s="34" t="s">
        <v>509</v>
      </c>
      <c r="V13" s="209"/>
      <c r="W13" s="209"/>
      <c r="X13" s="209"/>
      <c r="AA13" s="18">
        <f t="shared" si="9"/>
        <v>31</v>
      </c>
      <c r="AB13" s="18">
        <f t="shared" si="10"/>
        <v>39</v>
      </c>
      <c r="AC13" s="67">
        <f t="shared" si="11"/>
        <v>47</v>
      </c>
      <c r="AD13" s="107">
        <f t="shared" si="12"/>
        <v>2.1542738012508686</v>
      </c>
      <c r="AE13" s="4">
        <f t="shared" si="13"/>
        <v>4.2716319824753564</v>
      </c>
      <c r="AF13" s="4">
        <f t="shared" si="14"/>
        <v>5.136612021857923</v>
      </c>
      <c r="AH13" s="173"/>
    </row>
    <row r="14" spans="1:34" ht="15" customHeight="1" x14ac:dyDescent="0.15">
      <c r="B14" s="34" t="s">
        <v>510</v>
      </c>
      <c r="C14" s="209"/>
      <c r="D14" s="209"/>
      <c r="E14" s="209"/>
      <c r="H14" s="18">
        <v>141</v>
      </c>
      <c r="I14" s="18">
        <v>72</v>
      </c>
      <c r="J14" s="18">
        <v>69</v>
      </c>
      <c r="K14" s="18">
        <v>85</v>
      </c>
      <c r="L14" s="67">
        <v>77</v>
      </c>
      <c r="M14" s="18">
        <v>80</v>
      </c>
      <c r="N14" s="107">
        <f t="shared" si="3"/>
        <v>6.3858695652173916</v>
      </c>
      <c r="O14" s="24">
        <f t="shared" si="4"/>
        <v>5.5598455598455594</v>
      </c>
      <c r="P14" s="4">
        <f t="shared" si="5"/>
        <v>7.5575027382256295</v>
      </c>
      <c r="Q14" s="4">
        <f t="shared" si="6"/>
        <v>8.0264400377714828</v>
      </c>
      <c r="R14" s="4">
        <f t="shared" si="7"/>
        <v>8.415300546448087</v>
      </c>
      <c r="S14" s="4">
        <f t="shared" si="8"/>
        <v>5.5594162612925642</v>
      </c>
      <c r="U14" s="34" t="s">
        <v>510</v>
      </c>
      <c r="V14" s="209"/>
      <c r="W14" s="209"/>
      <c r="X14" s="209"/>
      <c r="AA14" s="18">
        <f t="shared" si="9"/>
        <v>80</v>
      </c>
      <c r="AB14" s="18">
        <f t="shared" si="10"/>
        <v>69</v>
      </c>
      <c r="AC14" s="67">
        <f t="shared" si="11"/>
        <v>77</v>
      </c>
      <c r="AD14" s="107">
        <f t="shared" si="12"/>
        <v>5.5594162612925642</v>
      </c>
      <c r="AE14" s="4">
        <f t="shared" si="13"/>
        <v>7.5575027382256295</v>
      </c>
      <c r="AF14" s="4">
        <f t="shared" si="14"/>
        <v>8.415300546448087</v>
      </c>
      <c r="AH14" s="173"/>
    </row>
    <row r="15" spans="1:34" ht="15" customHeight="1" x14ac:dyDescent="0.15">
      <c r="B15" s="34" t="s">
        <v>511</v>
      </c>
      <c r="C15" s="209"/>
      <c r="D15" s="209"/>
      <c r="E15" s="209"/>
      <c r="H15" s="18">
        <v>339</v>
      </c>
      <c r="I15" s="18">
        <v>174</v>
      </c>
      <c r="J15" s="18">
        <v>165</v>
      </c>
      <c r="K15" s="18">
        <v>150</v>
      </c>
      <c r="L15" s="67">
        <v>137</v>
      </c>
      <c r="M15" s="18">
        <v>187</v>
      </c>
      <c r="N15" s="107">
        <f t="shared" si="3"/>
        <v>15.353260869565217</v>
      </c>
      <c r="O15" s="24">
        <f t="shared" si="4"/>
        <v>13.436293436293436</v>
      </c>
      <c r="P15" s="4">
        <f t="shared" si="5"/>
        <v>18.072289156626507</v>
      </c>
      <c r="Q15" s="4">
        <f t="shared" si="6"/>
        <v>14.164305949008499</v>
      </c>
      <c r="R15" s="4">
        <f t="shared" si="7"/>
        <v>14.972677595628415</v>
      </c>
      <c r="S15" s="4">
        <f t="shared" si="8"/>
        <v>12.99513551077137</v>
      </c>
      <c r="U15" s="34" t="s">
        <v>511</v>
      </c>
      <c r="V15" s="209"/>
      <c r="W15" s="209"/>
      <c r="X15" s="209"/>
      <c r="AA15" s="18">
        <f t="shared" si="9"/>
        <v>187</v>
      </c>
      <c r="AB15" s="18">
        <f t="shared" si="10"/>
        <v>165</v>
      </c>
      <c r="AC15" s="67">
        <f t="shared" si="11"/>
        <v>137</v>
      </c>
      <c r="AD15" s="107">
        <f t="shared" si="12"/>
        <v>12.99513551077137</v>
      </c>
      <c r="AE15" s="4">
        <f t="shared" si="13"/>
        <v>18.072289156626507</v>
      </c>
      <c r="AF15" s="4">
        <f t="shared" si="14"/>
        <v>14.972677595628415</v>
      </c>
      <c r="AH15" s="173"/>
    </row>
    <row r="16" spans="1:34" ht="15" customHeight="1" x14ac:dyDescent="0.15">
      <c r="B16" s="34" t="s">
        <v>512</v>
      </c>
      <c r="C16" s="209"/>
      <c r="D16" s="209"/>
      <c r="E16" s="209"/>
      <c r="H16" s="18">
        <v>591</v>
      </c>
      <c r="I16" s="18">
        <v>352</v>
      </c>
      <c r="J16" s="18">
        <v>239</v>
      </c>
      <c r="K16" s="18">
        <v>312</v>
      </c>
      <c r="L16" s="67">
        <v>262</v>
      </c>
      <c r="M16" s="18">
        <v>402</v>
      </c>
      <c r="N16" s="107">
        <f t="shared" si="3"/>
        <v>26.766304347826086</v>
      </c>
      <c r="O16" s="24">
        <f t="shared" si="4"/>
        <v>27.181467181467184</v>
      </c>
      <c r="P16" s="4">
        <f t="shared" si="5"/>
        <v>26.177437020810512</v>
      </c>
      <c r="Q16" s="4">
        <f t="shared" si="6"/>
        <v>29.461756373937675</v>
      </c>
      <c r="R16" s="4">
        <f t="shared" si="7"/>
        <v>28.633879781420763</v>
      </c>
      <c r="S16" s="4">
        <f t="shared" si="8"/>
        <v>27.936066712995135</v>
      </c>
      <c r="U16" s="34" t="s">
        <v>512</v>
      </c>
      <c r="V16" s="209"/>
      <c r="W16" s="209"/>
      <c r="X16" s="209"/>
      <c r="AA16" s="18">
        <f t="shared" si="9"/>
        <v>402</v>
      </c>
      <c r="AB16" s="18">
        <f t="shared" si="10"/>
        <v>239</v>
      </c>
      <c r="AC16" s="67">
        <f t="shared" si="11"/>
        <v>262</v>
      </c>
      <c r="AD16" s="107">
        <f t="shared" si="12"/>
        <v>27.936066712995135</v>
      </c>
      <c r="AE16" s="4">
        <f t="shared" si="13"/>
        <v>26.177437020810512</v>
      </c>
      <c r="AF16" s="4">
        <f t="shared" si="14"/>
        <v>28.633879781420763</v>
      </c>
      <c r="AH16" s="173"/>
    </row>
    <row r="17" spans="1:34" ht="15" customHeight="1" x14ac:dyDescent="0.15">
      <c r="B17" s="34" t="s">
        <v>525</v>
      </c>
      <c r="C17" s="209"/>
      <c r="D17" s="209"/>
      <c r="E17" s="209"/>
      <c r="H17" s="18">
        <v>649</v>
      </c>
      <c r="I17" s="18">
        <v>414</v>
      </c>
      <c r="J17" s="18">
        <v>235</v>
      </c>
      <c r="K17" s="18">
        <v>290</v>
      </c>
      <c r="L17" s="67">
        <v>257</v>
      </c>
      <c r="M17" s="18">
        <v>447</v>
      </c>
      <c r="N17" s="107">
        <f t="shared" si="3"/>
        <v>29.393115942028984</v>
      </c>
      <c r="O17" s="24">
        <f t="shared" si="4"/>
        <v>31.969111969111967</v>
      </c>
      <c r="P17" s="4">
        <f t="shared" si="5"/>
        <v>25.739320920043813</v>
      </c>
      <c r="Q17" s="4">
        <f t="shared" si="6"/>
        <v>27.384324834749762</v>
      </c>
      <c r="R17" s="4">
        <f t="shared" si="7"/>
        <v>28.087431693989075</v>
      </c>
      <c r="S17" s="4">
        <f t="shared" si="8"/>
        <v>31.0632383599722</v>
      </c>
      <c r="U17" s="34" t="s">
        <v>525</v>
      </c>
      <c r="V17" s="209"/>
      <c r="W17" s="209"/>
      <c r="X17" s="209"/>
      <c r="AA17" s="18">
        <f t="shared" si="9"/>
        <v>447</v>
      </c>
      <c r="AB17" s="18">
        <f t="shared" si="10"/>
        <v>235</v>
      </c>
      <c r="AC17" s="67">
        <f t="shared" si="11"/>
        <v>257</v>
      </c>
      <c r="AD17" s="107">
        <f t="shared" si="12"/>
        <v>31.0632383599722</v>
      </c>
      <c r="AE17" s="4">
        <f t="shared" si="13"/>
        <v>25.739320920043813</v>
      </c>
      <c r="AF17" s="4">
        <f t="shared" si="14"/>
        <v>28.087431693989075</v>
      </c>
      <c r="AH17" s="173"/>
    </row>
    <row r="18" spans="1:34" ht="15" customHeight="1" x14ac:dyDescent="0.15">
      <c r="B18" s="34" t="s">
        <v>513</v>
      </c>
      <c r="C18" s="209"/>
      <c r="D18" s="209"/>
      <c r="E18" s="209"/>
      <c r="H18" s="18">
        <v>277</v>
      </c>
      <c r="I18" s="18">
        <v>177</v>
      </c>
      <c r="J18" s="18">
        <v>100</v>
      </c>
      <c r="K18" s="18">
        <v>112</v>
      </c>
      <c r="L18" s="67">
        <v>89</v>
      </c>
      <c r="M18" s="18">
        <v>200</v>
      </c>
      <c r="N18" s="107">
        <f t="shared" si="3"/>
        <v>12.545289855072465</v>
      </c>
      <c r="O18" s="24">
        <f t="shared" si="4"/>
        <v>13.667953667953666</v>
      </c>
      <c r="P18" s="4">
        <f t="shared" si="5"/>
        <v>10.952902519167578</v>
      </c>
      <c r="Q18" s="4">
        <f t="shared" si="6"/>
        <v>10.576015108593012</v>
      </c>
      <c r="R18" s="4">
        <f t="shared" si="7"/>
        <v>9.726775956284154</v>
      </c>
      <c r="S18" s="4">
        <f t="shared" si="8"/>
        <v>13.898540653231411</v>
      </c>
      <c r="U18" s="34" t="s">
        <v>513</v>
      </c>
      <c r="V18" s="209"/>
      <c r="W18" s="209"/>
      <c r="X18" s="209"/>
      <c r="AA18" s="18">
        <f t="shared" si="9"/>
        <v>200</v>
      </c>
      <c r="AB18" s="18">
        <f t="shared" si="10"/>
        <v>100</v>
      </c>
      <c r="AC18" s="67">
        <f t="shared" si="11"/>
        <v>89</v>
      </c>
      <c r="AD18" s="107">
        <f t="shared" si="12"/>
        <v>13.898540653231411</v>
      </c>
      <c r="AE18" s="4">
        <f t="shared" si="13"/>
        <v>10.952902519167578</v>
      </c>
      <c r="AF18" s="4">
        <f t="shared" si="14"/>
        <v>9.726775956284154</v>
      </c>
      <c r="AH18" s="173"/>
    </row>
    <row r="19" spans="1:34" ht="15" customHeight="1" x14ac:dyDescent="0.15">
      <c r="B19" s="34" t="s">
        <v>514</v>
      </c>
      <c r="C19" s="209"/>
      <c r="D19" s="209"/>
      <c r="E19" s="209"/>
      <c r="H19" s="18">
        <v>37</v>
      </c>
      <c r="I19" s="18">
        <v>28</v>
      </c>
      <c r="J19" s="18">
        <v>9</v>
      </c>
      <c r="K19" s="18">
        <v>20</v>
      </c>
      <c r="L19" s="67">
        <v>15</v>
      </c>
      <c r="M19" s="18">
        <v>33</v>
      </c>
      <c r="N19" s="107">
        <f t="shared" si="3"/>
        <v>1.6757246376811596</v>
      </c>
      <c r="O19" s="24">
        <f t="shared" si="4"/>
        <v>2.1621621621621623</v>
      </c>
      <c r="P19" s="4">
        <f t="shared" si="5"/>
        <v>0.98576122672508226</v>
      </c>
      <c r="Q19" s="4">
        <f t="shared" si="6"/>
        <v>1.8885741265344664</v>
      </c>
      <c r="R19" s="4">
        <f t="shared" si="7"/>
        <v>1.639344262295082</v>
      </c>
      <c r="S19" s="4">
        <f t="shared" si="8"/>
        <v>2.2932592077831826</v>
      </c>
      <c r="U19" s="34" t="s">
        <v>514</v>
      </c>
      <c r="V19" s="209"/>
      <c r="W19" s="209"/>
      <c r="X19" s="209"/>
      <c r="AA19" s="18">
        <f t="shared" si="9"/>
        <v>33</v>
      </c>
      <c r="AB19" s="18">
        <f t="shared" si="10"/>
        <v>9</v>
      </c>
      <c r="AC19" s="67">
        <f t="shared" si="11"/>
        <v>15</v>
      </c>
      <c r="AD19" s="107">
        <f t="shared" si="12"/>
        <v>2.2932592077831826</v>
      </c>
      <c r="AE19" s="4">
        <f t="shared" si="13"/>
        <v>0.98576122672508226</v>
      </c>
      <c r="AF19" s="4">
        <f t="shared" si="14"/>
        <v>1.639344262295082</v>
      </c>
      <c r="AH19" s="173"/>
    </row>
    <row r="20" spans="1:34" ht="15" customHeight="1" x14ac:dyDescent="0.15">
      <c r="B20" s="34" t="s">
        <v>0</v>
      </c>
      <c r="C20" s="209"/>
      <c r="D20" s="209"/>
      <c r="E20" s="209"/>
      <c r="F20" s="36"/>
      <c r="G20" s="36"/>
      <c r="H20" s="19">
        <v>50</v>
      </c>
      <c r="I20" s="19">
        <v>27</v>
      </c>
      <c r="J20" s="19">
        <v>23</v>
      </c>
      <c r="K20" s="19">
        <v>16</v>
      </c>
      <c r="L20" s="72">
        <v>12</v>
      </c>
      <c r="M20" s="19">
        <v>31</v>
      </c>
      <c r="N20" s="111">
        <f t="shared" si="3"/>
        <v>2.2644927536231885</v>
      </c>
      <c r="O20" s="26">
        <f t="shared" si="4"/>
        <v>2.0849420849420852</v>
      </c>
      <c r="P20" s="5">
        <f t="shared" si="5"/>
        <v>2.5191675794085433</v>
      </c>
      <c r="Q20" s="5">
        <f t="shared" si="6"/>
        <v>1.5108593012275733</v>
      </c>
      <c r="R20" s="5">
        <f t="shared" si="7"/>
        <v>1.3114754098360655</v>
      </c>
      <c r="S20" s="5">
        <f t="shared" si="8"/>
        <v>2.1542738012508686</v>
      </c>
      <c r="U20" s="34" t="s">
        <v>0</v>
      </c>
      <c r="V20" s="209"/>
      <c r="W20" s="209"/>
      <c r="X20" s="209"/>
      <c r="Y20" s="36"/>
      <c r="Z20" s="36"/>
      <c r="AA20" s="19">
        <f t="shared" si="9"/>
        <v>31</v>
      </c>
      <c r="AB20" s="19">
        <f t="shared" si="10"/>
        <v>23</v>
      </c>
      <c r="AC20" s="72">
        <f t="shared" si="11"/>
        <v>12</v>
      </c>
      <c r="AD20" s="111">
        <f t="shared" si="12"/>
        <v>2.1542738012508686</v>
      </c>
      <c r="AE20" s="5">
        <f t="shared" si="13"/>
        <v>2.5191675794085433</v>
      </c>
      <c r="AF20" s="5">
        <f t="shared" si="14"/>
        <v>1.3114754098360655</v>
      </c>
      <c r="AH20" s="173"/>
    </row>
    <row r="21" spans="1:34" ht="15" customHeight="1" x14ac:dyDescent="0.15">
      <c r="B21" s="38" t="s">
        <v>1</v>
      </c>
      <c r="C21" s="78"/>
      <c r="D21" s="78"/>
      <c r="E21" s="78"/>
      <c r="F21" s="28"/>
      <c r="G21" s="29"/>
      <c r="H21" s="39">
        <f t="shared" ref="H21:L21" si="15">SUM(H11:H20)</f>
        <v>2208</v>
      </c>
      <c r="I21" s="39">
        <f t="shared" si="15"/>
        <v>1295</v>
      </c>
      <c r="J21" s="39">
        <f t="shared" si="15"/>
        <v>913</v>
      </c>
      <c r="K21" s="39">
        <f t="shared" si="15"/>
        <v>1059</v>
      </c>
      <c r="L21" s="68">
        <f t="shared" si="15"/>
        <v>915</v>
      </c>
      <c r="M21" s="39">
        <v>1439</v>
      </c>
      <c r="N21" s="108">
        <f>IF(SUM(N11:N20)&gt;100,"－",SUM(N11:N20))</f>
        <v>100</v>
      </c>
      <c r="O21" s="25">
        <f t="shared" ref="O21:R21" si="16">IF(SUM(O11:O20)&gt;100,"－",SUM(O11:O20))</f>
        <v>100</v>
      </c>
      <c r="P21" s="6">
        <f t="shared" si="16"/>
        <v>100</v>
      </c>
      <c r="Q21" s="6">
        <f t="shared" si="16"/>
        <v>99.999999999999986</v>
      </c>
      <c r="R21" s="6">
        <f t="shared" si="16"/>
        <v>100</v>
      </c>
      <c r="S21" s="6">
        <f t="shared" ref="S21" si="17">IF(SUM(S11:S20)&gt;100,"－",SUM(S11:S20))</f>
        <v>99.999999999999986</v>
      </c>
      <c r="U21" s="38" t="s">
        <v>1</v>
      </c>
      <c r="V21" s="78"/>
      <c r="W21" s="78"/>
      <c r="X21" s="78"/>
      <c r="Y21" s="28"/>
      <c r="Z21" s="29"/>
      <c r="AA21" s="39">
        <f t="shared" ref="AA21:AC21" si="18">SUM(AA11:AA20)</f>
        <v>1439</v>
      </c>
      <c r="AB21" s="39">
        <f t="shared" si="18"/>
        <v>913</v>
      </c>
      <c r="AC21" s="68">
        <f t="shared" si="18"/>
        <v>915</v>
      </c>
      <c r="AD21" s="108">
        <f>IF(SUM(AD11:AD20)&gt;100,"－",SUM(AD11:AD20))</f>
        <v>99.999999999999986</v>
      </c>
      <c r="AE21" s="6">
        <f t="shared" ref="AE21:AF21" si="19">IF(SUM(AE11:AE20)&gt;100,"－",SUM(AE11:AE20))</f>
        <v>100</v>
      </c>
      <c r="AF21" s="6">
        <f t="shared" si="19"/>
        <v>100</v>
      </c>
    </row>
    <row r="22" spans="1:34" ht="15" customHeight="1" x14ac:dyDescent="0.15">
      <c r="B22" s="38" t="s">
        <v>500</v>
      </c>
      <c r="C22" s="78"/>
      <c r="D22" s="78"/>
      <c r="E22" s="78"/>
      <c r="F22" s="28"/>
      <c r="G22" s="29"/>
      <c r="H22" s="40">
        <v>87.55143651529194</v>
      </c>
      <c r="I22" s="40">
        <v>88.392744479495263</v>
      </c>
      <c r="J22" s="40">
        <v>86.352808988764039</v>
      </c>
      <c r="K22" s="40">
        <v>86.915627996164915</v>
      </c>
      <c r="L22" s="40">
        <v>86.679955703211519</v>
      </c>
      <c r="M22" s="40">
        <v>88.397017045454547</v>
      </c>
      <c r="U22" s="38" t="s">
        <v>500</v>
      </c>
      <c r="V22" s="78"/>
      <c r="W22" s="78"/>
      <c r="X22" s="78"/>
      <c r="Y22" s="28"/>
      <c r="Z22" s="29"/>
      <c r="AA22" s="40">
        <v>88.397017045454547</v>
      </c>
      <c r="AB22" s="40">
        <f>J22</f>
        <v>86.352808988764039</v>
      </c>
      <c r="AC22" s="40">
        <f>L22</f>
        <v>86.679955703211519</v>
      </c>
    </row>
    <row r="23" spans="1:34" ht="15" customHeight="1" x14ac:dyDescent="0.15">
      <c r="B23" s="62"/>
      <c r="C23" s="62"/>
      <c r="D23" s="62"/>
      <c r="E23" s="62"/>
      <c r="F23" s="45"/>
      <c r="G23" s="45"/>
      <c r="H23" s="109"/>
      <c r="I23" s="109"/>
      <c r="J23" s="109"/>
      <c r="K23" s="109"/>
      <c r="L23" s="109"/>
      <c r="M23" s="109"/>
      <c r="U23" s="62"/>
      <c r="V23" s="62"/>
      <c r="W23" s="62"/>
      <c r="X23" s="62"/>
      <c r="Y23" s="45"/>
      <c r="Z23" s="45"/>
      <c r="AA23" s="109"/>
      <c r="AB23" s="109"/>
      <c r="AC23" s="109"/>
    </row>
    <row r="24" spans="1:34" ht="15" customHeight="1" x14ac:dyDescent="0.15">
      <c r="A24" s="1" t="s">
        <v>779</v>
      </c>
      <c r="B24" s="22"/>
      <c r="C24" s="22"/>
      <c r="D24" s="22"/>
      <c r="E24" s="22"/>
      <c r="H24" s="7"/>
      <c r="I24" s="7"/>
      <c r="J24" s="7"/>
      <c r="K24" s="7"/>
      <c r="M24" s="7"/>
      <c r="O24" s="7"/>
      <c r="U24" s="22"/>
      <c r="V24" s="22"/>
      <c r="W24" s="22"/>
      <c r="X24" s="22"/>
      <c r="AA24" s="7"/>
      <c r="AB24" s="7"/>
    </row>
    <row r="25" spans="1:34" ht="13.65" customHeight="1" x14ac:dyDescent="0.15">
      <c r="B25" s="64"/>
      <c r="C25" s="33"/>
      <c r="D25" s="33"/>
      <c r="E25" s="33"/>
      <c r="F25" s="33"/>
      <c r="G25" s="33"/>
      <c r="H25" s="386"/>
      <c r="I25" s="387"/>
      <c r="J25" s="86" t="s">
        <v>2</v>
      </c>
      <c r="K25" s="86"/>
      <c r="L25" s="387"/>
      <c r="M25" s="387"/>
      <c r="N25" s="388"/>
      <c r="O25" s="387"/>
      <c r="P25" s="86" t="s">
        <v>3</v>
      </c>
      <c r="Q25" s="86"/>
      <c r="R25" s="387"/>
      <c r="S25" s="389"/>
      <c r="U25" s="64"/>
      <c r="V25" s="33"/>
      <c r="W25" s="33"/>
      <c r="X25" s="33"/>
      <c r="Y25" s="33"/>
      <c r="Z25" s="33"/>
      <c r="AA25" s="79"/>
      <c r="AB25" s="83" t="s">
        <v>2</v>
      </c>
      <c r="AC25" s="86"/>
      <c r="AD25" s="104"/>
      <c r="AE25" s="83" t="s">
        <v>3</v>
      </c>
      <c r="AF25" s="84"/>
    </row>
    <row r="26" spans="1:34" ht="22.65" customHeight="1" x14ac:dyDescent="0.15">
      <c r="B26" s="34"/>
      <c r="C26" s="209"/>
      <c r="D26" s="209"/>
      <c r="E26" s="209"/>
      <c r="G26" s="75"/>
      <c r="H26" s="94" t="s">
        <v>442</v>
      </c>
      <c r="I26" s="94" t="s">
        <v>194</v>
      </c>
      <c r="J26" s="94" t="s">
        <v>195</v>
      </c>
      <c r="K26" s="94" t="s">
        <v>443</v>
      </c>
      <c r="L26" s="100" t="s">
        <v>197</v>
      </c>
      <c r="M26" s="94" t="s">
        <v>1127</v>
      </c>
      <c r="N26" s="103" t="s">
        <v>442</v>
      </c>
      <c r="O26" s="94" t="s">
        <v>194</v>
      </c>
      <c r="P26" s="94" t="s">
        <v>195</v>
      </c>
      <c r="Q26" s="94" t="s">
        <v>443</v>
      </c>
      <c r="R26" s="94" t="s">
        <v>197</v>
      </c>
      <c r="S26" s="94" t="s">
        <v>1127</v>
      </c>
      <c r="U26" s="34"/>
      <c r="V26" s="209"/>
      <c r="W26" s="209"/>
      <c r="X26" s="209"/>
      <c r="Z26" s="75"/>
      <c r="AA26" s="94" t="s">
        <v>979</v>
      </c>
      <c r="AB26" s="94" t="s">
        <v>195</v>
      </c>
      <c r="AC26" s="100" t="s">
        <v>197</v>
      </c>
      <c r="AD26" s="103" t="s">
        <v>979</v>
      </c>
      <c r="AE26" s="94" t="s">
        <v>195</v>
      </c>
      <c r="AF26" s="94" t="s">
        <v>197</v>
      </c>
    </row>
    <row r="27" spans="1:34" ht="12" customHeight="1" x14ac:dyDescent="0.15">
      <c r="B27" s="35"/>
      <c r="C27" s="88"/>
      <c r="D27" s="88"/>
      <c r="E27" s="88"/>
      <c r="F27" s="36"/>
      <c r="G27" s="76"/>
      <c r="H27" s="37"/>
      <c r="I27" s="37"/>
      <c r="J27" s="37"/>
      <c r="K27" s="37"/>
      <c r="L27" s="66"/>
      <c r="M27" s="37"/>
      <c r="N27" s="192">
        <f t="shared" ref="N27:S27" si="20">H$4</f>
        <v>2208</v>
      </c>
      <c r="O27" s="188">
        <f t="shared" si="20"/>
        <v>1295</v>
      </c>
      <c r="P27" s="188">
        <f t="shared" si="20"/>
        <v>913</v>
      </c>
      <c r="Q27" s="188">
        <f t="shared" si="20"/>
        <v>1059</v>
      </c>
      <c r="R27" s="188">
        <f t="shared" si="20"/>
        <v>915</v>
      </c>
      <c r="S27" s="188">
        <f t="shared" si="20"/>
        <v>1439</v>
      </c>
      <c r="U27" s="35"/>
      <c r="V27" s="88"/>
      <c r="W27" s="88"/>
      <c r="X27" s="88"/>
      <c r="Y27" s="36"/>
      <c r="Z27" s="76"/>
      <c r="AA27" s="37"/>
      <c r="AB27" s="37"/>
      <c r="AC27" s="66"/>
      <c r="AD27" s="192">
        <f>AA$4</f>
        <v>1439</v>
      </c>
      <c r="AE27" s="188">
        <f>AB$4</f>
        <v>913</v>
      </c>
      <c r="AF27" s="188">
        <f>AC$4</f>
        <v>915</v>
      </c>
    </row>
    <row r="28" spans="1:34" ht="15" customHeight="1" x14ac:dyDescent="0.15">
      <c r="B28" s="34" t="s">
        <v>780</v>
      </c>
      <c r="C28" s="209"/>
      <c r="D28" s="209"/>
      <c r="E28" s="209"/>
      <c r="H28" s="18">
        <v>923</v>
      </c>
      <c r="I28" s="18">
        <v>549</v>
      </c>
      <c r="J28" s="18">
        <v>374</v>
      </c>
      <c r="K28" s="18">
        <v>448</v>
      </c>
      <c r="L28" s="67">
        <v>391</v>
      </c>
      <c r="M28" s="18">
        <v>606</v>
      </c>
      <c r="N28" s="107">
        <f t="shared" ref="N28:S30" si="21">H28/N$27*100</f>
        <v>41.802536231884055</v>
      </c>
      <c r="O28" s="24">
        <f t="shared" si="21"/>
        <v>42.393822393822397</v>
      </c>
      <c r="P28" s="4">
        <f t="shared" si="21"/>
        <v>40.963855421686745</v>
      </c>
      <c r="Q28" s="4">
        <f t="shared" si="21"/>
        <v>42.304060434372047</v>
      </c>
      <c r="R28" s="4">
        <f t="shared" si="21"/>
        <v>42.732240437158467</v>
      </c>
      <c r="S28" s="4">
        <f t="shared" si="21"/>
        <v>42.112578179291177</v>
      </c>
      <c r="U28" s="34" t="s">
        <v>780</v>
      </c>
      <c r="V28" s="209"/>
      <c r="W28" s="209"/>
      <c r="X28" s="209"/>
      <c r="AA28" s="18">
        <f>SUM(I28,K28-L28)</f>
        <v>606</v>
      </c>
      <c r="AB28" s="18">
        <f>J28</f>
        <v>374</v>
      </c>
      <c r="AC28" s="67">
        <f>L28</f>
        <v>391</v>
      </c>
      <c r="AD28" s="107">
        <f t="shared" ref="AD28:AF30" si="22">AA28/AD$27*100</f>
        <v>42.112578179291177</v>
      </c>
      <c r="AE28" s="4">
        <f t="shared" si="22"/>
        <v>40.963855421686745</v>
      </c>
      <c r="AF28" s="4">
        <f t="shared" si="22"/>
        <v>42.732240437158467</v>
      </c>
      <c r="AH28" s="173"/>
    </row>
    <row r="29" spans="1:34" ht="15" customHeight="1" x14ac:dyDescent="0.15">
      <c r="B29" s="34" t="s">
        <v>781</v>
      </c>
      <c r="C29" s="209"/>
      <c r="D29" s="209"/>
      <c r="E29" s="209"/>
      <c r="H29" s="18">
        <v>1284</v>
      </c>
      <c r="I29" s="18">
        <v>745</v>
      </c>
      <c r="J29" s="18">
        <v>539</v>
      </c>
      <c r="K29" s="18">
        <v>610</v>
      </c>
      <c r="L29" s="67">
        <v>523</v>
      </c>
      <c r="M29" s="18">
        <v>832</v>
      </c>
      <c r="N29" s="107">
        <f t="shared" si="21"/>
        <v>58.152173913043484</v>
      </c>
      <c r="O29" s="24">
        <f t="shared" si="21"/>
        <v>57.528957528957527</v>
      </c>
      <c r="P29" s="4">
        <f t="shared" si="21"/>
        <v>59.036144578313255</v>
      </c>
      <c r="Q29" s="4">
        <f t="shared" si="21"/>
        <v>57.601510859301229</v>
      </c>
      <c r="R29" s="4">
        <f t="shared" si="21"/>
        <v>57.158469945355193</v>
      </c>
      <c r="S29" s="4">
        <f t="shared" si="21"/>
        <v>57.817929117442667</v>
      </c>
      <c r="U29" s="34" t="s">
        <v>781</v>
      </c>
      <c r="V29" s="209"/>
      <c r="W29" s="209"/>
      <c r="X29" s="209"/>
      <c r="AA29" s="18">
        <f>SUM(I29,K29-L29)</f>
        <v>832</v>
      </c>
      <c r="AB29" s="18">
        <f>J29</f>
        <v>539</v>
      </c>
      <c r="AC29" s="67">
        <f>L29</f>
        <v>523</v>
      </c>
      <c r="AD29" s="107">
        <f t="shared" si="22"/>
        <v>57.817929117442667</v>
      </c>
      <c r="AE29" s="4">
        <f t="shared" si="22"/>
        <v>59.036144578313255</v>
      </c>
      <c r="AF29" s="4">
        <f t="shared" si="22"/>
        <v>57.158469945355193</v>
      </c>
      <c r="AH29" s="173"/>
    </row>
    <row r="30" spans="1:34" ht="15" customHeight="1" x14ac:dyDescent="0.15">
      <c r="B30" s="34" t="s">
        <v>0</v>
      </c>
      <c r="C30" s="209"/>
      <c r="D30" s="209"/>
      <c r="E30" s="209"/>
      <c r="F30" s="36"/>
      <c r="G30" s="36"/>
      <c r="H30" s="19">
        <v>1</v>
      </c>
      <c r="I30" s="19">
        <v>1</v>
      </c>
      <c r="J30" s="19">
        <v>0</v>
      </c>
      <c r="K30" s="19">
        <v>1</v>
      </c>
      <c r="L30" s="72">
        <v>1</v>
      </c>
      <c r="M30" s="19">
        <v>1</v>
      </c>
      <c r="N30" s="111">
        <f t="shared" si="21"/>
        <v>4.5289855072463768E-2</v>
      </c>
      <c r="O30" s="26">
        <f t="shared" si="21"/>
        <v>7.7220077220077218E-2</v>
      </c>
      <c r="P30" s="5">
        <f t="shared" si="21"/>
        <v>0</v>
      </c>
      <c r="Q30" s="5">
        <f t="shared" si="21"/>
        <v>9.442870632672333E-2</v>
      </c>
      <c r="R30" s="5">
        <f t="shared" si="21"/>
        <v>0.10928961748633879</v>
      </c>
      <c r="S30" s="5">
        <f t="shared" si="21"/>
        <v>6.9492703266157058E-2</v>
      </c>
      <c r="U30" s="34" t="s">
        <v>0</v>
      </c>
      <c r="V30" s="209"/>
      <c r="W30" s="209"/>
      <c r="X30" s="209"/>
      <c r="Y30" s="36"/>
      <c r="Z30" s="36"/>
      <c r="AA30" s="19">
        <f>SUM(I30,K30-L30)</f>
        <v>1</v>
      </c>
      <c r="AB30" s="19">
        <f>J30</f>
        <v>0</v>
      </c>
      <c r="AC30" s="72">
        <f>L30</f>
        <v>1</v>
      </c>
      <c r="AD30" s="111">
        <f t="shared" si="22"/>
        <v>6.9492703266157058E-2</v>
      </c>
      <c r="AE30" s="5">
        <f t="shared" si="22"/>
        <v>0</v>
      </c>
      <c r="AF30" s="5">
        <f t="shared" si="22"/>
        <v>0.10928961748633879</v>
      </c>
      <c r="AH30" s="173"/>
    </row>
    <row r="31" spans="1:34" ht="15" customHeight="1" x14ac:dyDescent="0.15">
      <c r="B31" s="38" t="s">
        <v>1</v>
      </c>
      <c r="C31" s="78"/>
      <c r="D31" s="78"/>
      <c r="E31" s="78"/>
      <c r="F31" s="28"/>
      <c r="G31" s="29"/>
      <c r="H31" s="39">
        <f>SUM(H28:H30)</f>
        <v>2208</v>
      </c>
      <c r="I31" s="39">
        <f>SUM(I28:I30)</f>
        <v>1295</v>
      </c>
      <c r="J31" s="39">
        <f>SUM(J28:J30)</f>
        <v>913</v>
      </c>
      <c r="K31" s="39">
        <f>SUM(K28:K30)</f>
        <v>1059</v>
      </c>
      <c r="L31" s="68">
        <f>SUM(L28:L30)</f>
        <v>915</v>
      </c>
      <c r="M31" s="39">
        <v>1439</v>
      </c>
      <c r="N31" s="108">
        <f>IF(SUM(N28:N30)&gt;100,"－",SUM(N28:N30))</f>
        <v>100</v>
      </c>
      <c r="O31" s="25">
        <f t="shared" ref="O31:R31" si="23">IF(SUM(O28:O30)&gt;100,"－",SUM(O28:O30))</f>
        <v>100</v>
      </c>
      <c r="P31" s="6">
        <f t="shared" si="23"/>
        <v>100</v>
      </c>
      <c r="Q31" s="6">
        <f t="shared" si="23"/>
        <v>100</v>
      </c>
      <c r="R31" s="6">
        <f t="shared" si="23"/>
        <v>100</v>
      </c>
      <c r="S31" s="6">
        <f t="shared" ref="S31" si="24">IF(SUM(S28:S30)&gt;100,"－",SUM(S28:S30))</f>
        <v>100.00000000000001</v>
      </c>
      <c r="U31" s="38" t="s">
        <v>1</v>
      </c>
      <c r="V31" s="78"/>
      <c r="W31" s="78"/>
      <c r="X31" s="78"/>
      <c r="Y31" s="28"/>
      <c r="Z31" s="29"/>
      <c r="AA31" s="39">
        <f>SUM(AA28:AA30)</f>
        <v>1439</v>
      </c>
      <c r="AB31" s="39">
        <f>SUM(AB28:AB30)</f>
        <v>913</v>
      </c>
      <c r="AC31" s="68">
        <f>SUM(AC28:AC30)</f>
        <v>915</v>
      </c>
      <c r="AD31" s="108">
        <f>IF(SUM(AD28:AD30)&gt;100,"－",SUM(AD28:AD30))</f>
        <v>100.00000000000001</v>
      </c>
      <c r="AE31" s="6">
        <f t="shared" ref="AE31:AF31" si="25">IF(SUM(AE28:AE30)&gt;100,"－",SUM(AE28:AE30))</f>
        <v>100</v>
      </c>
      <c r="AF31" s="6">
        <f t="shared" si="25"/>
        <v>100</v>
      </c>
    </row>
    <row r="32" spans="1:34" ht="15" customHeight="1" x14ac:dyDescent="0.15">
      <c r="B32" s="62"/>
      <c r="C32" s="62"/>
      <c r="D32" s="62"/>
      <c r="E32" s="62"/>
      <c r="F32" s="45"/>
      <c r="G32" s="45"/>
      <c r="H32" s="109"/>
      <c r="I32" s="109"/>
      <c r="J32" s="109"/>
      <c r="K32" s="109"/>
      <c r="L32" s="109"/>
      <c r="M32" s="109"/>
      <c r="U32" s="62"/>
      <c r="V32" s="62"/>
      <c r="W32" s="62"/>
      <c r="X32" s="62"/>
      <c r="Y32" s="45"/>
      <c r="Z32" s="45"/>
      <c r="AA32" s="109"/>
      <c r="AB32" s="109"/>
      <c r="AC32" s="109"/>
    </row>
    <row r="33" spans="1:34" ht="15" customHeight="1" x14ac:dyDescent="0.15">
      <c r="A33" s="1" t="s">
        <v>782</v>
      </c>
      <c r="B33" s="22"/>
      <c r="C33" s="22"/>
      <c r="D33" s="22"/>
      <c r="E33" s="22"/>
      <c r="H33" s="7"/>
      <c r="I33" s="7"/>
      <c r="J33" s="7"/>
      <c r="K33" s="7"/>
      <c r="M33" s="7"/>
      <c r="O33" s="7"/>
      <c r="U33" s="22"/>
      <c r="V33" s="22"/>
      <c r="W33" s="22"/>
      <c r="X33" s="22"/>
      <c r="AA33" s="7"/>
      <c r="AB33" s="7"/>
    </row>
    <row r="34" spans="1:34" ht="13.65" customHeight="1" x14ac:dyDescent="0.15">
      <c r="B34" s="64"/>
      <c r="C34" s="33"/>
      <c r="D34" s="33"/>
      <c r="E34" s="33"/>
      <c r="F34" s="33"/>
      <c r="G34" s="33"/>
      <c r="H34" s="386"/>
      <c r="I34" s="387"/>
      <c r="J34" s="86" t="s">
        <v>2</v>
      </c>
      <c r="K34" s="86"/>
      <c r="L34" s="387"/>
      <c r="M34" s="387"/>
      <c r="N34" s="388"/>
      <c r="O34" s="387"/>
      <c r="P34" s="86" t="s">
        <v>3</v>
      </c>
      <c r="Q34" s="86"/>
      <c r="R34" s="387"/>
      <c r="S34" s="389"/>
      <c r="U34" s="64"/>
      <c r="V34" s="33"/>
      <c r="W34" s="33"/>
      <c r="X34" s="33"/>
      <c r="Y34" s="33"/>
      <c r="Z34" s="33"/>
      <c r="AA34" s="79"/>
      <c r="AB34" s="83" t="s">
        <v>2</v>
      </c>
      <c r="AC34" s="86"/>
      <c r="AD34" s="104"/>
      <c r="AE34" s="83" t="s">
        <v>3</v>
      </c>
      <c r="AF34" s="84"/>
    </row>
    <row r="35" spans="1:34" ht="22.65" customHeight="1" x14ac:dyDescent="0.15">
      <c r="B35" s="34"/>
      <c r="C35" s="209"/>
      <c r="D35" s="209"/>
      <c r="E35" s="209"/>
      <c r="G35" s="75"/>
      <c r="H35" s="94" t="s">
        <v>442</v>
      </c>
      <c r="I35" s="94" t="s">
        <v>194</v>
      </c>
      <c r="J35" s="94" t="s">
        <v>195</v>
      </c>
      <c r="K35" s="94" t="s">
        <v>443</v>
      </c>
      <c r="L35" s="100" t="s">
        <v>197</v>
      </c>
      <c r="M35" s="94" t="s">
        <v>1127</v>
      </c>
      <c r="N35" s="103" t="s">
        <v>442</v>
      </c>
      <c r="O35" s="94" t="s">
        <v>194</v>
      </c>
      <c r="P35" s="94" t="s">
        <v>195</v>
      </c>
      <c r="Q35" s="94" t="s">
        <v>443</v>
      </c>
      <c r="R35" s="94" t="s">
        <v>197</v>
      </c>
      <c r="S35" s="94" t="s">
        <v>1127</v>
      </c>
      <c r="U35" s="34"/>
      <c r="V35" s="209"/>
      <c r="W35" s="209"/>
      <c r="X35" s="209"/>
      <c r="Z35" s="75"/>
      <c r="AA35" s="94" t="s">
        <v>979</v>
      </c>
      <c r="AB35" s="94" t="s">
        <v>195</v>
      </c>
      <c r="AC35" s="100" t="s">
        <v>197</v>
      </c>
      <c r="AD35" s="103" t="s">
        <v>979</v>
      </c>
      <c r="AE35" s="94" t="s">
        <v>195</v>
      </c>
      <c r="AF35" s="94" t="s">
        <v>197</v>
      </c>
    </row>
    <row r="36" spans="1:34" ht="12" customHeight="1" x14ac:dyDescent="0.15">
      <c r="B36" s="35"/>
      <c r="C36" s="88"/>
      <c r="D36" s="88"/>
      <c r="E36" s="88"/>
      <c r="F36" s="36"/>
      <c r="G36" s="76"/>
      <c r="H36" s="37"/>
      <c r="I36" s="37"/>
      <c r="J36" s="37"/>
      <c r="K36" s="37"/>
      <c r="L36" s="66"/>
      <c r="M36" s="37"/>
      <c r="N36" s="192">
        <f t="shared" ref="N36:S36" si="26">H$4</f>
        <v>2208</v>
      </c>
      <c r="O36" s="188">
        <f t="shared" si="26"/>
        <v>1295</v>
      </c>
      <c r="P36" s="188">
        <f t="shared" si="26"/>
        <v>913</v>
      </c>
      <c r="Q36" s="188">
        <f t="shared" si="26"/>
        <v>1059</v>
      </c>
      <c r="R36" s="188">
        <f t="shared" si="26"/>
        <v>915</v>
      </c>
      <c r="S36" s="188">
        <f t="shared" si="26"/>
        <v>1439</v>
      </c>
      <c r="U36" s="35"/>
      <c r="V36" s="88"/>
      <c r="W36" s="88"/>
      <c r="X36" s="88"/>
      <c r="Y36" s="36"/>
      <c r="Z36" s="76"/>
      <c r="AA36" s="37"/>
      <c r="AB36" s="37"/>
      <c r="AC36" s="66"/>
      <c r="AD36" s="192">
        <f>AA$4</f>
        <v>1439</v>
      </c>
      <c r="AE36" s="188">
        <f>AB$4</f>
        <v>913</v>
      </c>
      <c r="AF36" s="188">
        <f>AC$4</f>
        <v>915</v>
      </c>
    </row>
    <row r="37" spans="1:34" ht="15" customHeight="1" x14ac:dyDescent="0.15">
      <c r="B37" s="34" t="s">
        <v>784</v>
      </c>
      <c r="C37" s="209"/>
      <c r="D37" s="209"/>
      <c r="E37" s="209"/>
      <c r="H37" s="18">
        <v>648</v>
      </c>
      <c r="I37" s="18">
        <v>384</v>
      </c>
      <c r="J37" s="18">
        <v>264</v>
      </c>
      <c r="K37" s="18">
        <v>277</v>
      </c>
      <c r="L37" s="67">
        <v>242</v>
      </c>
      <c r="M37" s="18">
        <v>419</v>
      </c>
      <c r="N37" s="107">
        <f t="shared" ref="N37:S43" si="27">H37/N$36*100</f>
        <v>29.347826086956523</v>
      </c>
      <c r="O37" s="24">
        <f t="shared" si="27"/>
        <v>29.65250965250965</v>
      </c>
      <c r="P37" s="4">
        <f t="shared" si="27"/>
        <v>28.915662650602407</v>
      </c>
      <c r="Q37" s="4">
        <f t="shared" si="27"/>
        <v>26.156751652502358</v>
      </c>
      <c r="R37" s="4">
        <f t="shared" si="27"/>
        <v>26.448087431693988</v>
      </c>
      <c r="S37" s="4">
        <f t="shared" si="27"/>
        <v>29.117442668519804</v>
      </c>
      <c r="U37" s="34" t="s">
        <v>784</v>
      </c>
      <c r="V37" s="209"/>
      <c r="W37" s="209"/>
      <c r="X37" s="209"/>
      <c r="AA37" s="18">
        <f t="shared" ref="AA37:AA43" si="28">SUM(I37,K37-L37)</f>
        <v>419</v>
      </c>
      <c r="AB37" s="18">
        <f t="shared" ref="AB37:AB43" si="29">J37</f>
        <v>264</v>
      </c>
      <c r="AC37" s="67">
        <f t="shared" ref="AC37:AC43" si="30">L37</f>
        <v>242</v>
      </c>
      <c r="AD37" s="107">
        <f t="shared" ref="AD37:AF43" si="31">AA37/AD$36*100</f>
        <v>29.117442668519804</v>
      </c>
      <c r="AE37" s="4">
        <f t="shared" si="31"/>
        <v>28.915662650602407</v>
      </c>
      <c r="AF37" s="4">
        <f t="shared" si="31"/>
        <v>26.448087431693988</v>
      </c>
      <c r="AH37" s="173"/>
    </row>
    <row r="38" spans="1:34" ht="15" customHeight="1" x14ac:dyDescent="0.15">
      <c r="B38" s="34" t="s">
        <v>785</v>
      </c>
      <c r="C38" s="209"/>
      <c r="D38" s="209"/>
      <c r="E38" s="209"/>
      <c r="H38" s="18">
        <v>430</v>
      </c>
      <c r="I38" s="18">
        <v>244</v>
      </c>
      <c r="J38" s="18">
        <v>186</v>
      </c>
      <c r="K38" s="18">
        <v>201</v>
      </c>
      <c r="L38" s="67">
        <v>173</v>
      </c>
      <c r="M38" s="18">
        <v>272</v>
      </c>
      <c r="N38" s="107">
        <f t="shared" si="27"/>
        <v>19.474637681159422</v>
      </c>
      <c r="O38" s="24">
        <f t="shared" si="27"/>
        <v>18.841698841698843</v>
      </c>
      <c r="P38" s="4">
        <f t="shared" si="27"/>
        <v>20.372398685651696</v>
      </c>
      <c r="Q38" s="4">
        <f t="shared" si="27"/>
        <v>18.980169971671387</v>
      </c>
      <c r="R38" s="4">
        <f t="shared" si="27"/>
        <v>18.907103825136613</v>
      </c>
      <c r="S38" s="4">
        <f t="shared" si="27"/>
        <v>18.902015288394718</v>
      </c>
      <c r="U38" s="34" t="s">
        <v>785</v>
      </c>
      <c r="V38" s="209"/>
      <c r="W38" s="209"/>
      <c r="X38" s="209"/>
      <c r="AA38" s="18">
        <f t="shared" si="28"/>
        <v>272</v>
      </c>
      <c r="AB38" s="18">
        <f t="shared" si="29"/>
        <v>186</v>
      </c>
      <c r="AC38" s="67">
        <f t="shared" si="30"/>
        <v>173</v>
      </c>
      <c r="AD38" s="107">
        <f t="shared" si="31"/>
        <v>18.902015288394718</v>
      </c>
      <c r="AE38" s="4">
        <f t="shared" si="31"/>
        <v>20.372398685651696</v>
      </c>
      <c r="AF38" s="4">
        <f t="shared" si="31"/>
        <v>18.907103825136613</v>
      </c>
      <c r="AH38" s="173"/>
    </row>
    <row r="39" spans="1:34" ht="15" customHeight="1" x14ac:dyDescent="0.15">
      <c r="B39" s="34" t="s">
        <v>786</v>
      </c>
      <c r="C39" s="209"/>
      <c r="D39" s="209"/>
      <c r="E39" s="209"/>
      <c r="H39" s="18">
        <v>327</v>
      </c>
      <c r="I39" s="18">
        <v>175</v>
      </c>
      <c r="J39" s="18">
        <v>152</v>
      </c>
      <c r="K39" s="18">
        <v>179</v>
      </c>
      <c r="L39" s="67">
        <v>153</v>
      </c>
      <c r="M39" s="18">
        <v>201</v>
      </c>
      <c r="N39" s="107">
        <f t="shared" si="27"/>
        <v>14.809782608695651</v>
      </c>
      <c r="O39" s="24">
        <f t="shared" si="27"/>
        <v>13.513513513513514</v>
      </c>
      <c r="P39" s="4">
        <f t="shared" si="27"/>
        <v>16.648411829134719</v>
      </c>
      <c r="Q39" s="4">
        <f t="shared" si="27"/>
        <v>16.902738432483474</v>
      </c>
      <c r="R39" s="4">
        <f t="shared" si="27"/>
        <v>16.721311475409838</v>
      </c>
      <c r="S39" s="4">
        <f t="shared" si="27"/>
        <v>13.968033356497568</v>
      </c>
      <c r="U39" s="34" t="s">
        <v>786</v>
      </c>
      <c r="V39" s="209"/>
      <c r="W39" s="209"/>
      <c r="X39" s="209"/>
      <c r="AA39" s="18">
        <f t="shared" si="28"/>
        <v>201</v>
      </c>
      <c r="AB39" s="18">
        <f t="shared" si="29"/>
        <v>152</v>
      </c>
      <c r="AC39" s="67">
        <f t="shared" si="30"/>
        <v>153</v>
      </c>
      <c r="AD39" s="107">
        <f t="shared" si="31"/>
        <v>13.968033356497568</v>
      </c>
      <c r="AE39" s="4">
        <f t="shared" si="31"/>
        <v>16.648411829134719</v>
      </c>
      <c r="AF39" s="4">
        <f t="shared" si="31"/>
        <v>16.721311475409838</v>
      </c>
      <c r="AH39" s="173"/>
    </row>
    <row r="40" spans="1:34" ht="15" customHeight="1" x14ac:dyDescent="0.15">
      <c r="B40" s="34" t="s">
        <v>787</v>
      </c>
      <c r="C40" s="209"/>
      <c r="D40" s="209"/>
      <c r="E40" s="209"/>
      <c r="H40" s="18">
        <v>368</v>
      </c>
      <c r="I40" s="18">
        <v>202</v>
      </c>
      <c r="J40" s="18">
        <v>166</v>
      </c>
      <c r="K40" s="18">
        <v>222</v>
      </c>
      <c r="L40" s="67">
        <v>189</v>
      </c>
      <c r="M40" s="18">
        <v>235</v>
      </c>
      <c r="N40" s="107">
        <f t="shared" si="27"/>
        <v>16.666666666666664</v>
      </c>
      <c r="O40" s="24">
        <f t="shared" si="27"/>
        <v>15.598455598455599</v>
      </c>
      <c r="P40" s="4">
        <f t="shared" si="27"/>
        <v>18.181818181818183</v>
      </c>
      <c r="Q40" s="4">
        <f t="shared" si="27"/>
        <v>20.963172804532579</v>
      </c>
      <c r="R40" s="4">
        <f t="shared" si="27"/>
        <v>20.655737704918035</v>
      </c>
      <c r="S40" s="4">
        <f t="shared" si="27"/>
        <v>16.330785267546908</v>
      </c>
      <c r="U40" s="34" t="s">
        <v>787</v>
      </c>
      <c r="V40" s="209"/>
      <c r="W40" s="209"/>
      <c r="X40" s="209"/>
      <c r="AA40" s="18">
        <f t="shared" si="28"/>
        <v>235</v>
      </c>
      <c r="AB40" s="18">
        <f t="shared" si="29"/>
        <v>166</v>
      </c>
      <c r="AC40" s="67">
        <f t="shared" si="30"/>
        <v>189</v>
      </c>
      <c r="AD40" s="107">
        <f t="shared" si="31"/>
        <v>16.330785267546908</v>
      </c>
      <c r="AE40" s="4">
        <f t="shared" si="31"/>
        <v>18.181818181818183</v>
      </c>
      <c r="AF40" s="4">
        <f t="shared" si="31"/>
        <v>20.655737704918035</v>
      </c>
      <c r="AH40" s="173"/>
    </row>
    <row r="41" spans="1:34" ht="15" customHeight="1" x14ac:dyDescent="0.15">
      <c r="B41" s="34" t="s">
        <v>788</v>
      </c>
      <c r="C41" s="209"/>
      <c r="D41" s="209"/>
      <c r="E41" s="209"/>
      <c r="H41" s="18">
        <v>425</v>
      </c>
      <c r="I41" s="18">
        <v>283</v>
      </c>
      <c r="J41" s="18">
        <v>142</v>
      </c>
      <c r="K41" s="18">
        <v>171</v>
      </c>
      <c r="L41" s="67">
        <v>151</v>
      </c>
      <c r="M41" s="18">
        <v>303</v>
      </c>
      <c r="N41" s="107">
        <f t="shared" si="27"/>
        <v>19.248188405797102</v>
      </c>
      <c r="O41" s="24">
        <f t="shared" si="27"/>
        <v>21.853281853281853</v>
      </c>
      <c r="P41" s="4">
        <f t="shared" si="27"/>
        <v>15.553121577217963</v>
      </c>
      <c r="Q41" s="4">
        <f t="shared" si="27"/>
        <v>16.147308781869686</v>
      </c>
      <c r="R41" s="4">
        <f t="shared" si="27"/>
        <v>16.502732240437158</v>
      </c>
      <c r="S41" s="4">
        <f t="shared" si="27"/>
        <v>21.056289089645588</v>
      </c>
      <c r="U41" s="34" t="s">
        <v>788</v>
      </c>
      <c r="V41" s="209"/>
      <c r="W41" s="209"/>
      <c r="X41" s="209"/>
      <c r="AA41" s="18">
        <f t="shared" si="28"/>
        <v>303</v>
      </c>
      <c r="AB41" s="18">
        <f t="shared" si="29"/>
        <v>142</v>
      </c>
      <c r="AC41" s="67">
        <f t="shared" si="30"/>
        <v>151</v>
      </c>
      <c r="AD41" s="107">
        <f t="shared" si="31"/>
        <v>21.056289089645588</v>
      </c>
      <c r="AE41" s="4">
        <f t="shared" si="31"/>
        <v>15.553121577217963</v>
      </c>
      <c r="AF41" s="4">
        <f t="shared" si="31"/>
        <v>16.502732240437158</v>
      </c>
      <c r="AH41" s="173"/>
    </row>
    <row r="42" spans="1:34" ht="15" customHeight="1" x14ac:dyDescent="0.15">
      <c r="B42" s="34" t="s">
        <v>783</v>
      </c>
      <c r="C42" s="209"/>
      <c r="D42" s="209"/>
      <c r="E42" s="209"/>
      <c r="H42" s="18">
        <v>5</v>
      </c>
      <c r="I42" s="18">
        <v>3</v>
      </c>
      <c r="J42" s="18">
        <v>2</v>
      </c>
      <c r="K42" s="18">
        <v>3</v>
      </c>
      <c r="L42" s="67">
        <v>1</v>
      </c>
      <c r="M42" s="18">
        <v>5</v>
      </c>
      <c r="N42" s="107">
        <f t="shared" si="27"/>
        <v>0.22644927536231885</v>
      </c>
      <c r="O42" s="24">
        <f t="shared" si="27"/>
        <v>0.23166023166023164</v>
      </c>
      <c r="P42" s="4">
        <f t="shared" si="27"/>
        <v>0.21905805038335158</v>
      </c>
      <c r="Q42" s="4">
        <f t="shared" si="27"/>
        <v>0.28328611898016998</v>
      </c>
      <c r="R42" s="4">
        <f t="shared" si="27"/>
        <v>0.10928961748633879</v>
      </c>
      <c r="S42" s="4">
        <f t="shared" si="27"/>
        <v>0.34746351633078526</v>
      </c>
      <c r="U42" s="34" t="s">
        <v>783</v>
      </c>
      <c r="V42" s="209"/>
      <c r="W42" s="209"/>
      <c r="X42" s="209"/>
      <c r="AA42" s="18">
        <f t="shared" si="28"/>
        <v>5</v>
      </c>
      <c r="AB42" s="18">
        <f t="shared" si="29"/>
        <v>2</v>
      </c>
      <c r="AC42" s="67">
        <f t="shared" si="30"/>
        <v>1</v>
      </c>
      <c r="AD42" s="107">
        <f t="shared" si="31"/>
        <v>0.34746351633078526</v>
      </c>
      <c r="AE42" s="4">
        <f t="shared" si="31"/>
        <v>0.21905805038335158</v>
      </c>
      <c r="AF42" s="4">
        <f t="shared" si="31"/>
        <v>0.10928961748633879</v>
      </c>
      <c r="AH42" s="173"/>
    </row>
    <row r="43" spans="1:34" ht="15" customHeight="1" x14ac:dyDescent="0.15">
      <c r="B43" s="34" t="s">
        <v>0</v>
      </c>
      <c r="C43" s="209"/>
      <c r="D43" s="209"/>
      <c r="E43" s="209"/>
      <c r="F43" s="36"/>
      <c r="G43" s="36"/>
      <c r="H43" s="19">
        <v>5</v>
      </c>
      <c r="I43" s="19">
        <v>4</v>
      </c>
      <c r="J43" s="19">
        <v>1</v>
      </c>
      <c r="K43" s="19">
        <v>6</v>
      </c>
      <c r="L43" s="72">
        <v>6</v>
      </c>
      <c r="M43" s="19">
        <v>4</v>
      </c>
      <c r="N43" s="111">
        <f t="shared" si="27"/>
        <v>0.22644927536231885</v>
      </c>
      <c r="O43" s="26">
        <f t="shared" si="27"/>
        <v>0.30888030888030887</v>
      </c>
      <c r="P43" s="5">
        <f t="shared" si="27"/>
        <v>0.10952902519167579</v>
      </c>
      <c r="Q43" s="5">
        <f t="shared" si="27"/>
        <v>0.56657223796033995</v>
      </c>
      <c r="R43" s="5">
        <f t="shared" si="27"/>
        <v>0.65573770491803274</v>
      </c>
      <c r="S43" s="5">
        <f t="shared" si="27"/>
        <v>0.27797081306462823</v>
      </c>
      <c r="U43" s="34" t="s">
        <v>0</v>
      </c>
      <c r="V43" s="209"/>
      <c r="W43" s="209"/>
      <c r="X43" s="209"/>
      <c r="Y43" s="36"/>
      <c r="Z43" s="36"/>
      <c r="AA43" s="19">
        <f t="shared" si="28"/>
        <v>4</v>
      </c>
      <c r="AB43" s="19">
        <f t="shared" si="29"/>
        <v>1</v>
      </c>
      <c r="AC43" s="72">
        <f t="shared" si="30"/>
        <v>6</v>
      </c>
      <c r="AD43" s="111">
        <f t="shared" si="31"/>
        <v>0.27797081306462823</v>
      </c>
      <c r="AE43" s="5">
        <f t="shared" si="31"/>
        <v>0.10952902519167579</v>
      </c>
      <c r="AF43" s="5">
        <f t="shared" si="31"/>
        <v>0.65573770491803274</v>
      </c>
      <c r="AH43" s="173"/>
    </row>
    <row r="44" spans="1:34" ht="15" customHeight="1" x14ac:dyDescent="0.15">
      <c r="B44" s="38" t="s">
        <v>1</v>
      </c>
      <c r="C44" s="78"/>
      <c r="D44" s="78"/>
      <c r="E44" s="78"/>
      <c r="F44" s="28"/>
      <c r="G44" s="29"/>
      <c r="H44" s="39">
        <f>SUM(H37:H43)</f>
        <v>2208</v>
      </c>
      <c r="I44" s="39">
        <f>SUM(I37:I43)</f>
        <v>1295</v>
      </c>
      <c r="J44" s="39">
        <f>SUM(J37:J43)</f>
        <v>913</v>
      </c>
      <c r="K44" s="39">
        <f>SUM(K37:K43)</f>
        <v>1059</v>
      </c>
      <c r="L44" s="68">
        <f>SUM(L37:L43)</f>
        <v>915</v>
      </c>
      <c r="M44" s="39">
        <v>1439</v>
      </c>
      <c r="N44" s="108">
        <f>IF(SUM(N37:N43)&gt;100,"－",SUM(N37:N43))</f>
        <v>99.999999999999972</v>
      </c>
      <c r="O44" s="25">
        <f t="shared" ref="O44:R44" si="32">IF(SUM(O37:O43)&gt;100,"－",SUM(O37:O43))</f>
        <v>100</v>
      </c>
      <c r="P44" s="6">
        <f t="shared" si="32"/>
        <v>100</v>
      </c>
      <c r="Q44" s="6">
        <f t="shared" si="32"/>
        <v>100</v>
      </c>
      <c r="R44" s="6">
        <f t="shared" si="32"/>
        <v>100.00000000000001</v>
      </c>
      <c r="S44" s="6">
        <f t="shared" ref="S44" si="33">IF(SUM(S37:S43)&gt;100,"－",SUM(S37:S43))</f>
        <v>100.00000000000001</v>
      </c>
      <c r="U44" s="38" t="s">
        <v>1</v>
      </c>
      <c r="V44" s="78"/>
      <c r="W44" s="78"/>
      <c r="X44" s="78"/>
      <c r="Y44" s="28"/>
      <c r="Z44" s="29"/>
      <c r="AA44" s="39">
        <f>SUM(AA37:AA43)</f>
        <v>1439</v>
      </c>
      <c r="AB44" s="39">
        <f>SUM(AB37:AB43)</f>
        <v>913</v>
      </c>
      <c r="AC44" s="68">
        <f>SUM(AC37:AC43)</f>
        <v>915</v>
      </c>
      <c r="AD44" s="108">
        <f>IF(SUM(AD37:AD43)&gt;100,"－",SUM(AD37:AD43))</f>
        <v>100.00000000000001</v>
      </c>
      <c r="AE44" s="6">
        <f t="shared" ref="AE44:AF44" si="34">IF(SUM(AE37:AE43)&gt;100,"－",SUM(AE37:AE43))</f>
        <v>100</v>
      </c>
      <c r="AF44" s="6">
        <f t="shared" si="34"/>
        <v>100.00000000000001</v>
      </c>
    </row>
    <row r="45" spans="1:34" ht="15" customHeight="1" x14ac:dyDescent="0.15">
      <c r="B45" s="62"/>
      <c r="C45" s="62"/>
      <c r="D45" s="62"/>
      <c r="E45" s="62"/>
      <c r="F45" s="45"/>
      <c r="G45" s="45"/>
      <c r="H45" s="109"/>
      <c r="I45" s="109"/>
      <c r="J45" s="109"/>
      <c r="K45" s="109"/>
      <c r="L45" s="109"/>
      <c r="M45" s="109"/>
      <c r="U45" s="62"/>
      <c r="V45" s="62"/>
      <c r="W45" s="62"/>
      <c r="X45" s="62"/>
      <c r="Y45" s="45"/>
      <c r="Z45" s="45"/>
      <c r="AA45" s="109"/>
      <c r="AB45" s="109"/>
      <c r="AC45" s="109"/>
    </row>
    <row r="46" spans="1:34" ht="15" customHeight="1" x14ac:dyDescent="0.15">
      <c r="A46" s="1" t="s">
        <v>789</v>
      </c>
      <c r="B46" s="22"/>
      <c r="C46" s="22"/>
      <c r="D46" s="22"/>
      <c r="E46" s="22"/>
      <c r="H46" s="7"/>
      <c r="I46" s="7"/>
      <c r="J46" s="7"/>
      <c r="K46" s="7"/>
      <c r="M46" s="7"/>
      <c r="O46" s="7"/>
      <c r="U46" s="22"/>
      <c r="V46" s="22"/>
      <c r="W46" s="22"/>
      <c r="X46" s="22"/>
      <c r="AA46" s="7"/>
      <c r="AB46" s="7"/>
    </row>
    <row r="47" spans="1:34" ht="13.65" customHeight="1" x14ac:dyDescent="0.15">
      <c r="B47" s="64"/>
      <c r="C47" s="33"/>
      <c r="D47" s="33"/>
      <c r="E47" s="33"/>
      <c r="F47" s="33"/>
      <c r="G47" s="33"/>
      <c r="H47" s="386"/>
      <c r="I47" s="387"/>
      <c r="J47" s="86" t="s">
        <v>2</v>
      </c>
      <c r="K47" s="86"/>
      <c r="L47" s="387"/>
      <c r="M47" s="387"/>
      <c r="N47" s="388"/>
      <c r="O47" s="387"/>
      <c r="P47" s="86" t="s">
        <v>3</v>
      </c>
      <c r="Q47" s="86"/>
      <c r="R47" s="387"/>
      <c r="S47" s="389"/>
      <c r="U47" s="64"/>
      <c r="V47" s="33"/>
      <c r="W47" s="33"/>
      <c r="X47" s="33"/>
      <c r="Y47" s="33"/>
      <c r="Z47" s="33"/>
      <c r="AA47" s="79"/>
      <c r="AB47" s="83" t="s">
        <v>2</v>
      </c>
      <c r="AC47" s="86"/>
      <c r="AD47" s="104"/>
      <c r="AE47" s="83" t="s">
        <v>3</v>
      </c>
      <c r="AF47" s="84"/>
    </row>
    <row r="48" spans="1:34" ht="22.65" customHeight="1" x14ac:dyDescent="0.15">
      <c r="B48" s="34"/>
      <c r="C48" s="209"/>
      <c r="D48" s="209"/>
      <c r="E48" s="209"/>
      <c r="G48" s="75"/>
      <c r="H48" s="94" t="s">
        <v>442</v>
      </c>
      <c r="I48" s="94" t="s">
        <v>194</v>
      </c>
      <c r="J48" s="94" t="s">
        <v>195</v>
      </c>
      <c r="K48" s="94" t="s">
        <v>443</v>
      </c>
      <c r="L48" s="100" t="s">
        <v>197</v>
      </c>
      <c r="M48" s="94" t="s">
        <v>1127</v>
      </c>
      <c r="N48" s="103" t="s">
        <v>442</v>
      </c>
      <c r="O48" s="94" t="s">
        <v>194</v>
      </c>
      <c r="P48" s="94" t="s">
        <v>195</v>
      </c>
      <c r="Q48" s="94" t="s">
        <v>443</v>
      </c>
      <c r="R48" s="94" t="s">
        <v>197</v>
      </c>
      <c r="S48" s="94" t="s">
        <v>1127</v>
      </c>
      <c r="U48" s="34"/>
      <c r="V48" s="209"/>
      <c r="W48" s="209"/>
      <c r="X48" s="209"/>
      <c r="Z48" s="75"/>
      <c r="AA48" s="94" t="s">
        <v>979</v>
      </c>
      <c r="AB48" s="94" t="s">
        <v>195</v>
      </c>
      <c r="AC48" s="100" t="s">
        <v>197</v>
      </c>
      <c r="AD48" s="103" t="s">
        <v>979</v>
      </c>
      <c r="AE48" s="94" t="s">
        <v>195</v>
      </c>
      <c r="AF48" s="94" t="s">
        <v>197</v>
      </c>
    </row>
    <row r="49" spans="1:34" ht="12" customHeight="1" x14ac:dyDescent="0.15">
      <c r="B49" s="35"/>
      <c r="C49" s="88"/>
      <c r="D49" s="88"/>
      <c r="E49" s="88"/>
      <c r="F49" s="36"/>
      <c r="G49" s="76"/>
      <c r="H49" s="37"/>
      <c r="I49" s="37"/>
      <c r="J49" s="37"/>
      <c r="K49" s="37"/>
      <c r="L49" s="66"/>
      <c r="M49" s="37"/>
      <c r="N49" s="192">
        <f t="shared" ref="N49:S49" si="35">H$4</f>
        <v>2208</v>
      </c>
      <c r="O49" s="188">
        <f t="shared" si="35"/>
        <v>1295</v>
      </c>
      <c r="P49" s="188">
        <f t="shared" si="35"/>
        <v>913</v>
      </c>
      <c r="Q49" s="188">
        <f t="shared" si="35"/>
        <v>1059</v>
      </c>
      <c r="R49" s="188">
        <f t="shared" si="35"/>
        <v>915</v>
      </c>
      <c r="S49" s="188">
        <f t="shared" si="35"/>
        <v>1439</v>
      </c>
      <c r="U49" s="35"/>
      <c r="V49" s="88"/>
      <c r="W49" s="88"/>
      <c r="X49" s="88"/>
      <c r="Y49" s="36"/>
      <c r="Z49" s="76"/>
      <c r="AA49" s="37"/>
      <c r="AB49" s="37"/>
      <c r="AC49" s="66"/>
      <c r="AD49" s="192">
        <f>AA$4</f>
        <v>1439</v>
      </c>
      <c r="AE49" s="188">
        <f>AB$4</f>
        <v>913</v>
      </c>
      <c r="AF49" s="188">
        <f>AC$4</f>
        <v>915</v>
      </c>
    </row>
    <row r="50" spans="1:34" ht="15" customHeight="1" x14ac:dyDescent="0.15">
      <c r="B50" s="34" t="s">
        <v>501</v>
      </c>
      <c r="C50" s="209"/>
      <c r="D50" s="209"/>
      <c r="E50" s="209"/>
      <c r="H50" s="18">
        <v>35</v>
      </c>
      <c r="I50" s="18">
        <v>20</v>
      </c>
      <c r="J50" s="18">
        <v>15</v>
      </c>
      <c r="K50" s="18">
        <v>33</v>
      </c>
      <c r="L50" s="67">
        <v>32</v>
      </c>
      <c r="M50" s="18">
        <v>21</v>
      </c>
      <c r="N50" s="131">
        <f t="shared" ref="N50:N59" si="36">H50/N$49*100</f>
        <v>1.5851449275362319</v>
      </c>
      <c r="O50" s="3">
        <f t="shared" ref="O50:O59" si="37">I50/O$49*100</f>
        <v>1.5444015444015444</v>
      </c>
      <c r="P50" s="3">
        <f t="shared" ref="P50:P59" si="38">J50/P$49*100</f>
        <v>1.642935377875137</v>
      </c>
      <c r="Q50" s="3">
        <f t="shared" ref="Q50:Q59" si="39">K50/Q$49*100</f>
        <v>3.1161473087818696</v>
      </c>
      <c r="R50" s="24">
        <f t="shared" ref="R50:R59" si="40">L50/R$49*100</f>
        <v>3.4972677595628414</v>
      </c>
      <c r="S50" s="24">
        <f t="shared" ref="S50:S59" si="41">M50/S$49*100</f>
        <v>1.4593467685892982</v>
      </c>
      <c r="U50" s="34" t="s">
        <v>501</v>
      </c>
      <c r="V50" s="209"/>
      <c r="W50" s="209"/>
      <c r="X50" s="209"/>
      <c r="AA50" s="18">
        <f t="shared" ref="AA50:AA59" si="42">SUM(I50,K50-L50)</f>
        <v>21</v>
      </c>
      <c r="AB50" s="18">
        <f t="shared" ref="AB50:AB59" si="43">J50</f>
        <v>15</v>
      </c>
      <c r="AC50" s="67">
        <f t="shared" ref="AC50:AC59" si="44">L50</f>
        <v>32</v>
      </c>
      <c r="AD50" s="107">
        <f>AA50/AD$49*100</f>
        <v>1.4593467685892982</v>
      </c>
      <c r="AE50" s="4">
        <f t="shared" ref="AE50:AF50" si="45">AB50/AE$49*100</f>
        <v>1.642935377875137</v>
      </c>
      <c r="AF50" s="4">
        <f t="shared" si="45"/>
        <v>3.4972677595628414</v>
      </c>
      <c r="AH50" s="173"/>
    </row>
    <row r="51" spans="1:34" ht="15" customHeight="1" x14ac:dyDescent="0.15">
      <c r="B51" s="34" t="s">
        <v>58</v>
      </c>
      <c r="C51" s="209"/>
      <c r="D51" s="209"/>
      <c r="E51" s="209"/>
      <c r="H51" s="18">
        <v>77</v>
      </c>
      <c r="I51" s="18">
        <v>53</v>
      </c>
      <c r="J51" s="18">
        <v>24</v>
      </c>
      <c r="K51" s="18">
        <v>40</v>
      </c>
      <c r="L51" s="67">
        <v>34</v>
      </c>
      <c r="M51" s="18">
        <v>59</v>
      </c>
      <c r="N51" s="131">
        <f t="shared" si="36"/>
        <v>3.4873188405797104</v>
      </c>
      <c r="O51" s="4">
        <f t="shared" si="37"/>
        <v>4.0926640926640925</v>
      </c>
      <c r="P51" s="4">
        <f t="shared" si="38"/>
        <v>2.6286966046002189</v>
      </c>
      <c r="Q51" s="4">
        <f t="shared" si="39"/>
        <v>3.7771482530689329</v>
      </c>
      <c r="R51" s="24">
        <f t="shared" si="40"/>
        <v>3.7158469945355188</v>
      </c>
      <c r="S51" s="24">
        <f t="shared" si="41"/>
        <v>4.1000694927032661</v>
      </c>
      <c r="U51" s="34" t="s">
        <v>58</v>
      </c>
      <c r="V51" s="209"/>
      <c r="W51" s="209"/>
      <c r="X51" s="209"/>
      <c r="AA51" s="18">
        <f t="shared" si="42"/>
        <v>59</v>
      </c>
      <c r="AB51" s="18">
        <f t="shared" si="43"/>
        <v>24</v>
      </c>
      <c r="AC51" s="67">
        <f t="shared" si="44"/>
        <v>34</v>
      </c>
      <c r="AD51" s="107">
        <f t="shared" ref="AD51:AD59" si="46">AA51/AD$49*100</f>
        <v>4.1000694927032661</v>
      </c>
      <c r="AE51" s="4">
        <f t="shared" ref="AE51:AE59" si="47">AB51/AE$49*100</f>
        <v>2.6286966046002189</v>
      </c>
      <c r="AF51" s="4">
        <f t="shared" ref="AF51:AF59" si="48">AC51/AF$49*100</f>
        <v>3.7158469945355188</v>
      </c>
      <c r="AH51" s="173"/>
    </row>
    <row r="52" spans="1:34" ht="15" customHeight="1" x14ac:dyDescent="0.15">
      <c r="B52" s="34" t="s">
        <v>59</v>
      </c>
      <c r="C52" s="209"/>
      <c r="D52" s="209"/>
      <c r="E52" s="209"/>
      <c r="H52" s="18">
        <v>89</v>
      </c>
      <c r="I52" s="18">
        <v>53</v>
      </c>
      <c r="J52" s="18">
        <v>36</v>
      </c>
      <c r="K52" s="18">
        <v>80</v>
      </c>
      <c r="L52" s="67">
        <v>73</v>
      </c>
      <c r="M52" s="18">
        <v>60</v>
      </c>
      <c r="N52" s="131">
        <f t="shared" si="36"/>
        <v>4.0307971014492754</v>
      </c>
      <c r="O52" s="4">
        <f t="shared" si="37"/>
        <v>4.0926640926640925</v>
      </c>
      <c r="P52" s="4">
        <f t="shared" si="38"/>
        <v>3.943044906900329</v>
      </c>
      <c r="Q52" s="4">
        <f t="shared" si="39"/>
        <v>7.5542965061378657</v>
      </c>
      <c r="R52" s="24">
        <f t="shared" si="40"/>
        <v>7.9781420765027322</v>
      </c>
      <c r="S52" s="24">
        <f t="shared" si="41"/>
        <v>4.1695621959694229</v>
      </c>
      <c r="U52" s="34" t="s">
        <v>59</v>
      </c>
      <c r="V52" s="209"/>
      <c r="W52" s="209"/>
      <c r="X52" s="209"/>
      <c r="AA52" s="18">
        <f t="shared" si="42"/>
        <v>60</v>
      </c>
      <c r="AB52" s="18">
        <f t="shared" si="43"/>
        <v>36</v>
      </c>
      <c r="AC52" s="67">
        <f t="shared" si="44"/>
        <v>73</v>
      </c>
      <c r="AD52" s="107">
        <f t="shared" si="46"/>
        <v>4.1695621959694229</v>
      </c>
      <c r="AE52" s="4">
        <f t="shared" si="47"/>
        <v>3.943044906900329</v>
      </c>
      <c r="AF52" s="4">
        <f t="shared" si="48"/>
        <v>7.9781420765027322</v>
      </c>
      <c r="AH52" s="173"/>
    </row>
    <row r="53" spans="1:34" ht="15" customHeight="1" x14ac:dyDescent="0.15">
      <c r="B53" s="34" t="s">
        <v>60</v>
      </c>
      <c r="C53" s="209"/>
      <c r="D53" s="209"/>
      <c r="E53" s="209"/>
      <c r="H53" s="18">
        <v>263</v>
      </c>
      <c r="I53" s="18">
        <v>169</v>
      </c>
      <c r="J53" s="18">
        <v>94</v>
      </c>
      <c r="K53" s="18">
        <v>175</v>
      </c>
      <c r="L53" s="67">
        <v>151</v>
      </c>
      <c r="M53" s="18">
        <v>193</v>
      </c>
      <c r="N53" s="131">
        <f t="shared" si="36"/>
        <v>11.911231884057971</v>
      </c>
      <c r="O53" s="4">
        <f t="shared" si="37"/>
        <v>13.050193050193052</v>
      </c>
      <c r="P53" s="4">
        <f t="shared" si="38"/>
        <v>10.295728368017524</v>
      </c>
      <c r="Q53" s="4">
        <f t="shared" si="39"/>
        <v>16.525023607176582</v>
      </c>
      <c r="R53" s="24">
        <f t="shared" si="40"/>
        <v>16.502732240437158</v>
      </c>
      <c r="S53" s="24">
        <f t="shared" si="41"/>
        <v>13.412091730368312</v>
      </c>
      <c r="U53" s="34" t="s">
        <v>60</v>
      </c>
      <c r="V53" s="209"/>
      <c r="W53" s="209"/>
      <c r="X53" s="209"/>
      <c r="AA53" s="18">
        <f t="shared" si="42"/>
        <v>193</v>
      </c>
      <c r="AB53" s="18">
        <f t="shared" si="43"/>
        <v>94</v>
      </c>
      <c r="AC53" s="67">
        <f t="shared" si="44"/>
        <v>151</v>
      </c>
      <c r="AD53" s="107">
        <f t="shared" si="46"/>
        <v>13.412091730368312</v>
      </c>
      <c r="AE53" s="4">
        <f t="shared" si="47"/>
        <v>10.295728368017524</v>
      </c>
      <c r="AF53" s="4">
        <f t="shared" si="48"/>
        <v>16.502732240437158</v>
      </c>
      <c r="AH53" s="173"/>
    </row>
    <row r="54" spans="1:34" ht="15" customHeight="1" x14ac:dyDescent="0.15">
      <c r="B54" s="34" t="s">
        <v>61</v>
      </c>
      <c r="C54" s="209"/>
      <c r="D54" s="209"/>
      <c r="E54" s="209"/>
      <c r="H54" s="18">
        <v>301</v>
      </c>
      <c r="I54" s="18">
        <v>180</v>
      </c>
      <c r="J54" s="18">
        <v>121</v>
      </c>
      <c r="K54" s="18">
        <v>184</v>
      </c>
      <c r="L54" s="67">
        <v>163</v>
      </c>
      <c r="M54" s="18">
        <v>201</v>
      </c>
      <c r="N54" s="131">
        <f t="shared" si="36"/>
        <v>13.632246376811594</v>
      </c>
      <c r="O54" s="4">
        <f t="shared" si="37"/>
        <v>13.8996138996139</v>
      </c>
      <c r="P54" s="4">
        <f t="shared" si="38"/>
        <v>13.253012048192772</v>
      </c>
      <c r="Q54" s="4">
        <f t="shared" si="39"/>
        <v>17.37488196411709</v>
      </c>
      <c r="R54" s="24">
        <f t="shared" si="40"/>
        <v>17.814207650273222</v>
      </c>
      <c r="S54" s="24">
        <f t="shared" si="41"/>
        <v>13.968033356497568</v>
      </c>
      <c r="U54" s="34" t="s">
        <v>61</v>
      </c>
      <c r="V54" s="209"/>
      <c r="W54" s="209"/>
      <c r="X54" s="209"/>
      <c r="AA54" s="18">
        <f t="shared" si="42"/>
        <v>201</v>
      </c>
      <c r="AB54" s="18">
        <f t="shared" si="43"/>
        <v>121</v>
      </c>
      <c r="AC54" s="67">
        <f t="shared" si="44"/>
        <v>163</v>
      </c>
      <c r="AD54" s="107">
        <f t="shared" si="46"/>
        <v>13.968033356497568</v>
      </c>
      <c r="AE54" s="4">
        <f t="shared" si="47"/>
        <v>13.253012048192772</v>
      </c>
      <c r="AF54" s="4">
        <f t="shared" si="48"/>
        <v>17.814207650273222</v>
      </c>
      <c r="AH54" s="173"/>
    </row>
    <row r="55" spans="1:34" ht="15" customHeight="1" x14ac:dyDescent="0.15">
      <c r="B55" s="34" t="s">
        <v>62</v>
      </c>
      <c r="C55" s="209"/>
      <c r="D55" s="209"/>
      <c r="E55" s="209"/>
      <c r="H55" s="18">
        <v>432</v>
      </c>
      <c r="I55" s="18">
        <v>251</v>
      </c>
      <c r="J55" s="18">
        <v>181</v>
      </c>
      <c r="K55" s="18">
        <v>198</v>
      </c>
      <c r="L55" s="67">
        <v>167</v>
      </c>
      <c r="M55" s="18">
        <v>282</v>
      </c>
      <c r="N55" s="131">
        <f t="shared" si="36"/>
        <v>19.565217391304348</v>
      </c>
      <c r="O55" s="4">
        <f t="shared" si="37"/>
        <v>19.382239382239383</v>
      </c>
      <c r="P55" s="4">
        <f t="shared" si="38"/>
        <v>19.82475355969332</v>
      </c>
      <c r="Q55" s="4">
        <f t="shared" si="39"/>
        <v>18.696883852691219</v>
      </c>
      <c r="R55" s="24">
        <f t="shared" si="40"/>
        <v>18.251366120218577</v>
      </c>
      <c r="S55" s="24">
        <f t="shared" si="41"/>
        <v>19.596942321056289</v>
      </c>
      <c r="U55" s="34" t="s">
        <v>62</v>
      </c>
      <c r="V55" s="209"/>
      <c r="W55" s="209"/>
      <c r="X55" s="209"/>
      <c r="AA55" s="18">
        <f t="shared" si="42"/>
        <v>282</v>
      </c>
      <c r="AB55" s="18">
        <f t="shared" si="43"/>
        <v>181</v>
      </c>
      <c r="AC55" s="67">
        <f t="shared" si="44"/>
        <v>167</v>
      </c>
      <c r="AD55" s="107">
        <f t="shared" si="46"/>
        <v>19.596942321056289</v>
      </c>
      <c r="AE55" s="4">
        <f t="shared" si="47"/>
        <v>19.82475355969332</v>
      </c>
      <c r="AF55" s="4">
        <f t="shared" si="48"/>
        <v>18.251366120218577</v>
      </c>
      <c r="AH55" s="173"/>
    </row>
    <row r="56" spans="1:34" ht="15" customHeight="1" x14ac:dyDescent="0.15">
      <c r="B56" s="34" t="s">
        <v>63</v>
      </c>
      <c r="C56" s="209"/>
      <c r="D56" s="209"/>
      <c r="E56" s="209"/>
      <c r="H56" s="18">
        <v>547</v>
      </c>
      <c r="I56" s="18">
        <v>323</v>
      </c>
      <c r="J56" s="18">
        <v>224</v>
      </c>
      <c r="K56" s="18">
        <v>183</v>
      </c>
      <c r="L56" s="67">
        <v>157</v>
      </c>
      <c r="M56" s="18">
        <v>349</v>
      </c>
      <c r="N56" s="131">
        <f t="shared" si="36"/>
        <v>24.77355072463768</v>
      </c>
      <c r="O56" s="4">
        <f t="shared" si="37"/>
        <v>24.942084942084939</v>
      </c>
      <c r="P56" s="4">
        <f t="shared" si="38"/>
        <v>24.534501642935378</v>
      </c>
      <c r="Q56" s="4">
        <f t="shared" si="39"/>
        <v>17.280453257790366</v>
      </c>
      <c r="R56" s="24">
        <f t="shared" si="40"/>
        <v>17.158469945355193</v>
      </c>
      <c r="S56" s="24">
        <f t="shared" si="41"/>
        <v>24.25295343988881</v>
      </c>
      <c r="U56" s="34" t="s">
        <v>63</v>
      </c>
      <c r="V56" s="209"/>
      <c r="W56" s="209"/>
      <c r="X56" s="209"/>
      <c r="AA56" s="18">
        <f t="shared" si="42"/>
        <v>349</v>
      </c>
      <c r="AB56" s="18">
        <f t="shared" si="43"/>
        <v>224</v>
      </c>
      <c r="AC56" s="67">
        <f t="shared" si="44"/>
        <v>157</v>
      </c>
      <c r="AD56" s="107">
        <f t="shared" si="46"/>
        <v>24.25295343988881</v>
      </c>
      <c r="AE56" s="4">
        <f t="shared" si="47"/>
        <v>24.534501642935378</v>
      </c>
      <c r="AF56" s="4">
        <f t="shared" si="48"/>
        <v>17.158469945355193</v>
      </c>
      <c r="AH56" s="173"/>
    </row>
    <row r="57" spans="1:34" ht="15" customHeight="1" x14ac:dyDescent="0.15">
      <c r="B57" s="34" t="s">
        <v>64</v>
      </c>
      <c r="C57" s="209"/>
      <c r="D57" s="209"/>
      <c r="E57" s="209"/>
      <c r="H57" s="18">
        <v>447</v>
      </c>
      <c r="I57" s="18">
        <v>235</v>
      </c>
      <c r="J57" s="18">
        <v>212</v>
      </c>
      <c r="K57" s="18">
        <v>151</v>
      </c>
      <c r="L57" s="67">
        <v>127</v>
      </c>
      <c r="M57" s="18">
        <v>259</v>
      </c>
      <c r="N57" s="131">
        <f t="shared" si="36"/>
        <v>20.244565217391305</v>
      </c>
      <c r="O57" s="4">
        <f t="shared" si="37"/>
        <v>18.146718146718147</v>
      </c>
      <c r="P57" s="4">
        <f t="shared" si="38"/>
        <v>23.220153340635267</v>
      </c>
      <c r="Q57" s="4">
        <f t="shared" si="39"/>
        <v>14.258734655335223</v>
      </c>
      <c r="R57" s="24">
        <f t="shared" si="40"/>
        <v>13.879781420765028</v>
      </c>
      <c r="S57" s="24">
        <f t="shared" si="41"/>
        <v>17.998610145934677</v>
      </c>
      <c r="U57" s="34" t="s">
        <v>64</v>
      </c>
      <c r="V57" s="209"/>
      <c r="W57" s="209"/>
      <c r="X57" s="209"/>
      <c r="AA57" s="18">
        <f t="shared" si="42"/>
        <v>259</v>
      </c>
      <c r="AB57" s="18">
        <f t="shared" si="43"/>
        <v>212</v>
      </c>
      <c r="AC57" s="67">
        <f t="shared" si="44"/>
        <v>127</v>
      </c>
      <c r="AD57" s="107">
        <f t="shared" si="46"/>
        <v>17.998610145934677</v>
      </c>
      <c r="AE57" s="4">
        <f t="shared" si="47"/>
        <v>23.220153340635267</v>
      </c>
      <c r="AF57" s="4">
        <f t="shared" si="48"/>
        <v>13.879781420765028</v>
      </c>
      <c r="AH57" s="173"/>
    </row>
    <row r="58" spans="1:34" ht="15" customHeight="1" x14ac:dyDescent="0.15">
      <c r="B58" s="34" t="s">
        <v>502</v>
      </c>
      <c r="C58" s="209"/>
      <c r="D58" s="209"/>
      <c r="E58" s="209"/>
      <c r="H58" s="18">
        <v>13</v>
      </c>
      <c r="I58" s="18">
        <v>7</v>
      </c>
      <c r="J58" s="18">
        <v>6</v>
      </c>
      <c r="K58" s="18">
        <v>13</v>
      </c>
      <c r="L58" s="67">
        <v>9</v>
      </c>
      <c r="M58" s="18">
        <v>11</v>
      </c>
      <c r="N58" s="131">
        <f t="shared" si="36"/>
        <v>0.58876811594202905</v>
      </c>
      <c r="O58" s="4">
        <f t="shared" si="37"/>
        <v>0.54054054054054057</v>
      </c>
      <c r="P58" s="4">
        <f t="shared" si="38"/>
        <v>0.65717415115005473</v>
      </c>
      <c r="Q58" s="4">
        <f t="shared" si="39"/>
        <v>1.2275731822474032</v>
      </c>
      <c r="R58" s="24">
        <f t="shared" si="40"/>
        <v>0.98360655737704927</v>
      </c>
      <c r="S58" s="24">
        <f t="shared" si="41"/>
        <v>0.76441973592772761</v>
      </c>
      <c r="U58" s="34" t="s">
        <v>502</v>
      </c>
      <c r="V58" s="209"/>
      <c r="W58" s="209"/>
      <c r="X58" s="209"/>
      <c r="AA58" s="18">
        <f t="shared" si="42"/>
        <v>11</v>
      </c>
      <c r="AB58" s="18">
        <f t="shared" si="43"/>
        <v>6</v>
      </c>
      <c r="AC58" s="67">
        <f t="shared" si="44"/>
        <v>9</v>
      </c>
      <c r="AD58" s="107">
        <f t="shared" si="46"/>
        <v>0.76441973592772761</v>
      </c>
      <c r="AE58" s="4">
        <f t="shared" si="47"/>
        <v>0.65717415115005473</v>
      </c>
      <c r="AF58" s="4">
        <f t="shared" si="48"/>
        <v>0.98360655737704927</v>
      </c>
      <c r="AH58" s="173"/>
    </row>
    <row r="59" spans="1:34" ht="15" customHeight="1" x14ac:dyDescent="0.15">
      <c r="B59" s="34" t="s">
        <v>0</v>
      </c>
      <c r="C59" s="209"/>
      <c r="D59" s="209"/>
      <c r="E59" s="209"/>
      <c r="F59" s="36"/>
      <c r="G59" s="36"/>
      <c r="H59" s="19">
        <v>4</v>
      </c>
      <c r="I59" s="19">
        <v>4</v>
      </c>
      <c r="J59" s="19">
        <v>0</v>
      </c>
      <c r="K59" s="19">
        <v>2</v>
      </c>
      <c r="L59" s="72">
        <v>2</v>
      </c>
      <c r="M59" s="19">
        <v>4</v>
      </c>
      <c r="N59" s="360">
        <f t="shared" si="36"/>
        <v>0.18115942028985507</v>
      </c>
      <c r="O59" s="5">
        <f t="shared" si="37"/>
        <v>0.30888030888030887</v>
      </c>
      <c r="P59" s="5">
        <f t="shared" si="38"/>
        <v>0</v>
      </c>
      <c r="Q59" s="5">
        <f t="shared" si="39"/>
        <v>0.18885741265344666</v>
      </c>
      <c r="R59" s="26">
        <f t="shared" si="40"/>
        <v>0.21857923497267759</v>
      </c>
      <c r="S59" s="26">
        <f t="shared" si="41"/>
        <v>0.27797081306462823</v>
      </c>
      <c r="U59" s="34" t="s">
        <v>0</v>
      </c>
      <c r="V59" s="209"/>
      <c r="W59" s="209"/>
      <c r="X59" s="209"/>
      <c r="Y59" s="36"/>
      <c r="Z59" s="36"/>
      <c r="AA59" s="19">
        <f t="shared" si="42"/>
        <v>4</v>
      </c>
      <c r="AB59" s="19">
        <f t="shared" si="43"/>
        <v>0</v>
      </c>
      <c r="AC59" s="72">
        <f t="shared" si="44"/>
        <v>2</v>
      </c>
      <c r="AD59" s="111">
        <f t="shared" si="46"/>
        <v>0.27797081306462823</v>
      </c>
      <c r="AE59" s="5">
        <f t="shared" si="47"/>
        <v>0</v>
      </c>
      <c r="AF59" s="5">
        <f t="shared" si="48"/>
        <v>0.21857923497267759</v>
      </c>
      <c r="AH59" s="173"/>
    </row>
    <row r="60" spans="1:34" ht="15" customHeight="1" x14ac:dyDescent="0.15">
      <c r="B60" s="38" t="s">
        <v>1</v>
      </c>
      <c r="C60" s="78"/>
      <c r="D60" s="78"/>
      <c r="E60" s="78"/>
      <c r="F60" s="28"/>
      <c r="G60" s="29"/>
      <c r="H60" s="39">
        <f t="shared" ref="H60:L60" si="49">SUM(H50:H59)</f>
        <v>2208</v>
      </c>
      <c r="I60" s="39">
        <f t="shared" si="49"/>
        <v>1295</v>
      </c>
      <c r="J60" s="39">
        <f t="shared" si="49"/>
        <v>913</v>
      </c>
      <c r="K60" s="39">
        <f t="shared" si="49"/>
        <v>1059</v>
      </c>
      <c r="L60" s="68">
        <f t="shared" si="49"/>
        <v>915</v>
      </c>
      <c r="M60" s="39">
        <v>1439</v>
      </c>
      <c r="N60" s="108">
        <f>IF(SUM(N50:N59)&gt;100,"－",SUM(N50:N59))</f>
        <v>100.00000000000001</v>
      </c>
      <c r="O60" s="25">
        <f t="shared" ref="O60:R60" si="50">IF(SUM(O50:O59)&gt;100,"－",SUM(O50:O59))</f>
        <v>100</v>
      </c>
      <c r="P60" s="6">
        <f t="shared" si="50"/>
        <v>100</v>
      </c>
      <c r="Q60" s="6">
        <f t="shared" si="50"/>
        <v>99.999999999999986</v>
      </c>
      <c r="R60" s="6">
        <f t="shared" si="50"/>
        <v>100</v>
      </c>
      <c r="S60" s="6">
        <f t="shared" ref="S60" si="51">IF(SUM(S50:S59)&gt;100,"－",SUM(S50:S59))</f>
        <v>100</v>
      </c>
      <c r="U60" s="38" t="s">
        <v>1</v>
      </c>
      <c r="V60" s="78"/>
      <c r="W60" s="78"/>
      <c r="X60" s="78"/>
      <c r="Y60" s="28"/>
      <c r="Z60" s="29"/>
      <c r="AA60" s="39">
        <f t="shared" ref="AA60:AC60" si="52">SUM(AA50:AA59)</f>
        <v>1439</v>
      </c>
      <c r="AB60" s="39">
        <f t="shared" si="52"/>
        <v>913</v>
      </c>
      <c r="AC60" s="68">
        <f t="shared" si="52"/>
        <v>915</v>
      </c>
      <c r="AD60" s="108">
        <f>IF(SUM(AD50:AD59)&gt;100,"－",SUM(AD50:AD59))</f>
        <v>100</v>
      </c>
      <c r="AE60" s="6">
        <f t="shared" ref="AE60:AF60" si="53">IF(SUM(AE50:AE59)&gt;100,"－",SUM(AE50:AE59))</f>
        <v>100</v>
      </c>
      <c r="AF60" s="6">
        <f t="shared" si="53"/>
        <v>100</v>
      </c>
    </row>
    <row r="61" spans="1:34" ht="15" customHeight="1" x14ac:dyDescent="0.15">
      <c r="B61" s="38" t="s">
        <v>517</v>
      </c>
      <c r="C61" s="78"/>
      <c r="D61" s="78"/>
      <c r="E61" s="78"/>
      <c r="F61" s="28"/>
      <c r="G61" s="29"/>
      <c r="H61" s="40">
        <f>SUM(H51*0.375,H52*1,H53*1,H54*2,H55*3,H56*4,H57*5)/SUM(H51:H57)</f>
        <v>3.108476345083488</v>
      </c>
      <c r="I61" s="40">
        <f t="shared" ref="I61:L61" si="54">SUM(I51*0.375,I52*1,I53*1,I54*2,I55*3,I56*4,I57*5)/SUM(I51:I57)</f>
        <v>3.0236352848101267</v>
      </c>
      <c r="J61" s="40">
        <f t="shared" si="54"/>
        <v>3.2286995515695067</v>
      </c>
      <c r="K61" s="40">
        <f t="shared" si="54"/>
        <v>2.6894164193867458</v>
      </c>
      <c r="L61" s="40">
        <f t="shared" si="54"/>
        <v>2.6682912844036699</v>
      </c>
      <c r="M61" s="40">
        <v>3.0036528866714183</v>
      </c>
      <c r="N61" s="23"/>
      <c r="O61" s="23"/>
      <c r="P61" s="23"/>
      <c r="Q61" s="23"/>
      <c r="R61" s="23"/>
      <c r="S61" s="23"/>
      <c r="U61" s="38" t="s">
        <v>517</v>
      </c>
      <c r="V61" s="78"/>
      <c r="W61" s="78"/>
      <c r="X61" s="78"/>
      <c r="Y61" s="28"/>
      <c r="Z61" s="29"/>
      <c r="AA61" s="40">
        <f>SUM(AA51*0.375,AA52*1,AA53*1,AA54*2,AA55*3,AA56*4,AA57*5)/SUM(AA51:AA57)</f>
        <v>3.0036528866714183</v>
      </c>
      <c r="AB61" s="40">
        <f t="shared" ref="AB61:AC61" si="55">SUM(AB51*0.375,AB52*1,AB53*1,AB54*2,AB55*3,AB56*4,AB57*5)/SUM(AB51:AB57)</f>
        <v>3.2286995515695067</v>
      </c>
      <c r="AC61" s="40">
        <f t="shared" si="55"/>
        <v>2.6682912844036699</v>
      </c>
      <c r="AD61" s="23"/>
      <c r="AE61" s="23"/>
      <c r="AF61" s="23"/>
    </row>
    <row r="62" spans="1:34" ht="15" customHeight="1" x14ac:dyDescent="0.15">
      <c r="B62" s="62"/>
      <c r="C62" s="62"/>
      <c r="D62" s="62"/>
      <c r="E62" s="62"/>
      <c r="F62" s="45"/>
      <c r="G62" s="45"/>
      <c r="H62" s="109"/>
      <c r="I62" s="109"/>
      <c r="J62" s="109"/>
      <c r="K62" s="109"/>
      <c r="L62" s="109"/>
      <c r="M62" s="109"/>
      <c r="U62" s="62"/>
      <c r="V62" s="62"/>
      <c r="W62" s="62"/>
      <c r="X62" s="62"/>
      <c r="Y62" s="45"/>
      <c r="Z62" s="45"/>
      <c r="AA62" s="109"/>
      <c r="AB62" s="109"/>
      <c r="AC62" s="109"/>
    </row>
    <row r="63" spans="1:34" ht="15" customHeight="1" x14ac:dyDescent="0.15">
      <c r="A63" s="1" t="s">
        <v>790</v>
      </c>
      <c r="B63" s="22"/>
      <c r="C63" s="22"/>
      <c r="D63" s="22"/>
      <c r="E63" s="22"/>
      <c r="H63" s="7"/>
      <c r="I63" s="7"/>
      <c r="J63" s="7"/>
      <c r="K63" s="7"/>
      <c r="M63" s="7"/>
      <c r="O63" s="7"/>
      <c r="U63" s="22"/>
      <c r="V63" s="22"/>
      <c r="W63" s="22"/>
      <c r="X63" s="22"/>
      <c r="AA63" s="7"/>
      <c r="AB63" s="7"/>
    </row>
    <row r="64" spans="1:34" ht="13.65" customHeight="1" x14ac:dyDescent="0.15">
      <c r="B64" s="64"/>
      <c r="C64" s="33"/>
      <c r="D64" s="33"/>
      <c r="E64" s="33"/>
      <c r="F64" s="33"/>
      <c r="G64" s="33"/>
      <c r="H64" s="386"/>
      <c r="I64" s="387"/>
      <c r="J64" s="86" t="s">
        <v>2</v>
      </c>
      <c r="K64" s="86"/>
      <c r="L64" s="387"/>
      <c r="M64" s="387"/>
      <c r="N64" s="388"/>
      <c r="O64" s="387"/>
      <c r="P64" s="86" t="s">
        <v>3</v>
      </c>
      <c r="Q64" s="86"/>
      <c r="R64" s="387"/>
      <c r="S64" s="389"/>
      <c r="U64" s="64"/>
      <c r="V64" s="33"/>
      <c r="W64" s="33"/>
      <c r="X64" s="33"/>
      <c r="Y64" s="33"/>
      <c r="Z64" s="33"/>
      <c r="AA64" s="79"/>
      <c r="AB64" s="83" t="s">
        <v>2</v>
      </c>
      <c r="AC64" s="86"/>
      <c r="AD64" s="104"/>
      <c r="AE64" s="83" t="s">
        <v>3</v>
      </c>
      <c r="AF64" s="84"/>
    </row>
    <row r="65" spans="1:34" ht="22.65" customHeight="1" x14ac:dyDescent="0.15">
      <c r="B65" s="34"/>
      <c r="C65" s="209"/>
      <c r="D65" s="209"/>
      <c r="E65" s="209"/>
      <c r="G65" s="75"/>
      <c r="H65" s="94" t="s">
        <v>442</v>
      </c>
      <c r="I65" s="94" t="s">
        <v>194</v>
      </c>
      <c r="J65" s="94" t="s">
        <v>195</v>
      </c>
      <c r="K65" s="94" t="s">
        <v>443</v>
      </c>
      <c r="L65" s="100" t="s">
        <v>197</v>
      </c>
      <c r="M65" s="94" t="s">
        <v>1127</v>
      </c>
      <c r="N65" s="103" t="s">
        <v>442</v>
      </c>
      <c r="O65" s="94" t="s">
        <v>194</v>
      </c>
      <c r="P65" s="94" t="s">
        <v>195</v>
      </c>
      <c r="Q65" s="94" t="s">
        <v>443</v>
      </c>
      <c r="R65" s="94" t="s">
        <v>197</v>
      </c>
      <c r="S65" s="94" t="s">
        <v>1127</v>
      </c>
      <c r="U65" s="34"/>
      <c r="V65" s="209"/>
      <c r="W65" s="209"/>
      <c r="X65" s="209"/>
      <c r="Z65" s="75"/>
      <c r="AA65" s="94" t="s">
        <v>979</v>
      </c>
      <c r="AB65" s="94" t="s">
        <v>195</v>
      </c>
      <c r="AC65" s="100" t="s">
        <v>197</v>
      </c>
      <c r="AD65" s="103" t="s">
        <v>979</v>
      </c>
      <c r="AE65" s="94" t="s">
        <v>195</v>
      </c>
      <c r="AF65" s="94" t="s">
        <v>197</v>
      </c>
    </row>
    <row r="66" spans="1:34" ht="12" customHeight="1" x14ac:dyDescent="0.15">
      <c r="B66" s="35"/>
      <c r="C66" s="88"/>
      <c r="D66" s="88"/>
      <c r="E66" s="88"/>
      <c r="F66" s="36"/>
      <c r="G66" s="76"/>
      <c r="H66" s="37"/>
      <c r="I66" s="37"/>
      <c r="J66" s="37"/>
      <c r="K66" s="37"/>
      <c r="L66" s="66"/>
      <c r="M66" s="37"/>
      <c r="N66" s="192">
        <f t="shared" ref="N66:S66" si="56">H$4</f>
        <v>2208</v>
      </c>
      <c r="O66" s="188">
        <f t="shared" si="56"/>
        <v>1295</v>
      </c>
      <c r="P66" s="188">
        <f t="shared" si="56"/>
        <v>913</v>
      </c>
      <c r="Q66" s="188">
        <f t="shared" si="56"/>
        <v>1059</v>
      </c>
      <c r="R66" s="188">
        <f t="shared" si="56"/>
        <v>915</v>
      </c>
      <c r="S66" s="188">
        <f t="shared" si="56"/>
        <v>1439</v>
      </c>
      <c r="U66" s="35"/>
      <c r="V66" s="88"/>
      <c r="W66" s="88"/>
      <c r="X66" s="88"/>
      <c r="Y66" s="36"/>
      <c r="Z66" s="76"/>
      <c r="AA66" s="37"/>
      <c r="AB66" s="37"/>
      <c r="AC66" s="66"/>
      <c r="AD66" s="192">
        <f>AA$4</f>
        <v>1439</v>
      </c>
      <c r="AE66" s="188">
        <f>AB$4</f>
        <v>913</v>
      </c>
      <c r="AF66" s="188">
        <f>AC$4</f>
        <v>915</v>
      </c>
    </row>
    <row r="67" spans="1:34" ht="15" customHeight="1" x14ac:dyDescent="0.15">
      <c r="B67" s="34" t="s">
        <v>112</v>
      </c>
      <c r="C67" s="209"/>
      <c r="D67" s="209"/>
      <c r="E67" s="209"/>
      <c r="H67" s="18">
        <v>156</v>
      </c>
      <c r="I67" s="18">
        <v>95</v>
      </c>
      <c r="J67" s="18">
        <v>61</v>
      </c>
      <c r="K67" s="18">
        <v>134</v>
      </c>
      <c r="L67" s="67">
        <v>121</v>
      </c>
      <c r="M67" s="18">
        <v>108</v>
      </c>
      <c r="N67" s="107">
        <f t="shared" ref="N67:S74" si="57">H67/N$66*100</f>
        <v>7.0652173913043477</v>
      </c>
      <c r="O67" s="24">
        <f t="shared" si="57"/>
        <v>7.3359073359073363</v>
      </c>
      <c r="P67" s="4">
        <f t="shared" si="57"/>
        <v>6.6812705366922227</v>
      </c>
      <c r="Q67" s="4">
        <f t="shared" si="57"/>
        <v>12.653446647780925</v>
      </c>
      <c r="R67" s="4">
        <f t="shared" si="57"/>
        <v>13.224043715846994</v>
      </c>
      <c r="S67" s="4">
        <f t="shared" si="57"/>
        <v>7.5052119527449612</v>
      </c>
      <c r="U67" s="34" t="s">
        <v>112</v>
      </c>
      <c r="V67" s="209"/>
      <c r="W67" s="209"/>
      <c r="X67" s="209"/>
      <c r="AA67" s="18">
        <f t="shared" ref="AA67:AA74" si="58">SUM(I67,K67-L67)</f>
        <v>108</v>
      </c>
      <c r="AB67" s="18">
        <f t="shared" ref="AB67:AB74" si="59">J67</f>
        <v>61</v>
      </c>
      <c r="AC67" s="67">
        <f t="shared" ref="AC67:AC74" si="60">L67</f>
        <v>121</v>
      </c>
      <c r="AD67" s="107">
        <f t="shared" ref="AD67:AF74" si="61">AA67/AD$66*100</f>
        <v>7.5052119527449612</v>
      </c>
      <c r="AE67" s="4">
        <f t="shared" si="61"/>
        <v>6.6812705366922227</v>
      </c>
      <c r="AF67" s="4">
        <f t="shared" si="61"/>
        <v>13.224043715846994</v>
      </c>
      <c r="AH67" s="173"/>
    </row>
    <row r="68" spans="1:34" ht="15" customHeight="1" x14ac:dyDescent="0.15">
      <c r="B68" s="34" t="s">
        <v>157</v>
      </c>
      <c r="C68" s="209"/>
      <c r="D68" s="209"/>
      <c r="E68" s="209"/>
      <c r="H68" s="18">
        <v>244</v>
      </c>
      <c r="I68" s="18">
        <v>154</v>
      </c>
      <c r="J68" s="18">
        <v>90</v>
      </c>
      <c r="K68" s="18">
        <v>134</v>
      </c>
      <c r="L68" s="67">
        <v>119</v>
      </c>
      <c r="M68" s="18">
        <v>169</v>
      </c>
      <c r="N68" s="107">
        <f t="shared" si="57"/>
        <v>11.05072463768116</v>
      </c>
      <c r="O68" s="24">
        <f t="shared" si="57"/>
        <v>11.891891891891893</v>
      </c>
      <c r="P68" s="4">
        <f t="shared" si="57"/>
        <v>9.857612267250822</v>
      </c>
      <c r="Q68" s="4">
        <f t="shared" si="57"/>
        <v>12.653446647780925</v>
      </c>
      <c r="R68" s="4">
        <f t="shared" si="57"/>
        <v>13.005464480874318</v>
      </c>
      <c r="S68" s="4">
        <f t="shared" si="57"/>
        <v>11.744266851980543</v>
      </c>
      <c r="U68" s="34" t="s">
        <v>157</v>
      </c>
      <c r="V68" s="209"/>
      <c r="W68" s="209"/>
      <c r="X68" s="209"/>
      <c r="AA68" s="18">
        <f t="shared" si="58"/>
        <v>169</v>
      </c>
      <c r="AB68" s="18">
        <f t="shared" si="59"/>
        <v>90</v>
      </c>
      <c r="AC68" s="67">
        <f t="shared" si="60"/>
        <v>119</v>
      </c>
      <c r="AD68" s="107">
        <f t="shared" si="61"/>
        <v>11.744266851980543</v>
      </c>
      <c r="AE68" s="4">
        <f t="shared" si="61"/>
        <v>9.857612267250822</v>
      </c>
      <c r="AF68" s="4">
        <f t="shared" si="61"/>
        <v>13.005464480874318</v>
      </c>
      <c r="AH68" s="173"/>
    </row>
    <row r="69" spans="1:34" ht="15" customHeight="1" x14ac:dyDescent="0.15">
      <c r="B69" s="34" t="s">
        <v>503</v>
      </c>
      <c r="C69" s="209"/>
      <c r="D69" s="209"/>
      <c r="E69" s="209"/>
      <c r="H69" s="18">
        <v>531</v>
      </c>
      <c r="I69" s="18">
        <v>333</v>
      </c>
      <c r="J69" s="18">
        <v>198</v>
      </c>
      <c r="K69" s="18">
        <v>247</v>
      </c>
      <c r="L69" s="67">
        <v>220</v>
      </c>
      <c r="M69" s="18">
        <v>360</v>
      </c>
      <c r="N69" s="107">
        <f t="shared" si="57"/>
        <v>24.048913043478262</v>
      </c>
      <c r="O69" s="24">
        <f t="shared" si="57"/>
        <v>25.714285714285712</v>
      </c>
      <c r="P69" s="4">
        <f t="shared" si="57"/>
        <v>21.686746987951807</v>
      </c>
      <c r="Q69" s="4">
        <f t="shared" si="57"/>
        <v>23.32389046270066</v>
      </c>
      <c r="R69" s="4">
        <f t="shared" si="57"/>
        <v>24.043715846994534</v>
      </c>
      <c r="S69" s="4">
        <f t="shared" si="57"/>
        <v>25.017373175816537</v>
      </c>
      <c r="U69" s="34" t="s">
        <v>503</v>
      </c>
      <c r="V69" s="209"/>
      <c r="W69" s="209"/>
      <c r="X69" s="209"/>
      <c r="AA69" s="18">
        <f t="shared" si="58"/>
        <v>360</v>
      </c>
      <c r="AB69" s="18">
        <f t="shared" si="59"/>
        <v>198</v>
      </c>
      <c r="AC69" s="67">
        <f t="shared" si="60"/>
        <v>220</v>
      </c>
      <c r="AD69" s="107">
        <f t="shared" si="61"/>
        <v>25.017373175816537</v>
      </c>
      <c r="AE69" s="4">
        <f t="shared" si="61"/>
        <v>21.686746987951807</v>
      </c>
      <c r="AF69" s="4">
        <f t="shared" si="61"/>
        <v>24.043715846994534</v>
      </c>
      <c r="AH69" s="173"/>
    </row>
    <row r="70" spans="1:34" ht="15" customHeight="1" x14ac:dyDescent="0.15">
      <c r="B70" s="34" t="s">
        <v>504</v>
      </c>
      <c r="C70" s="209"/>
      <c r="D70" s="209"/>
      <c r="E70" s="209"/>
      <c r="H70" s="18">
        <v>500</v>
      </c>
      <c r="I70" s="18">
        <v>308</v>
      </c>
      <c r="J70" s="18">
        <v>192</v>
      </c>
      <c r="K70" s="18">
        <v>207</v>
      </c>
      <c r="L70" s="67">
        <v>167</v>
      </c>
      <c r="M70" s="18">
        <v>348</v>
      </c>
      <c r="N70" s="107">
        <f t="shared" si="57"/>
        <v>22.644927536231883</v>
      </c>
      <c r="O70" s="24">
        <f t="shared" si="57"/>
        <v>23.783783783783786</v>
      </c>
      <c r="P70" s="4">
        <f t="shared" si="57"/>
        <v>21.029572836801751</v>
      </c>
      <c r="Q70" s="4">
        <f t="shared" si="57"/>
        <v>19.546742209631731</v>
      </c>
      <c r="R70" s="4">
        <f t="shared" si="57"/>
        <v>18.251366120218577</v>
      </c>
      <c r="S70" s="4">
        <f t="shared" si="57"/>
        <v>24.183460736622656</v>
      </c>
      <c r="U70" s="34" t="s">
        <v>504</v>
      </c>
      <c r="V70" s="209"/>
      <c r="W70" s="209"/>
      <c r="X70" s="209"/>
      <c r="AA70" s="18">
        <f t="shared" si="58"/>
        <v>348</v>
      </c>
      <c r="AB70" s="18">
        <f t="shared" si="59"/>
        <v>192</v>
      </c>
      <c r="AC70" s="67">
        <f t="shared" si="60"/>
        <v>167</v>
      </c>
      <c r="AD70" s="107">
        <f t="shared" si="61"/>
        <v>24.183460736622656</v>
      </c>
      <c r="AE70" s="4">
        <f t="shared" si="61"/>
        <v>21.029572836801751</v>
      </c>
      <c r="AF70" s="4">
        <f t="shared" si="61"/>
        <v>18.251366120218577</v>
      </c>
      <c r="AH70" s="173"/>
    </row>
    <row r="71" spans="1:34" ht="15" customHeight="1" x14ac:dyDescent="0.15">
      <c r="B71" s="34" t="s">
        <v>160</v>
      </c>
      <c r="C71" s="209"/>
      <c r="D71" s="209"/>
      <c r="E71" s="209"/>
      <c r="H71" s="18">
        <v>272</v>
      </c>
      <c r="I71" s="18">
        <v>149</v>
      </c>
      <c r="J71" s="18">
        <v>123</v>
      </c>
      <c r="K71" s="18">
        <v>86</v>
      </c>
      <c r="L71" s="67">
        <v>66</v>
      </c>
      <c r="M71" s="18">
        <v>169</v>
      </c>
      <c r="N71" s="107">
        <f t="shared" si="57"/>
        <v>12.318840579710146</v>
      </c>
      <c r="O71" s="24">
        <f t="shared" si="57"/>
        <v>11.505791505791505</v>
      </c>
      <c r="P71" s="4">
        <f t="shared" si="57"/>
        <v>13.472070098576122</v>
      </c>
      <c r="Q71" s="4">
        <f t="shared" si="57"/>
        <v>8.120868744098205</v>
      </c>
      <c r="R71" s="4">
        <f t="shared" si="57"/>
        <v>7.2131147540983616</v>
      </c>
      <c r="S71" s="4">
        <f t="shared" si="57"/>
        <v>11.744266851980543</v>
      </c>
      <c r="U71" s="34" t="s">
        <v>160</v>
      </c>
      <c r="V71" s="209"/>
      <c r="W71" s="209"/>
      <c r="X71" s="209"/>
      <c r="AA71" s="18">
        <f t="shared" si="58"/>
        <v>169</v>
      </c>
      <c r="AB71" s="18">
        <f t="shared" si="59"/>
        <v>123</v>
      </c>
      <c r="AC71" s="67">
        <f t="shared" si="60"/>
        <v>66</v>
      </c>
      <c r="AD71" s="107">
        <f t="shared" si="61"/>
        <v>11.744266851980543</v>
      </c>
      <c r="AE71" s="4">
        <f t="shared" si="61"/>
        <v>13.472070098576122</v>
      </c>
      <c r="AF71" s="4">
        <f t="shared" si="61"/>
        <v>7.2131147540983616</v>
      </c>
      <c r="AH71" s="173"/>
    </row>
    <row r="72" spans="1:34" ht="15" customHeight="1" x14ac:dyDescent="0.15">
      <c r="B72" s="34" t="s">
        <v>161</v>
      </c>
      <c r="C72" s="209"/>
      <c r="D72" s="209"/>
      <c r="E72" s="209"/>
      <c r="H72" s="18">
        <v>108</v>
      </c>
      <c r="I72" s="18">
        <v>61</v>
      </c>
      <c r="J72" s="18">
        <v>47</v>
      </c>
      <c r="K72" s="18">
        <v>30</v>
      </c>
      <c r="L72" s="67">
        <v>23</v>
      </c>
      <c r="M72" s="18">
        <v>68</v>
      </c>
      <c r="N72" s="107">
        <f t="shared" si="57"/>
        <v>4.8913043478260869</v>
      </c>
      <c r="O72" s="24">
        <f t="shared" si="57"/>
        <v>4.7104247104247108</v>
      </c>
      <c r="P72" s="4">
        <f t="shared" si="57"/>
        <v>5.1478641840087622</v>
      </c>
      <c r="Q72" s="4">
        <f t="shared" si="57"/>
        <v>2.8328611898017</v>
      </c>
      <c r="R72" s="4">
        <f t="shared" si="57"/>
        <v>2.5136612021857925</v>
      </c>
      <c r="S72" s="4">
        <f t="shared" si="57"/>
        <v>4.7255038220986796</v>
      </c>
      <c r="U72" s="34" t="s">
        <v>161</v>
      </c>
      <c r="V72" s="209"/>
      <c r="W72" s="209"/>
      <c r="X72" s="209"/>
      <c r="AA72" s="18">
        <f t="shared" si="58"/>
        <v>68</v>
      </c>
      <c r="AB72" s="18">
        <f t="shared" si="59"/>
        <v>47</v>
      </c>
      <c r="AC72" s="67">
        <f t="shared" si="60"/>
        <v>23</v>
      </c>
      <c r="AD72" s="107">
        <f t="shared" si="61"/>
        <v>4.7255038220986796</v>
      </c>
      <c r="AE72" s="4">
        <f t="shared" si="61"/>
        <v>5.1478641840087622</v>
      </c>
      <c r="AF72" s="4">
        <f t="shared" si="61"/>
        <v>2.5136612021857925</v>
      </c>
      <c r="AH72" s="173"/>
    </row>
    <row r="73" spans="1:34" ht="15" customHeight="1" x14ac:dyDescent="0.15">
      <c r="B73" s="34" t="s">
        <v>57</v>
      </c>
      <c r="C73" s="209"/>
      <c r="D73" s="209"/>
      <c r="E73" s="209"/>
      <c r="H73" s="18">
        <v>351</v>
      </c>
      <c r="I73" s="18">
        <v>182</v>
      </c>
      <c r="J73" s="18">
        <v>169</v>
      </c>
      <c r="K73" s="18">
        <v>199</v>
      </c>
      <c r="L73" s="67">
        <v>178</v>
      </c>
      <c r="M73" s="18">
        <v>203</v>
      </c>
      <c r="N73" s="107">
        <f t="shared" si="57"/>
        <v>15.896739130434783</v>
      </c>
      <c r="O73" s="24">
        <f t="shared" si="57"/>
        <v>14.054054054054054</v>
      </c>
      <c r="P73" s="4">
        <f t="shared" si="57"/>
        <v>18.510405257393209</v>
      </c>
      <c r="Q73" s="4">
        <f t="shared" si="57"/>
        <v>18.791312559017943</v>
      </c>
      <c r="R73" s="4">
        <f t="shared" si="57"/>
        <v>19.453551912568308</v>
      </c>
      <c r="S73" s="4">
        <f t="shared" si="57"/>
        <v>14.107018763029883</v>
      </c>
      <c r="U73" s="34" t="s">
        <v>57</v>
      </c>
      <c r="V73" s="209"/>
      <c r="W73" s="209"/>
      <c r="X73" s="209"/>
      <c r="AA73" s="18">
        <f t="shared" si="58"/>
        <v>203</v>
      </c>
      <c r="AB73" s="18">
        <f t="shared" si="59"/>
        <v>169</v>
      </c>
      <c r="AC73" s="67">
        <f t="shared" si="60"/>
        <v>178</v>
      </c>
      <c r="AD73" s="107">
        <f t="shared" si="61"/>
        <v>14.107018763029883</v>
      </c>
      <c r="AE73" s="4">
        <f t="shared" si="61"/>
        <v>18.510405257393209</v>
      </c>
      <c r="AF73" s="4">
        <f t="shared" si="61"/>
        <v>19.453551912568308</v>
      </c>
      <c r="AH73" s="173"/>
    </row>
    <row r="74" spans="1:34" ht="15" customHeight="1" x14ac:dyDescent="0.15">
      <c r="B74" s="34" t="s">
        <v>0</v>
      </c>
      <c r="C74" s="209"/>
      <c r="D74" s="209"/>
      <c r="E74" s="209"/>
      <c r="F74" s="36"/>
      <c r="G74" s="36"/>
      <c r="H74" s="19">
        <v>46</v>
      </c>
      <c r="I74" s="19">
        <v>13</v>
      </c>
      <c r="J74" s="19">
        <v>33</v>
      </c>
      <c r="K74" s="19">
        <v>22</v>
      </c>
      <c r="L74" s="72">
        <v>21</v>
      </c>
      <c r="M74" s="19">
        <v>14</v>
      </c>
      <c r="N74" s="111">
        <f t="shared" si="57"/>
        <v>2.083333333333333</v>
      </c>
      <c r="O74" s="26">
        <f t="shared" si="57"/>
        <v>1.0038610038610039</v>
      </c>
      <c r="P74" s="5">
        <f t="shared" si="57"/>
        <v>3.6144578313253009</v>
      </c>
      <c r="Q74" s="5">
        <f t="shared" si="57"/>
        <v>2.0774315391879132</v>
      </c>
      <c r="R74" s="5">
        <f t="shared" si="57"/>
        <v>2.2950819672131146</v>
      </c>
      <c r="S74" s="5">
        <f t="shared" si="57"/>
        <v>0.97289784572619875</v>
      </c>
      <c r="U74" s="34" t="s">
        <v>0</v>
      </c>
      <c r="V74" s="209"/>
      <c r="W74" s="209"/>
      <c r="X74" s="209"/>
      <c r="Y74" s="36"/>
      <c r="Z74" s="36"/>
      <c r="AA74" s="19">
        <f t="shared" si="58"/>
        <v>14</v>
      </c>
      <c r="AB74" s="19">
        <f t="shared" si="59"/>
        <v>33</v>
      </c>
      <c r="AC74" s="72">
        <f t="shared" si="60"/>
        <v>21</v>
      </c>
      <c r="AD74" s="111">
        <f t="shared" si="61"/>
        <v>0.97289784572619875</v>
      </c>
      <c r="AE74" s="5">
        <f t="shared" si="61"/>
        <v>3.6144578313253009</v>
      </c>
      <c r="AF74" s="5">
        <f t="shared" si="61"/>
        <v>2.2950819672131146</v>
      </c>
      <c r="AH74" s="173"/>
    </row>
    <row r="75" spans="1:34" ht="15" customHeight="1" x14ac:dyDescent="0.15">
      <c r="B75" s="38" t="s">
        <v>1</v>
      </c>
      <c r="C75" s="78"/>
      <c r="D75" s="78"/>
      <c r="E75" s="78"/>
      <c r="F75" s="28"/>
      <c r="G75" s="29"/>
      <c r="H75" s="39">
        <f t="shared" ref="H75:L75" si="62">SUM(H67:H74)</f>
        <v>2208</v>
      </c>
      <c r="I75" s="39">
        <f t="shared" si="62"/>
        <v>1295</v>
      </c>
      <c r="J75" s="39">
        <f t="shared" si="62"/>
        <v>913</v>
      </c>
      <c r="K75" s="39">
        <f t="shared" si="62"/>
        <v>1059</v>
      </c>
      <c r="L75" s="68">
        <f t="shared" si="62"/>
        <v>915</v>
      </c>
      <c r="M75" s="39">
        <v>1439</v>
      </c>
      <c r="N75" s="108">
        <f>IF(SUM(N67:N74)&gt;100,"－",SUM(N67:N74))</f>
        <v>100</v>
      </c>
      <c r="O75" s="25">
        <f t="shared" ref="O75:R75" si="63">IF(SUM(O67:O74)&gt;100,"－",SUM(O67:O74))</f>
        <v>100.00000000000001</v>
      </c>
      <c r="P75" s="6">
        <f t="shared" si="63"/>
        <v>100</v>
      </c>
      <c r="Q75" s="6">
        <f t="shared" si="63"/>
        <v>100</v>
      </c>
      <c r="R75" s="6">
        <f t="shared" si="63"/>
        <v>100</v>
      </c>
      <c r="S75" s="6">
        <f t="shared" ref="S75" si="64">IF(SUM(S67:S74)&gt;100,"－",SUM(S67:S74))</f>
        <v>100</v>
      </c>
      <c r="U75" s="38" t="s">
        <v>1</v>
      </c>
      <c r="V75" s="78"/>
      <c r="W75" s="78"/>
      <c r="X75" s="78"/>
      <c r="Y75" s="28"/>
      <c r="Z75" s="29"/>
      <c r="AA75" s="39">
        <f t="shared" ref="AA75:AC75" si="65">SUM(AA67:AA74)</f>
        <v>1439</v>
      </c>
      <c r="AB75" s="39">
        <f t="shared" si="65"/>
        <v>913</v>
      </c>
      <c r="AC75" s="68">
        <f t="shared" si="65"/>
        <v>915</v>
      </c>
      <c r="AD75" s="108">
        <f>IF(SUM(AD67:AD74)&gt;100,"－",SUM(AD67:AD74))</f>
        <v>100</v>
      </c>
      <c r="AE75" s="6">
        <f t="shared" ref="AE75:AF75" si="66">IF(SUM(AE67:AE74)&gt;100,"－",SUM(AE67:AE74))</f>
        <v>100</v>
      </c>
      <c r="AF75" s="6">
        <f t="shared" si="66"/>
        <v>100</v>
      </c>
    </row>
    <row r="76" spans="1:34" ht="15" customHeight="1" x14ac:dyDescent="0.15">
      <c r="B76" s="62"/>
      <c r="C76" s="45"/>
      <c r="D76" s="45"/>
      <c r="E76" s="45"/>
      <c r="F76" s="45"/>
      <c r="G76" s="45"/>
      <c r="H76" s="109"/>
      <c r="I76" s="109"/>
      <c r="J76" s="109"/>
      <c r="K76" s="109"/>
      <c r="L76" s="109"/>
      <c r="M76" s="109"/>
      <c r="U76" s="62"/>
      <c r="V76" s="45"/>
      <c r="W76" s="45"/>
      <c r="X76" s="45"/>
      <c r="Y76" s="45"/>
      <c r="Z76" s="45"/>
      <c r="AA76" s="109"/>
      <c r="AB76" s="109"/>
      <c r="AC76" s="109"/>
    </row>
    <row r="77" spans="1:34" ht="15" customHeight="1" x14ac:dyDescent="0.15">
      <c r="A77" s="1" t="s">
        <v>791</v>
      </c>
      <c r="B77" s="22"/>
      <c r="C77" s="22"/>
      <c r="D77" s="22"/>
      <c r="E77" s="22"/>
      <c r="H77" s="7"/>
      <c r="I77" s="7"/>
      <c r="J77" s="7"/>
      <c r="K77" s="7"/>
      <c r="M77" s="7"/>
      <c r="O77" s="7"/>
      <c r="U77" s="22"/>
      <c r="V77" s="22"/>
      <c r="W77" s="22"/>
      <c r="X77" s="22"/>
      <c r="AA77" s="7"/>
      <c r="AB77" s="7"/>
    </row>
    <row r="78" spans="1:34" ht="13.65" customHeight="1" x14ac:dyDescent="0.15">
      <c r="B78" s="64"/>
      <c r="C78" s="33"/>
      <c r="D78" s="33"/>
      <c r="E78" s="33"/>
      <c r="F78" s="33"/>
      <c r="G78" s="33"/>
      <c r="H78" s="386"/>
      <c r="I78" s="387"/>
      <c r="J78" s="86" t="s">
        <v>2</v>
      </c>
      <c r="K78" s="86"/>
      <c r="L78" s="387"/>
      <c r="M78" s="387"/>
      <c r="N78" s="388"/>
      <c r="O78" s="387"/>
      <c r="P78" s="86" t="s">
        <v>3</v>
      </c>
      <c r="Q78" s="86"/>
      <c r="R78" s="387"/>
      <c r="S78" s="389"/>
      <c r="U78" s="64"/>
      <c r="V78" s="33"/>
      <c r="W78" s="33"/>
      <c r="X78" s="33"/>
      <c r="Y78" s="33"/>
      <c r="Z78" s="33"/>
      <c r="AA78" s="79"/>
      <c r="AB78" s="83" t="s">
        <v>2</v>
      </c>
      <c r="AC78" s="86"/>
      <c r="AD78" s="104"/>
      <c r="AE78" s="83" t="s">
        <v>3</v>
      </c>
      <c r="AF78" s="84"/>
    </row>
    <row r="79" spans="1:34" ht="22.65" customHeight="1" x14ac:dyDescent="0.15">
      <c r="B79" s="34"/>
      <c r="C79" s="209"/>
      <c r="D79" s="209"/>
      <c r="E79" s="209"/>
      <c r="G79" s="75"/>
      <c r="H79" s="94" t="s">
        <v>442</v>
      </c>
      <c r="I79" s="94" t="s">
        <v>194</v>
      </c>
      <c r="J79" s="94" t="s">
        <v>195</v>
      </c>
      <c r="K79" s="94" t="s">
        <v>443</v>
      </c>
      <c r="L79" s="100" t="s">
        <v>197</v>
      </c>
      <c r="M79" s="94" t="s">
        <v>1127</v>
      </c>
      <c r="N79" s="103" t="s">
        <v>442</v>
      </c>
      <c r="O79" s="94" t="s">
        <v>194</v>
      </c>
      <c r="P79" s="94" t="s">
        <v>195</v>
      </c>
      <c r="Q79" s="94" t="s">
        <v>443</v>
      </c>
      <c r="R79" s="94" t="s">
        <v>197</v>
      </c>
      <c r="S79" s="94" t="s">
        <v>1127</v>
      </c>
      <c r="U79" s="34"/>
      <c r="V79" s="209"/>
      <c r="W79" s="209"/>
      <c r="X79" s="209"/>
      <c r="Z79" s="75"/>
      <c r="AA79" s="94" t="s">
        <v>979</v>
      </c>
      <c r="AB79" s="94" t="s">
        <v>195</v>
      </c>
      <c r="AC79" s="100" t="s">
        <v>197</v>
      </c>
      <c r="AD79" s="103" t="s">
        <v>979</v>
      </c>
      <c r="AE79" s="94" t="s">
        <v>195</v>
      </c>
      <c r="AF79" s="94" t="s">
        <v>197</v>
      </c>
    </row>
    <row r="80" spans="1:34" ht="12" customHeight="1" x14ac:dyDescent="0.15">
      <c r="B80" s="35"/>
      <c r="C80" s="88"/>
      <c r="D80" s="88"/>
      <c r="E80" s="88"/>
      <c r="F80" s="36"/>
      <c r="G80" s="76"/>
      <c r="H80" s="37"/>
      <c r="I80" s="37"/>
      <c r="J80" s="37"/>
      <c r="K80" s="37"/>
      <c r="L80" s="66"/>
      <c r="M80" s="37"/>
      <c r="N80" s="192">
        <f t="shared" ref="N80:S80" si="67">H$4</f>
        <v>2208</v>
      </c>
      <c r="O80" s="188">
        <f t="shared" si="67"/>
        <v>1295</v>
      </c>
      <c r="P80" s="188">
        <f t="shared" si="67"/>
        <v>913</v>
      </c>
      <c r="Q80" s="188">
        <f t="shared" si="67"/>
        <v>1059</v>
      </c>
      <c r="R80" s="188">
        <f t="shared" si="67"/>
        <v>915</v>
      </c>
      <c r="S80" s="188">
        <f t="shared" si="67"/>
        <v>1439</v>
      </c>
      <c r="U80" s="35"/>
      <c r="V80" s="88"/>
      <c r="W80" s="88"/>
      <c r="X80" s="88"/>
      <c r="Y80" s="36"/>
      <c r="Z80" s="76"/>
      <c r="AA80" s="37"/>
      <c r="AB80" s="37"/>
      <c r="AC80" s="66"/>
      <c r="AD80" s="192">
        <f>AA$4</f>
        <v>1439</v>
      </c>
      <c r="AE80" s="188">
        <f>AB$4</f>
        <v>913</v>
      </c>
      <c r="AF80" s="188">
        <f>AC$4</f>
        <v>915</v>
      </c>
    </row>
    <row r="81" spans="1:34" ht="15" customHeight="1" x14ac:dyDescent="0.15">
      <c r="B81" s="34" t="s">
        <v>507</v>
      </c>
      <c r="C81" s="209"/>
      <c r="D81" s="209"/>
      <c r="E81" s="209"/>
      <c r="H81" s="18">
        <v>298</v>
      </c>
      <c r="I81" s="18">
        <v>182</v>
      </c>
      <c r="J81" s="18">
        <v>116</v>
      </c>
      <c r="K81" s="18">
        <v>160</v>
      </c>
      <c r="L81" s="67">
        <v>145</v>
      </c>
      <c r="M81" s="18">
        <v>197</v>
      </c>
      <c r="N81" s="107">
        <f t="shared" ref="N81:N89" si="68">H81/N$80*100</f>
        <v>13.496376811594201</v>
      </c>
      <c r="O81" s="24">
        <f t="shared" ref="O81:O89" si="69">I81/O$80*100</f>
        <v>14.054054054054054</v>
      </c>
      <c r="P81" s="4">
        <f t="shared" ref="P81:P89" si="70">J81/P$80*100</f>
        <v>12.705366922234393</v>
      </c>
      <c r="Q81" s="4">
        <f t="shared" ref="Q81:Q89" si="71">K81/Q$80*100</f>
        <v>15.108593012275731</v>
      </c>
      <c r="R81" s="4">
        <f t="shared" ref="R81:R89" si="72">L81/R$80*100</f>
        <v>15.846994535519126</v>
      </c>
      <c r="S81" s="4">
        <f t="shared" ref="S81:S89" si="73">M81/S$80*100</f>
        <v>13.690062543432941</v>
      </c>
      <c r="U81" s="34" t="s">
        <v>507</v>
      </c>
      <c r="V81" s="209"/>
      <c r="W81" s="209"/>
      <c r="X81" s="209"/>
      <c r="AA81" s="18">
        <f t="shared" ref="AA81:AA89" si="74">SUM(I81,K81-L81)</f>
        <v>197</v>
      </c>
      <c r="AB81" s="18">
        <f t="shared" ref="AB81:AB89" si="75">J81</f>
        <v>116</v>
      </c>
      <c r="AC81" s="67">
        <f t="shared" ref="AC81:AC89" si="76">L81</f>
        <v>145</v>
      </c>
      <c r="AD81" s="107">
        <f t="shared" ref="AD81:AD89" si="77">AA81/AD$80*100</f>
        <v>13.690062543432941</v>
      </c>
      <c r="AE81" s="4">
        <f t="shared" ref="AE81:AE89" si="78">AB81/AE$80*100</f>
        <v>12.705366922234393</v>
      </c>
      <c r="AF81" s="4">
        <f t="shared" ref="AF81:AF89" si="79">AC81/AF$80*100</f>
        <v>15.846994535519126</v>
      </c>
      <c r="AH81" s="173"/>
    </row>
    <row r="82" spans="1:34" ht="15" customHeight="1" x14ac:dyDescent="0.15">
      <c r="B82" s="34" t="s">
        <v>792</v>
      </c>
      <c r="C82" s="209"/>
      <c r="D82" s="209"/>
      <c r="E82" s="209"/>
      <c r="H82" s="18">
        <v>32</v>
      </c>
      <c r="I82" s="18">
        <v>16</v>
      </c>
      <c r="J82" s="18">
        <v>16</v>
      </c>
      <c r="K82" s="18">
        <v>10</v>
      </c>
      <c r="L82" s="67">
        <v>10</v>
      </c>
      <c r="M82" s="18">
        <v>16</v>
      </c>
      <c r="N82" s="107">
        <f t="shared" si="68"/>
        <v>1.4492753623188406</v>
      </c>
      <c r="O82" s="24">
        <f t="shared" si="69"/>
        <v>1.2355212355212355</v>
      </c>
      <c r="P82" s="4">
        <f t="shared" si="70"/>
        <v>1.7524644030668126</v>
      </c>
      <c r="Q82" s="4">
        <f t="shared" si="71"/>
        <v>0.94428706326723322</v>
      </c>
      <c r="R82" s="4">
        <f t="shared" si="72"/>
        <v>1.0928961748633881</v>
      </c>
      <c r="S82" s="4">
        <f t="shared" si="73"/>
        <v>1.1118832522585129</v>
      </c>
      <c r="U82" s="34" t="s">
        <v>792</v>
      </c>
      <c r="V82" s="209"/>
      <c r="W82" s="209"/>
      <c r="X82" s="209"/>
      <c r="AA82" s="18">
        <f t="shared" si="74"/>
        <v>16</v>
      </c>
      <c r="AB82" s="18">
        <f t="shared" si="75"/>
        <v>16</v>
      </c>
      <c r="AC82" s="67">
        <f t="shared" si="76"/>
        <v>10</v>
      </c>
      <c r="AD82" s="107">
        <f t="shared" si="77"/>
        <v>1.1118832522585129</v>
      </c>
      <c r="AE82" s="4">
        <f t="shared" si="78"/>
        <v>1.7524644030668126</v>
      </c>
      <c r="AF82" s="4">
        <f t="shared" si="79"/>
        <v>1.0928961748633881</v>
      </c>
      <c r="AH82" s="173"/>
    </row>
    <row r="83" spans="1:34" ht="15" customHeight="1" x14ac:dyDescent="0.15">
      <c r="B83" s="34" t="s">
        <v>793</v>
      </c>
      <c r="C83" s="209"/>
      <c r="D83" s="209"/>
      <c r="E83" s="209"/>
      <c r="H83" s="18">
        <v>609</v>
      </c>
      <c r="I83" s="18">
        <v>400</v>
      </c>
      <c r="J83" s="18">
        <v>209</v>
      </c>
      <c r="K83" s="18">
        <v>207</v>
      </c>
      <c r="L83" s="67">
        <v>159</v>
      </c>
      <c r="M83" s="18">
        <v>448</v>
      </c>
      <c r="N83" s="107">
        <f t="shared" si="68"/>
        <v>27.581521739130434</v>
      </c>
      <c r="O83" s="24">
        <f t="shared" si="69"/>
        <v>30.888030888030887</v>
      </c>
      <c r="P83" s="4">
        <f t="shared" si="70"/>
        <v>22.891566265060241</v>
      </c>
      <c r="Q83" s="4">
        <f t="shared" si="71"/>
        <v>19.546742209631731</v>
      </c>
      <c r="R83" s="4">
        <f t="shared" si="72"/>
        <v>17.377049180327869</v>
      </c>
      <c r="S83" s="4">
        <f t="shared" si="73"/>
        <v>31.13273106323836</v>
      </c>
      <c r="U83" s="34" t="s">
        <v>793</v>
      </c>
      <c r="V83" s="209"/>
      <c r="W83" s="209"/>
      <c r="X83" s="209"/>
      <c r="AA83" s="18">
        <f t="shared" si="74"/>
        <v>448</v>
      </c>
      <c r="AB83" s="18">
        <f t="shared" si="75"/>
        <v>209</v>
      </c>
      <c r="AC83" s="67">
        <f t="shared" si="76"/>
        <v>159</v>
      </c>
      <c r="AD83" s="107">
        <f t="shared" si="77"/>
        <v>31.13273106323836</v>
      </c>
      <c r="AE83" s="4">
        <f t="shared" si="78"/>
        <v>22.891566265060241</v>
      </c>
      <c r="AF83" s="4">
        <f t="shared" si="79"/>
        <v>17.377049180327869</v>
      </c>
      <c r="AH83" s="173"/>
    </row>
    <row r="84" spans="1:34" ht="15" customHeight="1" x14ac:dyDescent="0.15">
      <c r="B84" s="34" t="s">
        <v>794</v>
      </c>
      <c r="C84" s="209"/>
      <c r="D84" s="209"/>
      <c r="E84" s="209"/>
      <c r="H84" s="18">
        <v>259</v>
      </c>
      <c r="I84" s="18">
        <v>137</v>
      </c>
      <c r="J84" s="18">
        <v>122</v>
      </c>
      <c r="K84" s="18">
        <v>119</v>
      </c>
      <c r="L84" s="67">
        <v>108</v>
      </c>
      <c r="M84" s="18">
        <v>148</v>
      </c>
      <c r="N84" s="107">
        <f t="shared" si="68"/>
        <v>11.730072463768115</v>
      </c>
      <c r="O84" s="24">
        <f t="shared" si="69"/>
        <v>10.579150579150578</v>
      </c>
      <c r="P84" s="4">
        <f t="shared" si="70"/>
        <v>13.362541073384445</v>
      </c>
      <c r="Q84" s="4">
        <f t="shared" si="71"/>
        <v>11.237016052880074</v>
      </c>
      <c r="R84" s="4">
        <f t="shared" si="72"/>
        <v>11.803278688524591</v>
      </c>
      <c r="S84" s="4">
        <f t="shared" si="73"/>
        <v>10.284920083391244</v>
      </c>
      <c r="U84" s="34" t="s">
        <v>794</v>
      </c>
      <c r="V84" s="209"/>
      <c r="W84" s="209"/>
      <c r="X84" s="209"/>
      <c r="AA84" s="18">
        <f t="shared" si="74"/>
        <v>148</v>
      </c>
      <c r="AB84" s="18">
        <f t="shared" si="75"/>
        <v>122</v>
      </c>
      <c r="AC84" s="67">
        <f t="shared" si="76"/>
        <v>108</v>
      </c>
      <c r="AD84" s="107">
        <f t="shared" si="77"/>
        <v>10.284920083391244</v>
      </c>
      <c r="AE84" s="4">
        <f t="shared" si="78"/>
        <v>13.362541073384445</v>
      </c>
      <c r="AF84" s="4">
        <f t="shared" si="79"/>
        <v>11.803278688524591</v>
      </c>
      <c r="AH84" s="173"/>
    </row>
    <row r="85" spans="1:34" ht="15" customHeight="1" x14ac:dyDescent="0.15">
      <c r="B85" s="34" t="s">
        <v>795</v>
      </c>
      <c r="C85" s="209"/>
      <c r="D85" s="209"/>
      <c r="E85" s="209"/>
      <c r="H85" s="18">
        <v>354</v>
      </c>
      <c r="I85" s="18">
        <v>197</v>
      </c>
      <c r="J85" s="18">
        <v>157</v>
      </c>
      <c r="K85" s="18">
        <v>160</v>
      </c>
      <c r="L85" s="67">
        <v>137</v>
      </c>
      <c r="M85" s="18">
        <v>220</v>
      </c>
      <c r="N85" s="107">
        <f t="shared" si="68"/>
        <v>16.032608695652172</v>
      </c>
      <c r="O85" s="24">
        <f t="shared" si="69"/>
        <v>15.212355212355213</v>
      </c>
      <c r="P85" s="4">
        <f t="shared" si="70"/>
        <v>17.196056955093102</v>
      </c>
      <c r="Q85" s="4">
        <f t="shared" si="71"/>
        <v>15.108593012275731</v>
      </c>
      <c r="R85" s="4">
        <f t="shared" si="72"/>
        <v>14.972677595628415</v>
      </c>
      <c r="S85" s="4">
        <f t="shared" si="73"/>
        <v>15.288394718554551</v>
      </c>
      <c r="U85" s="34" t="s">
        <v>795</v>
      </c>
      <c r="V85" s="209"/>
      <c r="W85" s="209"/>
      <c r="X85" s="209"/>
      <c r="AA85" s="18">
        <f t="shared" si="74"/>
        <v>220</v>
      </c>
      <c r="AB85" s="18">
        <f t="shared" si="75"/>
        <v>157</v>
      </c>
      <c r="AC85" s="67">
        <f t="shared" si="76"/>
        <v>137</v>
      </c>
      <c r="AD85" s="107">
        <f t="shared" si="77"/>
        <v>15.288394718554551</v>
      </c>
      <c r="AE85" s="4">
        <f t="shared" si="78"/>
        <v>17.196056955093102</v>
      </c>
      <c r="AF85" s="4">
        <f t="shared" si="79"/>
        <v>14.972677595628415</v>
      </c>
      <c r="AH85" s="173"/>
    </row>
    <row r="86" spans="1:34" ht="15" customHeight="1" x14ac:dyDescent="0.15">
      <c r="B86" s="34" t="s">
        <v>796</v>
      </c>
      <c r="C86" s="209"/>
      <c r="D86" s="209"/>
      <c r="E86" s="209"/>
      <c r="H86" s="18">
        <v>125</v>
      </c>
      <c r="I86" s="18">
        <v>61</v>
      </c>
      <c r="J86" s="18">
        <v>64</v>
      </c>
      <c r="K86" s="18">
        <v>137</v>
      </c>
      <c r="L86" s="67">
        <v>125</v>
      </c>
      <c r="M86" s="18">
        <v>73</v>
      </c>
      <c r="N86" s="107">
        <f t="shared" si="68"/>
        <v>5.6612318840579707</v>
      </c>
      <c r="O86" s="24">
        <f t="shared" si="69"/>
        <v>4.7104247104247108</v>
      </c>
      <c r="P86" s="4">
        <f t="shared" si="70"/>
        <v>7.0098576122672505</v>
      </c>
      <c r="Q86" s="4">
        <f t="shared" si="71"/>
        <v>12.936732766761095</v>
      </c>
      <c r="R86" s="4">
        <f t="shared" si="72"/>
        <v>13.661202185792352</v>
      </c>
      <c r="S86" s="4">
        <f t="shared" si="73"/>
        <v>5.0729673384294651</v>
      </c>
      <c r="U86" s="34" t="s">
        <v>796</v>
      </c>
      <c r="V86" s="209"/>
      <c r="W86" s="209"/>
      <c r="X86" s="209"/>
      <c r="AA86" s="18">
        <f t="shared" si="74"/>
        <v>73</v>
      </c>
      <c r="AB86" s="18">
        <f t="shared" si="75"/>
        <v>64</v>
      </c>
      <c r="AC86" s="67">
        <f t="shared" si="76"/>
        <v>125</v>
      </c>
      <c r="AD86" s="107">
        <f t="shared" si="77"/>
        <v>5.0729673384294651</v>
      </c>
      <c r="AE86" s="4">
        <f t="shared" si="78"/>
        <v>7.0098576122672505</v>
      </c>
      <c r="AF86" s="4">
        <f t="shared" si="79"/>
        <v>13.661202185792352</v>
      </c>
      <c r="AH86" s="173"/>
    </row>
    <row r="87" spans="1:34" ht="15" customHeight="1" x14ac:dyDescent="0.15">
      <c r="B87" s="34" t="s">
        <v>797</v>
      </c>
      <c r="C87" s="209"/>
      <c r="D87" s="209"/>
      <c r="E87" s="209"/>
      <c r="H87" s="18">
        <v>72</v>
      </c>
      <c r="I87" s="18">
        <v>36</v>
      </c>
      <c r="J87" s="18">
        <v>36</v>
      </c>
      <c r="K87" s="18">
        <v>26</v>
      </c>
      <c r="L87" s="67">
        <v>25</v>
      </c>
      <c r="M87" s="18">
        <v>37</v>
      </c>
      <c r="N87" s="107">
        <f t="shared" si="68"/>
        <v>3.2608695652173911</v>
      </c>
      <c r="O87" s="24">
        <f t="shared" si="69"/>
        <v>2.7799227799227797</v>
      </c>
      <c r="P87" s="4">
        <f t="shared" si="70"/>
        <v>3.943044906900329</v>
      </c>
      <c r="Q87" s="4">
        <f t="shared" si="71"/>
        <v>2.4551463644948064</v>
      </c>
      <c r="R87" s="4">
        <f t="shared" si="72"/>
        <v>2.7322404371584699</v>
      </c>
      <c r="S87" s="4">
        <f t="shared" si="73"/>
        <v>2.5712300208478109</v>
      </c>
      <c r="U87" s="34" t="s">
        <v>797</v>
      </c>
      <c r="V87" s="209"/>
      <c r="W87" s="209"/>
      <c r="X87" s="209"/>
      <c r="AA87" s="18">
        <f t="shared" si="74"/>
        <v>37</v>
      </c>
      <c r="AB87" s="18">
        <f t="shared" si="75"/>
        <v>36</v>
      </c>
      <c r="AC87" s="67">
        <f t="shared" si="76"/>
        <v>25</v>
      </c>
      <c r="AD87" s="107">
        <f t="shared" si="77"/>
        <v>2.5712300208478109</v>
      </c>
      <c r="AE87" s="4">
        <f t="shared" si="78"/>
        <v>3.943044906900329</v>
      </c>
      <c r="AF87" s="4">
        <f t="shared" si="79"/>
        <v>2.7322404371584699</v>
      </c>
      <c r="AH87" s="173"/>
    </row>
    <row r="88" spans="1:34" ht="15" customHeight="1" x14ac:dyDescent="0.15">
      <c r="B88" s="34" t="s">
        <v>477</v>
      </c>
      <c r="C88" s="209"/>
      <c r="D88" s="209"/>
      <c r="E88" s="209"/>
      <c r="H88" s="18">
        <v>593</v>
      </c>
      <c r="I88" s="18">
        <v>341</v>
      </c>
      <c r="J88" s="18">
        <v>252</v>
      </c>
      <c r="K88" s="18">
        <v>300</v>
      </c>
      <c r="L88" s="67">
        <v>258</v>
      </c>
      <c r="M88" s="18">
        <v>383</v>
      </c>
      <c r="N88" s="107">
        <f t="shared" si="68"/>
        <v>26.856884057971016</v>
      </c>
      <c r="O88" s="24">
        <f t="shared" si="69"/>
        <v>26.332046332046332</v>
      </c>
      <c r="P88" s="4">
        <f t="shared" si="70"/>
        <v>27.601314348302303</v>
      </c>
      <c r="Q88" s="4">
        <f t="shared" si="71"/>
        <v>28.328611898016998</v>
      </c>
      <c r="R88" s="4">
        <f t="shared" si="72"/>
        <v>28.196721311475407</v>
      </c>
      <c r="S88" s="4">
        <f t="shared" si="73"/>
        <v>26.61570535093815</v>
      </c>
      <c r="U88" s="34" t="s">
        <v>477</v>
      </c>
      <c r="V88" s="209"/>
      <c r="W88" s="209"/>
      <c r="X88" s="209"/>
      <c r="AA88" s="18">
        <f t="shared" si="74"/>
        <v>383</v>
      </c>
      <c r="AB88" s="18">
        <f t="shared" si="75"/>
        <v>252</v>
      </c>
      <c r="AC88" s="67">
        <f t="shared" si="76"/>
        <v>258</v>
      </c>
      <c r="AD88" s="107">
        <f t="shared" si="77"/>
        <v>26.61570535093815</v>
      </c>
      <c r="AE88" s="4">
        <f t="shared" si="78"/>
        <v>27.601314348302303</v>
      </c>
      <c r="AF88" s="4">
        <f t="shared" si="79"/>
        <v>28.196721311475407</v>
      </c>
      <c r="AH88" s="173"/>
    </row>
    <row r="89" spans="1:34" ht="15" customHeight="1" x14ac:dyDescent="0.15">
      <c r="B89" s="34" t="s">
        <v>0</v>
      </c>
      <c r="C89" s="209"/>
      <c r="D89" s="209"/>
      <c r="E89" s="209"/>
      <c r="F89" s="36"/>
      <c r="G89" s="36"/>
      <c r="H89" s="19">
        <v>32</v>
      </c>
      <c r="I89" s="19">
        <v>23</v>
      </c>
      <c r="J89" s="19">
        <v>9</v>
      </c>
      <c r="K89" s="19">
        <v>29</v>
      </c>
      <c r="L89" s="72">
        <v>22</v>
      </c>
      <c r="M89" s="19">
        <v>30</v>
      </c>
      <c r="N89" s="111">
        <f t="shared" si="68"/>
        <v>1.4492753623188406</v>
      </c>
      <c r="O89" s="26">
        <f t="shared" si="69"/>
        <v>1.7760617760617758</v>
      </c>
      <c r="P89" s="5">
        <f t="shared" si="70"/>
        <v>0.98576122672508226</v>
      </c>
      <c r="Q89" s="5">
        <f t="shared" si="71"/>
        <v>2.7384324834749765</v>
      </c>
      <c r="R89" s="5">
        <f t="shared" si="72"/>
        <v>2.4043715846994536</v>
      </c>
      <c r="S89" s="5">
        <f t="shared" si="73"/>
        <v>2.0847810979847115</v>
      </c>
      <c r="U89" s="34" t="s">
        <v>0</v>
      </c>
      <c r="V89" s="209"/>
      <c r="W89" s="209"/>
      <c r="X89" s="209"/>
      <c r="Y89" s="36"/>
      <c r="Z89" s="36"/>
      <c r="AA89" s="19">
        <f t="shared" si="74"/>
        <v>30</v>
      </c>
      <c r="AB89" s="19">
        <f t="shared" si="75"/>
        <v>9</v>
      </c>
      <c r="AC89" s="72">
        <f t="shared" si="76"/>
        <v>22</v>
      </c>
      <c r="AD89" s="111">
        <f t="shared" si="77"/>
        <v>2.0847810979847115</v>
      </c>
      <c r="AE89" s="5">
        <f t="shared" si="78"/>
        <v>0.98576122672508226</v>
      </c>
      <c r="AF89" s="5">
        <f t="shared" si="79"/>
        <v>2.4043715846994536</v>
      </c>
      <c r="AH89" s="173"/>
    </row>
    <row r="90" spans="1:34" ht="15" customHeight="1" x14ac:dyDescent="0.15">
      <c r="B90" s="38" t="s">
        <v>1</v>
      </c>
      <c r="C90" s="78"/>
      <c r="D90" s="78"/>
      <c r="E90" s="78"/>
      <c r="F90" s="28"/>
      <c r="G90" s="29"/>
      <c r="H90" s="39">
        <f t="shared" ref="H90:L90" si="80">SUM(H81:H89)</f>
        <v>2374</v>
      </c>
      <c r="I90" s="39">
        <f t="shared" si="80"/>
        <v>1393</v>
      </c>
      <c r="J90" s="39">
        <f t="shared" si="80"/>
        <v>981</v>
      </c>
      <c r="K90" s="39">
        <f t="shared" si="80"/>
        <v>1148</v>
      </c>
      <c r="L90" s="68">
        <f t="shared" si="80"/>
        <v>989</v>
      </c>
      <c r="M90" s="39">
        <v>1552</v>
      </c>
      <c r="N90" s="108" t="str">
        <f>IF(SUM(N81:N89)&gt;100,"－",SUM(N81:N89))</f>
        <v>－</v>
      </c>
      <c r="O90" s="25" t="str">
        <f t="shared" ref="O90:R90" si="81">IF(SUM(O81:O89)&gt;100,"－",SUM(O81:O89))</f>
        <v>－</v>
      </c>
      <c r="P90" s="6" t="str">
        <f t="shared" si="81"/>
        <v>－</v>
      </c>
      <c r="Q90" s="6" t="str">
        <f t="shared" si="81"/>
        <v>－</v>
      </c>
      <c r="R90" s="6" t="str">
        <f t="shared" si="81"/>
        <v>－</v>
      </c>
      <c r="S90" s="6" t="str">
        <f t="shared" ref="S90" si="82">IF(SUM(S81:S89)&gt;100,"－",SUM(S81:S89))</f>
        <v>－</v>
      </c>
      <c r="U90" s="38" t="s">
        <v>1</v>
      </c>
      <c r="V90" s="78"/>
      <c r="W90" s="78"/>
      <c r="X90" s="78"/>
      <c r="Y90" s="28"/>
      <c r="Z90" s="29"/>
      <c r="AA90" s="39">
        <f t="shared" ref="AA90:AC90" si="83">SUM(AA81:AA89)</f>
        <v>1552</v>
      </c>
      <c r="AB90" s="39">
        <f t="shared" si="83"/>
        <v>981</v>
      </c>
      <c r="AC90" s="68">
        <f t="shared" si="83"/>
        <v>989</v>
      </c>
      <c r="AD90" s="108" t="str">
        <f>IF(SUM(AD81:AD89)&gt;100,"－",SUM(AD81:AD89))</f>
        <v>－</v>
      </c>
      <c r="AE90" s="6" t="str">
        <f t="shared" ref="AE90:AF90" si="84">IF(SUM(AE81:AE89)&gt;100,"－",SUM(AE81:AE89))</f>
        <v>－</v>
      </c>
      <c r="AF90" s="6" t="str">
        <f t="shared" si="84"/>
        <v>－</v>
      </c>
    </row>
    <row r="91" spans="1:34" ht="15" customHeight="1" x14ac:dyDescent="0.15">
      <c r="B91" s="62"/>
      <c r="C91" s="45"/>
      <c r="D91" s="45"/>
      <c r="E91" s="45"/>
      <c r="F91" s="45"/>
      <c r="G91" s="45"/>
      <c r="H91" s="109"/>
      <c r="I91" s="109"/>
      <c r="J91" s="109"/>
      <c r="K91" s="109"/>
      <c r="L91" s="109"/>
      <c r="M91" s="109"/>
      <c r="U91" s="62"/>
      <c r="V91" s="45"/>
      <c r="W91" s="45"/>
      <c r="X91" s="45"/>
      <c r="Y91" s="45"/>
      <c r="Z91" s="45"/>
      <c r="AA91" s="109"/>
      <c r="AB91" s="109"/>
      <c r="AC91" s="109"/>
    </row>
    <row r="92" spans="1:34" ht="15" customHeight="1" x14ac:dyDescent="0.15">
      <c r="A92" s="1" t="s">
        <v>798</v>
      </c>
      <c r="B92" s="22"/>
      <c r="C92" s="22"/>
      <c r="D92" s="22"/>
      <c r="E92" s="22"/>
      <c r="H92" s="7"/>
      <c r="I92" s="7"/>
      <c r="J92" s="7"/>
      <c r="K92" s="7"/>
      <c r="M92" s="7"/>
      <c r="O92" s="7"/>
      <c r="U92" s="22"/>
      <c r="V92" s="22"/>
      <c r="W92" s="22"/>
      <c r="X92" s="22"/>
      <c r="AA92" s="7"/>
      <c r="AB92" s="7"/>
    </row>
    <row r="93" spans="1:34" ht="13.65" customHeight="1" x14ac:dyDescent="0.15">
      <c r="B93" s="64"/>
      <c r="C93" s="33"/>
      <c r="D93" s="33"/>
      <c r="E93" s="33"/>
      <c r="F93" s="33"/>
      <c r="G93" s="33"/>
      <c r="H93" s="386"/>
      <c r="I93" s="387"/>
      <c r="J93" s="86" t="s">
        <v>2</v>
      </c>
      <c r="K93" s="86"/>
      <c r="L93" s="387"/>
      <c r="M93" s="387"/>
      <c r="N93" s="388"/>
      <c r="O93" s="387"/>
      <c r="P93" s="86" t="s">
        <v>3</v>
      </c>
      <c r="Q93" s="86"/>
      <c r="R93" s="387"/>
      <c r="S93" s="389"/>
      <c r="U93" s="64"/>
      <c r="V93" s="33"/>
      <c r="W93" s="33"/>
      <c r="X93" s="33"/>
      <c r="Y93" s="33"/>
      <c r="Z93" s="33"/>
      <c r="AA93" s="79"/>
      <c r="AB93" s="83" t="s">
        <v>2</v>
      </c>
      <c r="AC93" s="86"/>
      <c r="AD93" s="104"/>
      <c r="AE93" s="83" t="s">
        <v>3</v>
      </c>
      <c r="AF93" s="84"/>
    </row>
    <row r="94" spans="1:34" ht="22.65" customHeight="1" x14ac:dyDescent="0.15">
      <c r="B94" s="34"/>
      <c r="C94" s="209"/>
      <c r="D94" s="209"/>
      <c r="E94" s="209"/>
      <c r="G94" s="75"/>
      <c r="H94" s="94" t="s">
        <v>442</v>
      </c>
      <c r="I94" s="94" t="s">
        <v>194</v>
      </c>
      <c r="J94" s="94" t="s">
        <v>195</v>
      </c>
      <c r="K94" s="94" t="s">
        <v>443</v>
      </c>
      <c r="L94" s="100" t="s">
        <v>197</v>
      </c>
      <c r="M94" s="94" t="s">
        <v>1127</v>
      </c>
      <c r="N94" s="103" t="s">
        <v>442</v>
      </c>
      <c r="O94" s="94" t="s">
        <v>194</v>
      </c>
      <c r="P94" s="94" t="s">
        <v>195</v>
      </c>
      <c r="Q94" s="94" t="s">
        <v>443</v>
      </c>
      <c r="R94" s="94" t="s">
        <v>197</v>
      </c>
      <c r="S94" s="94" t="s">
        <v>1127</v>
      </c>
      <c r="U94" s="34"/>
      <c r="V94" s="209"/>
      <c r="W94" s="209"/>
      <c r="X94" s="209"/>
      <c r="Z94" s="75"/>
      <c r="AA94" s="94" t="s">
        <v>979</v>
      </c>
      <c r="AB94" s="94" t="s">
        <v>195</v>
      </c>
      <c r="AC94" s="100" t="s">
        <v>197</v>
      </c>
      <c r="AD94" s="103" t="s">
        <v>979</v>
      </c>
      <c r="AE94" s="94" t="s">
        <v>195</v>
      </c>
      <c r="AF94" s="94" t="s">
        <v>197</v>
      </c>
    </row>
    <row r="95" spans="1:34" ht="12" customHeight="1" x14ac:dyDescent="0.15">
      <c r="B95" s="35"/>
      <c r="C95" s="88"/>
      <c r="D95" s="88"/>
      <c r="E95" s="88"/>
      <c r="F95" s="36"/>
      <c r="G95" s="76"/>
      <c r="H95" s="37"/>
      <c r="I95" s="37"/>
      <c r="J95" s="37"/>
      <c r="K95" s="37"/>
      <c r="L95" s="66"/>
      <c r="M95" s="37"/>
      <c r="N95" s="192">
        <f t="shared" ref="N95:S95" si="85">H$4</f>
        <v>2208</v>
      </c>
      <c r="O95" s="188">
        <f t="shared" si="85"/>
        <v>1295</v>
      </c>
      <c r="P95" s="188">
        <f t="shared" si="85"/>
        <v>913</v>
      </c>
      <c r="Q95" s="188">
        <f t="shared" si="85"/>
        <v>1059</v>
      </c>
      <c r="R95" s="188">
        <f t="shared" si="85"/>
        <v>915</v>
      </c>
      <c r="S95" s="188">
        <f t="shared" si="85"/>
        <v>1439</v>
      </c>
      <c r="U95" s="35"/>
      <c r="V95" s="88"/>
      <c r="W95" s="88"/>
      <c r="X95" s="88"/>
      <c r="Y95" s="36"/>
      <c r="Z95" s="76"/>
      <c r="AA95" s="37"/>
      <c r="AB95" s="37"/>
      <c r="AC95" s="66"/>
      <c r="AD95" s="192">
        <f>AA$4</f>
        <v>1439</v>
      </c>
      <c r="AE95" s="188">
        <f>AB$4</f>
        <v>913</v>
      </c>
      <c r="AF95" s="188">
        <f>AC$4</f>
        <v>915</v>
      </c>
    </row>
    <row r="96" spans="1:34" ht="15" customHeight="1" x14ac:dyDescent="0.15">
      <c r="B96" s="34" t="s">
        <v>799</v>
      </c>
      <c r="C96" s="209"/>
      <c r="D96" s="209"/>
      <c r="E96" s="209"/>
      <c r="H96" s="18">
        <v>1774</v>
      </c>
      <c r="I96" s="18">
        <v>1028</v>
      </c>
      <c r="J96" s="18">
        <v>746</v>
      </c>
      <c r="K96" s="18">
        <v>892</v>
      </c>
      <c r="L96" s="67">
        <v>777</v>
      </c>
      <c r="M96" s="18">
        <v>1143</v>
      </c>
      <c r="N96" s="107">
        <f t="shared" ref="N96:S99" si="86">H96/N$95*100</f>
        <v>80.344202898550719</v>
      </c>
      <c r="O96" s="24">
        <f t="shared" si="86"/>
        <v>79.382239382239391</v>
      </c>
      <c r="P96" s="4">
        <f t="shared" si="86"/>
        <v>81.708652792990151</v>
      </c>
      <c r="Q96" s="4">
        <f t="shared" si="86"/>
        <v>84.230406043437199</v>
      </c>
      <c r="R96" s="4">
        <f t="shared" si="86"/>
        <v>84.918032786885249</v>
      </c>
      <c r="S96" s="4">
        <f t="shared" si="86"/>
        <v>79.430159833217516</v>
      </c>
      <c r="U96" s="34" t="s">
        <v>799</v>
      </c>
      <c r="V96" s="209"/>
      <c r="W96" s="209"/>
      <c r="X96" s="209"/>
      <c r="AA96" s="18">
        <f>SUM(I96,K96-L96)</f>
        <v>1143</v>
      </c>
      <c r="AB96" s="18">
        <f>J96</f>
        <v>746</v>
      </c>
      <c r="AC96" s="67">
        <f>L96</f>
        <v>777</v>
      </c>
      <c r="AD96" s="107">
        <f t="shared" ref="AD96:AF99" si="87">AA96/AD$95*100</f>
        <v>79.430159833217516</v>
      </c>
      <c r="AE96" s="4">
        <f t="shared" si="87"/>
        <v>81.708652792990151</v>
      </c>
      <c r="AF96" s="4">
        <f t="shared" si="87"/>
        <v>84.918032786885249</v>
      </c>
      <c r="AH96" s="173"/>
    </row>
    <row r="97" spans="1:34" ht="15" customHeight="1" x14ac:dyDescent="0.15">
      <c r="B97" s="34" t="s">
        <v>800</v>
      </c>
      <c r="C97" s="209"/>
      <c r="D97" s="209"/>
      <c r="E97" s="209"/>
      <c r="H97" s="18">
        <v>56</v>
      </c>
      <c r="I97" s="18">
        <v>56</v>
      </c>
      <c r="J97" s="18">
        <v>0</v>
      </c>
      <c r="K97" s="18">
        <v>6</v>
      </c>
      <c r="L97" s="67">
        <v>0</v>
      </c>
      <c r="M97" s="18">
        <v>62</v>
      </c>
      <c r="N97" s="107">
        <f t="shared" si="86"/>
        <v>2.5362318840579712</v>
      </c>
      <c r="O97" s="24">
        <f t="shared" si="86"/>
        <v>4.3243243243243246</v>
      </c>
      <c r="P97" s="4">
        <f t="shared" si="86"/>
        <v>0</v>
      </c>
      <c r="Q97" s="4">
        <f t="shared" si="86"/>
        <v>0.56657223796033995</v>
      </c>
      <c r="R97" s="4">
        <f t="shared" si="86"/>
        <v>0</v>
      </c>
      <c r="S97" s="4">
        <f t="shared" si="86"/>
        <v>4.3085476025017373</v>
      </c>
      <c r="U97" s="34" t="s">
        <v>800</v>
      </c>
      <c r="V97" s="209"/>
      <c r="W97" s="209"/>
      <c r="X97" s="209"/>
      <c r="AA97" s="18">
        <f>SUM(I97,K97-L97)</f>
        <v>62</v>
      </c>
      <c r="AB97" s="18">
        <f>J97</f>
        <v>0</v>
      </c>
      <c r="AC97" s="67">
        <f>L97</f>
        <v>0</v>
      </c>
      <c r="AD97" s="107">
        <f t="shared" si="87"/>
        <v>4.3085476025017373</v>
      </c>
      <c r="AE97" s="4">
        <f t="shared" si="87"/>
        <v>0</v>
      </c>
      <c r="AF97" s="4">
        <f t="shared" si="87"/>
        <v>0</v>
      </c>
      <c r="AH97" s="173"/>
    </row>
    <row r="98" spans="1:34" ht="15" customHeight="1" x14ac:dyDescent="0.15">
      <c r="B98" s="34" t="s">
        <v>801</v>
      </c>
      <c r="C98" s="209"/>
      <c r="D98" s="209"/>
      <c r="E98" s="209"/>
      <c r="H98" s="18">
        <v>370</v>
      </c>
      <c r="I98" s="18">
        <v>207</v>
      </c>
      <c r="J98" s="18">
        <v>163</v>
      </c>
      <c r="K98" s="18">
        <v>155</v>
      </c>
      <c r="L98" s="67">
        <v>132</v>
      </c>
      <c r="M98" s="18">
        <v>230</v>
      </c>
      <c r="N98" s="107">
        <f t="shared" si="86"/>
        <v>16.757246376811594</v>
      </c>
      <c r="O98" s="24">
        <f t="shared" si="86"/>
        <v>15.984555984555984</v>
      </c>
      <c r="P98" s="4">
        <f t="shared" si="86"/>
        <v>17.853231106243154</v>
      </c>
      <c r="Q98" s="4">
        <f t="shared" si="86"/>
        <v>14.636449480642117</v>
      </c>
      <c r="R98" s="4">
        <f t="shared" si="86"/>
        <v>14.426229508196723</v>
      </c>
      <c r="S98" s="4">
        <f t="shared" si="86"/>
        <v>15.983321751216122</v>
      </c>
      <c r="U98" s="34" t="s">
        <v>801</v>
      </c>
      <c r="V98" s="209"/>
      <c r="W98" s="209"/>
      <c r="X98" s="209"/>
      <c r="AA98" s="18">
        <f>SUM(I98,K98-L98)</f>
        <v>230</v>
      </c>
      <c r="AB98" s="18">
        <f>J98</f>
        <v>163</v>
      </c>
      <c r="AC98" s="67">
        <f>L98</f>
        <v>132</v>
      </c>
      <c r="AD98" s="107">
        <f t="shared" si="87"/>
        <v>15.983321751216122</v>
      </c>
      <c r="AE98" s="4">
        <f t="shared" si="87"/>
        <v>17.853231106243154</v>
      </c>
      <c r="AF98" s="4">
        <f t="shared" si="87"/>
        <v>14.426229508196723</v>
      </c>
      <c r="AH98" s="173"/>
    </row>
    <row r="99" spans="1:34" ht="15" customHeight="1" x14ac:dyDescent="0.15">
      <c r="B99" s="34" t="s">
        <v>0</v>
      </c>
      <c r="C99" s="209"/>
      <c r="D99" s="209"/>
      <c r="E99" s="209"/>
      <c r="F99" s="36"/>
      <c r="G99" s="36"/>
      <c r="H99" s="19">
        <v>8</v>
      </c>
      <c r="I99" s="19">
        <v>4</v>
      </c>
      <c r="J99" s="19">
        <v>4</v>
      </c>
      <c r="K99" s="19">
        <v>6</v>
      </c>
      <c r="L99" s="72">
        <v>6</v>
      </c>
      <c r="M99" s="19">
        <v>4</v>
      </c>
      <c r="N99" s="111">
        <f t="shared" si="86"/>
        <v>0.36231884057971014</v>
      </c>
      <c r="O99" s="26">
        <f t="shared" si="86"/>
        <v>0.30888030888030887</v>
      </c>
      <c r="P99" s="5">
        <f t="shared" si="86"/>
        <v>0.43811610076670315</v>
      </c>
      <c r="Q99" s="5">
        <f t="shared" si="86"/>
        <v>0.56657223796033995</v>
      </c>
      <c r="R99" s="5">
        <f t="shared" si="86"/>
        <v>0.65573770491803274</v>
      </c>
      <c r="S99" s="5">
        <f t="shared" si="86"/>
        <v>0.27797081306462823</v>
      </c>
      <c r="U99" s="34" t="s">
        <v>0</v>
      </c>
      <c r="V99" s="209"/>
      <c r="W99" s="209"/>
      <c r="X99" s="209"/>
      <c r="Y99" s="36"/>
      <c r="Z99" s="36"/>
      <c r="AA99" s="19">
        <f>SUM(I99,K99-L99)</f>
        <v>4</v>
      </c>
      <c r="AB99" s="19">
        <f>J99</f>
        <v>4</v>
      </c>
      <c r="AC99" s="72">
        <f>L99</f>
        <v>6</v>
      </c>
      <c r="AD99" s="111">
        <f t="shared" si="87"/>
        <v>0.27797081306462823</v>
      </c>
      <c r="AE99" s="5">
        <f t="shared" si="87"/>
        <v>0.43811610076670315</v>
      </c>
      <c r="AF99" s="5">
        <f t="shared" si="87"/>
        <v>0.65573770491803274</v>
      </c>
      <c r="AH99" s="173"/>
    </row>
    <row r="100" spans="1:34" ht="15" customHeight="1" x14ac:dyDescent="0.15">
      <c r="B100" s="38" t="s">
        <v>1</v>
      </c>
      <c r="C100" s="78"/>
      <c r="D100" s="78"/>
      <c r="E100" s="78"/>
      <c r="F100" s="28"/>
      <c r="G100" s="29"/>
      <c r="H100" s="39">
        <f>SUM(H96:H99)</f>
        <v>2208</v>
      </c>
      <c r="I100" s="39">
        <f>SUM(I96:I99)</f>
        <v>1295</v>
      </c>
      <c r="J100" s="39">
        <f>SUM(J96:J99)</f>
        <v>913</v>
      </c>
      <c r="K100" s="39">
        <f>SUM(K96:K99)</f>
        <v>1059</v>
      </c>
      <c r="L100" s="68">
        <f>SUM(L96:L99)</f>
        <v>915</v>
      </c>
      <c r="M100" s="39">
        <v>1439</v>
      </c>
      <c r="N100" s="108">
        <f>IF(SUM(N96:N99)&gt;100,"－",SUM(N96:N99))</f>
        <v>99.999999999999986</v>
      </c>
      <c r="O100" s="25">
        <f t="shared" ref="O100:R100" si="88">IF(SUM(O96:O99)&gt;100,"－",SUM(O96:O99))</f>
        <v>100</v>
      </c>
      <c r="P100" s="6">
        <f t="shared" si="88"/>
        <v>100.00000000000001</v>
      </c>
      <c r="Q100" s="6">
        <f t="shared" si="88"/>
        <v>100</v>
      </c>
      <c r="R100" s="6">
        <f t="shared" si="88"/>
        <v>100.00000000000001</v>
      </c>
      <c r="S100" s="6">
        <f t="shared" ref="S100" si="89">IF(SUM(S96:S99)&gt;100,"－",SUM(S96:S99))</f>
        <v>100</v>
      </c>
      <c r="U100" s="38" t="s">
        <v>1</v>
      </c>
      <c r="V100" s="78"/>
      <c r="W100" s="78"/>
      <c r="X100" s="78"/>
      <c r="Y100" s="28"/>
      <c r="Z100" s="29"/>
      <c r="AA100" s="39">
        <f>SUM(AA96:AA99)</f>
        <v>1439</v>
      </c>
      <c r="AB100" s="39">
        <f>SUM(AB96:AB99)</f>
        <v>913</v>
      </c>
      <c r="AC100" s="68">
        <f>SUM(AC96:AC99)</f>
        <v>915</v>
      </c>
      <c r="AD100" s="108">
        <f>IF(SUM(AD96:AD99)&gt;100,"－",SUM(AD96:AD99))</f>
        <v>100</v>
      </c>
      <c r="AE100" s="6">
        <f t="shared" ref="AE100:AF100" si="90">IF(SUM(AE96:AE99)&gt;100,"－",SUM(AE96:AE99))</f>
        <v>100.00000000000001</v>
      </c>
      <c r="AF100" s="6">
        <f t="shared" si="90"/>
        <v>100.00000000000001</v>
      </c>
    </row>
    <row r="101" spans="1:34" ht="15" customHeight="1" x14ac:dyDescent="0.15">
      <c r="B101" s="62"/>
      <c r="C101" s="45"/>
      <c r="D101" s="45"/>
      <c r="E101" s="45"/>
      <c r="F101" s="45"/>
      <c r="G101" s="45"/>
      <c r="H101" s="109"/>
      <c r="I101" s="109"/>
      <c r="J101" s="109"/>
      <c r="K101" s="109"/>
      <c r="L101" s="109"/>
      <c r="M101" s="109"/>
      <c r="U101" s="62"/>
      <c r="V101" s="45"/>
      <c r="W101" s="45"/>
      <c r="X101" s="45"/>
      <c r="Y101" s="45"/>
      <c r="Z101" s="45"/>
      <c r="AA101" s="109"/>
      <c r="AB101" s="109"/>
      <c r="AC101" s="109"/>
    </row>
    <row r="102" spans="1:34" ht="15" customHeight="1" x14ac:dyDescent="0.15">
      <c r="A102" s="1" t="s">
        <v>802</v>
      </c>
      <c r="B102" s="22"/>
      <c r="C102" s="22"/>
      <c r="D102" s="22"/>
      <c r="E102" s="22"/>
      <c r="H102" s="7"/>
      <c r="I102" s="7"/>
      <c r="J102" s="7"/>
      <c r="K102" s="7"/>
      <c r="M102" s="7"/>
      <c r="O102" s="7"/>
      <c r="U102" s="22"/>
      <c r="V102" s="22"/>
      <c r="W102" s="22"/>
      <c r="X102" s="22"/>
      <c r="AA102" s="7"/>
      <c r="AB102" s="7"/>
    </row>
    <row r="103" spans="1:34" ht="13.65" customHeight="1" x14ac:dyDescent="0.15">
      <c r="B103" s="64"/>
      <c r="C103" s="33"/>
      <c r="D103" s="33"/>
      <c r="E103" s="33"/>
      <c r="F103" s="33"/>
      <c r="G103" s="33"/>
      <c r="H103" s="386"/>
      <c r="I103" s="387"/>
      <c r="J103" s="86" t="s">
        <v>2</v>
      </c>
      <c r="K103" s="86"/>
      <c r="L103" s="387"/>
      <c r="M103" s="387"/>
      <c r="N103" s="388"/>
      <c r="O103" s="387"/>
      <c r="P103" s="86" t="s">
        <v>3</v>
      </c>
      <c r="Q103" s="86"/>
      <c r="R103" s="387"/>
      <c r="S103" s="389"/>
      <c r="U103" s="64"/>
      <c r="V103" s="33"/>
      <c r="W103" s="33"/>
      <c r="X103" s="33"/>
      <c r="Y103" s="33"/>
      <c r="Z103" s="33"/>
      <c r="AA103" s="79"/>
      <c r="AB103" s="83" t="s">
        <v>2</v>
      </c>
      <c r="AC103" s="86"/>
      <c r="AD103" s="104"/>
      <c r="AE103" s="83" t="s">
        <v>3</v>
      </c>
      <c r="AF103" s="84"/>
    </row>
    <row r="104" spans="1:34" ht="22.65" customHeight="1" x14ac:dyDescent="0.15">
      <c r="B104" s="34"/>
      <c r="C104" s="209"/>
      <c r="D104" s="209"/>
      <c r="E104" s="209"/>
      <c r="G104" s="75"/>
      <c r="H104" s="94" t="s">
        <v>442</v>
      </c>
      <c r="I104" s="94" t="s">
        <v>194</v>
      </c>
      <c r="J104" s="94" t="s">
        <v>195</v>
      </c>
      <c r="K104" s="94" t="s">
        <v>443</v>
      </c>
      <c r="L104" s="100" t="s">
        <v>197</v>
      </c>
      <c r="M104" s="94" t="s">
        <v>1127</v>
      </c>
      <c r="N104" s="103" t="s">
        <v>442</v>
      </c>
      <c r="O104" s="94" t="s">
        <v>194</v>
      </c>
      <c r="P104" s="94" t="s">
        <v>195</v>
      </c>
      <c r="Q104" s="94" t="s">
        <v>443</v>
      </c>
      <c r="R104" s="94" t="s">
        <v>197</v>
      </c>
      <c r="S104" s="94" t="s">
        <v>1127</v>
      </c>
      <c r="U104" s="34"/>
      <c r="V104" s="209"/>
      <c r="W104" s="209"/>
      <c r="X104" s="209"/>
      <c r="Z104" s="75"/>
      <c r="AA104" s="94" t="s">
        <v>979</v>
      </c>
      <c r="AB104" s="94" t="s">
        <v>195</v>
      </c>
      <c r="AC104" s="100" t="s">
        <v>197</v>
      </c>
      <c r="AD104" s="103" t="s">
        <v>979</v>
      </c>
      <c r="AE104" s="94" t="s">
        <v>195</v>
      </c>
      <c r="AF104" s="94" t="s">
        <v>197</v>
      </c>
    </row>
    <row r="105" spans="1:34" ht="12" customHeight="1" x14ac:dyDescent="0.15">
      <c r="B105" s="35"/>
      <c r="C105" s="88"/>
      <c r="D105" s="88"/>
      <c r="E105" s="88"/>
      <c r="F105" s="36"/>
      <c r="G105" s="76"/>
      <c r="H105" s="37"/>
      <c r="I105" s="37"/>
      <c r="J105" s="37"/>
      <c r="K105" s="37"/>
      <c r="L105" s="66"/>
      <c r="M105" s="37"/>
      <c r="N105" s="192">
        <f t="shared" ref="N105:S105" si="91">H$4</f>
        <v>2208</v>
      </c>
      <c r="O105" s="188">
        <f t="shared" si="91"/>
        <v>1295</v>
      </c>
      <c r="P105" s="188">
        <f t="shared" si="91"/>
        <v>913</v>
      </c>
      <c r="Q105" s="188">
        <f t="shared" si="91"/>
        <v>1059</v>
      </c>
      <c r="R105" s="188">
        <f t="shared" si="91"/>
        <v>915</v>
      </c>
      <c r="S105" s="188">
        <f t="shared" si="91"/>
        <v>1439</v>
      </c>
      <c r="U105" s="35"/>
      <c r="V105" s="88"/>
      <c r="W105" s="88"/>
      <c r="X105" s="88"/>
      <c r="Y105" s="36"/>
      <c r="Z105" s="76"/>
      <c r="AA105" s="37"/>
      <c r="AB105" s="37"/>
      <c r="AC105" s="66"/>
      <c r="AD105" s="192">
        <f>AA$4</f>
        <v>1439</v>
      </c>
      <c r="AE105" s="188">
        <f>AB$4</f>
        <v>913</v>
      </c>
      <c r="AF105" s="188">
        <f>AC$4</f>
        <v>915</v>
      </c>
    </row>
    <row r="106" spans="1:34" ht="15" customHeight="1" x14ac:dyDescent="0.15">
      <c r="B106" s="34" t="s">
        <v>66</v>
      </c>
      <c r="C106" s="209"/>
      <c r="D106" s="209"/>
      <c r="E106" s="209"/>
      <c r="H106" s="18">
        <v>468</v>
      </c>
      <c r="I106" s="18">
        <v>321</v>
      </c>
      <c r="J106" s="18">
        <v>147</v>
      </c>
      <c r="K106" s="18">
        <v>161</v>
      </c>
      <c r="L106" s="67">
        <v>126</v>
      </c>
      <c r="M106" s="18">
        <v>356</v>
      </c>
      <c r="N106" s="107">
        <f t="shared" ref="N106:N119" si="92">H106/N$105*100</f>
        <v>21.195652173913043</v>
      </c>
      <c r="O106" s="24">
        <f t="shared" ref="O106:O119" si="93">I106/O$105*100</f>
        <v>24.787644787644787</v>
      </c>
      <c r="P106" s="4">
        <f t="shared" ref="P106:P119" si="94">J106/P$105*100</f>
        <v>16.10076670317634</v>
      </c>
      <c r="Q106" s="4">
        <f t="shared" ref="Q106:Q119" si="95">K106/Q$105*100</f>
        <v>15.203021718602455</v>
      </c>
      <c r="R106" s="4">
        <f t="shared" ref="R106:R119" si="96">L106/R$105*100</f>
        <v>13.77049180327869</v>
      </c>
      <c r="S106" s="4">
        <f t="shared" ref="S106:S119" si="97">M106/S$105*100</f>
        <v>24.73940236275191</v>
      </c>
      <c r="U106" s="34" t="s">
        <v>66</v>
      </c>
      <c r="V106" s="209"/>
      <c r="W106" s="209"/>
      <c r="X106" s="209"/>
      <c r="AA106" s="18">
        <f t="shared" ref="AA106:AA119" si="98">SUM(I106,K106-L106)</f>
        <v>356</v>
      </c>
      <c r="AB106" s="18">
        <f t="shared" ref="AB106:AB119" si="99">J106</f>
        <v>147</v>
      </c>
      <c r="AC106" s="67">
        <f t="shared" ref="AC106:AC119" si="100">L106</f>
        <v>126</v>
      </c>
      <c r="AD106" s="107">
        <f t="shared" ref="AD106:AD119" si="101">AA106/AD$105*100</f>
        <v>24.73940236275191</v>
      </c>
      <c r="AE106" s="4">
        <f t="shared" ref="AE106:AE119" si="102">AB106/AE$105*100</f>
        <v>16.10076670317634</v>
      </c>
      <c r="AF106" s="4">
        <f t="shared" ref="AF106:AF119" si="103">AC106/AF$105*100</f>
        <v>13.77049180327869</v>
      </c>
      <c r="AH106" s="173"/>
    </row>
    <row r="107" spans="1:34" ht="15" customHeight="1" x14ac:dyDescent="0.15">
      <c r="B107" s="34" t="s">
        <v>753</v>
      </c>
      <c r="C107" s="209"/>
      <c r="D107" s="209"/>
      <c r="E107" s="209"/>
      <c r="H107" s="18">
        <v>88</v>
      </c>
      <c r="I107" s="18">
        <v>44</v>
      </c>
      <c r="J107" s="18">
        <v>44</v>
      </c>
      <c r="K107" s="18">
        <v>52</v>
      </c>
      <c r="L107" s="67">
        <v>45</v>
      </c>
      <c r="M107" s="18">
        <v>51</v>
      </c>
      <c r="N107" s="107">
        <f t="shared" si="92"/>
        <v>3.9855072463768111</v>
      </c>
      <c r="O107" s="24">
        <f t="shared" si="93"/>
        <v>3.397683397683398</v>
      </c>
      <c r="P107" s="4">
        <f t="shared" si="94"/>
        <v>4.8192771084337354</v>
      </c>
      <c r="Q107" s="4">
        <f t="shared" si="95"/>
        <v>4.9102927289896128</v>
      </c>
      <c r="R107" s="4">
        <f t="shared" si="96"/>
        <v>4.918032786885246</v>
      </c>
      <c r="S107" s="4">
        <f t="shared" si="97"/>
        <v>3.5441278665740095</v>
      </c>
      <c r="U107" s="34" t="s">
        <v>753</v>
      </c>
      <c r="V107" s="209"/>
      <c r="W107" s="209"/>
      <c r="X107" s="209"/>
      <c r="AA107" s="18">
        <f t="shared" si="98"/>
        <v>51</v>
      </c>
      <c r="AB107" s="18">
        <f t="shared" si="99"/>
        <v>44</v>
      </c>
      <c r="AC107" s="67">
        <f t="shared" si="100"/>
        <v>45</v>
      </c>
      <c r="AD107" s="107">
        <f t="shared" si="101"/>
        <v>3.5441278665740095</v>
      </c>
      <c r="AE107" s="4">
        <f t="shared" si="102"/>
        <v>4.8192771084337354</v>
      </c>
      <c r="AF107" s="4">
        <f t="shared" si="103"/>
        <v>4.918032786885246</v>
      </c>
      <c r="AH107" s="173"/>
    </row>
    <row r="108" spans="1:34" ht="15" customHeight="1" x14ac:dyDescent="0.15">
      <c r="B108" s="34" t="s">
        <v>754</v>
      </c>
      <c r="C108" s="209"/>
      <c r="D108" s="209"/>
      <c r="E108" s="209"/>
      <c r="H108" s="18">
        <v>180</v>
      </c>
      <c r="I108" s="18">
        <v>120</v>
      </c>
      <c r="J108" s="18">
        <v>60</v>
      </c>
      <c r="K108" s="18">
        <v>70</v>
      </c>
      <c r="L108" s="67">
        <v>60</v>
      </c>
      <c r="M108" s="18">
        <v>130</v>
      </c>
      <c r="N108" s="107">
        <f t="shared" si="92"/>
        <v>8.1521739130434785</v>
      </c>
      <c r="O108" s="24">
        <f t="shared" si="93"/>
        <v>9.2664092664092657</v>
      </c>
      <c r="P108" s="4">
        <f t="shared" si="94"/>
        <v>6.571741511500548</v>
      </c>
      <c r="Q108" s="4">
        <f t="shared" si="95"/>
        <v>6.6100094428706333</v>
      </c>
      <c r="R108" s="4">
        <f t="shared" si="96"/>
        <v>6.557377049180328</v>
      </c>
      <c r="S108" s="4">
        <f t="shared" si="97"/>
        <v>9.0340514246004169</v>
      </c>
      <c r="U108" s="34" t="s">
        <v>754</v>
      </c>
      <c r="V108" s="209"/>
      <c r="W108" s="209"/>
      <c r="X108" s="209"/>
      <c r="AA108" s="18">
        <f t="shared" si="98"/>
        <v>130</v>
      </c>
      <c r="AB108" s="18">
        <f t="shared" si="99"/>
        <v>60</v>
      </c>
      <c r="AC108" s="67">
        <f t="shared" si="100"/>
        <v>60</v>
      </c>
      <c r="AD108" s="107">
        <f t="shared" si="101"/>
        <v>9.0340514246004169</v>
      </c>
      <c r="AE108" s="4">
        <f t="shared" si="102"/>
        <v>6.571741511500548</v>
      </c>
      <c r="AF108" s="4">
        <f t="shared" si="103"/>
        <v>6.557377049180328</v>
      </c>
      <c r="AH108" s="173"/>
    </row>
    <row r="109" spans="1:34" ht="15" customHeight="1" x14ac:dyDescent="0.15">
      <c r="B109" s="34" t="s">
        <v>803</v>
      </c>
      <c r="C109" s="209"/>
      <c r="D109" s="209"/>
      <c r="E109" s="209"/>
      <c r="H109" s="18">
        <v>42</v>
      </c>
      <c r="I109" s="18">
        <v>17</v>
      </c>
      <c r="J109" s="18">
        <v>25</v>
      </c>
      <c r="K109" s="18">
        <v>29</v>
      </c>
      <c r="L109" s="67">
        <v>23</v>
      </c>
      <c r="M109" s="18">
        <v>23</v>
      </c>
      <c r="N109" s="107">
        <f t="shared" si="92"/>
        <v>1.9021739130434785</v>
      </c>
      <c r="O109" s="24">
        <f t="shared" si="93"/>
        <v>1.3127413127413128</v>
      </c>
      <c r="P109" s="4">
        <f t="shared" si="94"/>
        <v>2.7382256297918945</v>
      </c>
      <c r="Q109" s="4">
        <f t="shared" si="95"/>
        <v>2.7384324834749765</v>
      </c>
      <c r="R109" s="4">
        <f t="shared" si="96"/>
        <v>2.5136612021857925</v>
      </c>
      <c r="S109" s="4">
        <f t="shared" si="97"/>
        <v>1.5983321751216122</v>
      </c>
      <c r="U109" s="34" t="s">
        <v>803</v>
      </c>
      <c r="V109" s="209"/>
      <c r="W109" s="209"/>
      <c r="X109" s="209"/>
      <c r="AA109" s="18">
        <f t="shared" si="98"/>
        <v>23</v>
      </c>
      <c r="AB109" s="18">
        <f t="shared" si="99"/>
        <v>25</v>
      </c>
      <c r="AC109" s="67">
        <f t="shared" si="100"/>
        <v>23</v>
      </c>
      <c r="AD109" s="107">
        <f t="shared" si="101"/>
        <v>1.5983321751216122</v>
      </c>
      <c r="AE109" s="4">
        <f t="shared" si="102"/>
        <v>2.7382256297918945</v>
      </c>
      <c r="AF109" s="4">
        <f t="shared" si="103"/>
        <v>2.5136612021857925</v>
      </c>
      <c r="AH109" s="173"/>
    </row>
    <row r="110" spans="1:34" ht="15" customHeight="1" x14ac:dyDescent="0.15">
      <c r="B110" s="34" t="s">
        <v>756</v>
      </c>
      <c r="C110" s="209"/>
      <c r="D110" s="209"/>
      <c r="E110" s="209"/>
      <c r="H110" s="18">
        <v>231</v>
      </c>
      <c r="I110" s="18">
        <v>140</v>
      </c>
      <c r="J110" s="18">
        <v>91</v>
      </c>
      <c r="K110" s="18">
        <v>98</v>
      </c>
      <c r="L110" s="67">
        <v>77</v>
      </c>
      <c r="M110" s="18">
        <v>161</v>
      </c>
      <c r="N110" s="107">
        <f t="shared" si="92"/>
        <v>10.461956521739131</v>
      </c>
      <c r="O110" s="24">
        <f t="shared" si="93"/>
        <v>10.810810810810811</v>
      </c>
      <c r="P110" s="4">
        <f t="shared" si="94"/>
        <v>9.9671412924424967</v>
      </c>
      <c r="Q110" s="4">
        <f t="shared" si="95"/>
        <v>9.2540132200188872</v>
      </c>
      <c r="R110" s="4">
        <f t="shared" si="96"/>
        <v>8.415300546448087</v>
      </c>
      <c r="S110" s="4">
        <f t="shared" si="97"/>
        <v>11.188325225851285</v>
      </c>
      <c r="U110" s="34" t="s">
        <v>756</v>
      </c>
      <c r="V110" s="209"/>
      <c r="W110" s="209"/>
      <c r="X110" s="209"/>
      <c r="AA110" s="18">
        <f t="shared" si="98"/>
        <v>161</v>
      </c>
      <c r="AB110" s="18">
        <f t="shared" si="99"/>
        <v>91</v>
      </c>
      <c r="AC110" s="67">
        <f t="shared" si="100"/>
        <v>77</v>
      </c>
      <c r="AD110" s="107">
        <f t="shared" si="101"/>
        <v>11.188325225851285</v>
      </c>
      <c r="AE110" s="4">
        <f t="shared" si="102"/>
        <v>9.9671412924424967</v>
      </c>
      <c r="AF110" s="4">
        <f t="shared" si="103"/>
        <v>8.415300546448087</v>
      </c>
      <c r="AH110" s="173"/>
    </row>
    <row r="111" spans="1:34" ht="15" customHeight="1" x14ac:dyDescent="0.15">
      <c r="B111" s="34" t="s">
        <v>804</v>
      </c>
      <c r="C111" s="209"/>
      <c r="D111" s="209"/>
      <c r="E111" s="209"/>
      <c r="H111" s="18">
        <v>34</v>
      </c>
      <c r="I111" s="18">
        <v>17</v>
      </c>
      <c r="J111" s="18">
        <v>17</v>
      </c>
      <c r="K111" s="18">
        <v>21</v>
      </c>
      <c r="L111" s="67">
        <v>20</v>
      </c>
      <c r="M111" s="18">
        <v>18</v>
      </c>
      <c r="N111" s="107">
        <f t="shared" si="92"/>
        <v>1.5398550724637683</v>
      </c>
      <c r="O111" s="24">
        <f t="shared" si="93"/>
        <v>1.3127413127413128</v>
      </c>
      <c r="P111" s="4">
        <f t="shared" si="94"/>
        <v>1.8619934282584885</v>
      </c>
      <c r="Q111" s="4">
        <f t="shared" si="95"/>
        <v>1.9830028328611897</v>
      </c>
      <c r="R111" s="4">
        <f t="shared" si="96"/>
        <v>2.1857923497267762</v>
      </c>
      <c r="S111" s="4">
        <f t="shared" si="97"/>
        <v>1.2508686587908271</v>
      </c>
      <c r="U111" s="34" t="s">
        <v>804</v>
      </c>
      <c r="V111" s="209"/>
      <c r="W111" s="209"/>
      <c r="X111" s="209"/>
      <c r="AA111" s="18">
        <f t="shared" si="98"/>
        <v>18</v>
      </c>
      <c r="AB111" s="18">
        <f t="shared" si="99"/>
        <v>17</v>
      </c>
      <c r="AC111" s="67">
        <f t="shared" si="100"/>
        <v>20</v>
      </c>
      <c r="AD111" s="107">
        <f t="shared" si="101"/>
        <v>1.2508686587908271</v>
      </c>
      <c r="AE111" s="4">
        <f t="shared" si="102"/>
        <v>1.8619934282584885</v>
      </c>
      <c r="AF111" s="4">
        <f t="shared" si="103"/>
        <v>2.1857923497267762</v>
      </c>
      <c r="AH111" s="173"/>
    </row>
    <row r="112" spans="1:34" ht="15" customHeight="1" x14ac:dyDescent="0.15">
      <c r="B112" s="34" t="s">
        <v>758</v>
      </c>
      <c r="C112" s="209"/>
      <c r="D112" s="209"/>
      <c r="E112" s="209"/>
      <c r="H112" s="18">
        <v>36</v>
      </c>
      <c r="I112" s="18">
        <v>16</v>
      </c>
      <c r="J112" s="18">
        <v>20</v>
      </c>
      <c r="K112" s="18">
        <v>16</v>
      </c>
      <c r="L112" s="67">
        <v>12</v>
      </c>
      <c r="M112" s="18">
        <v>20</v>
      </c>
      <c r="N112" s="107">
        <f t="shared" si="92"/>
        <v>1.6304347826086956</v>
      </c>
      <c r="O112" s="24">
        <f t="shared" si="93"/>
        <v>1.2355212355212355</v>
      </c>
      <c r="P112" s="4">
        <f t="shared" si="94"/>
        <v>2.190580503833516</v>
      </c>
      <c r="Q112" s="4">
        <f t="shared" si="95"/>
        <v>1.5108593012275733</v>
      </c>
      <c r="R112" s="4">
        <f t="shared" si="96"/>
        <v>1.3114754098360655</v>
      </c>
      <c r="S112" s="4">
        <f t="shared" si="97"/>
        <v>1.389854065323141</v>
      </c>
      <c r="U112" s="34" t="s">
        <v>758</v>
      </c>
      <c r="V112" s="209"/>
      <c r="W112" s="209"/>
      <c r="X112" s="209"/>
      <c r="AA112" s="18">
        <f t="shared" si="98"/>
        <v>20</v>
      </c>
      <c r="AB112" s="18">
        <f t="shared" si="99"/>
        <v>20</v>
      </c>
      <c r="AC112" s="67">
        <f t="shared" si="100"/>
        <v>12</v>
      </c>
      <c r="AD112" s="107">
        <f t="shared" si="101"/>
        <v>1.389854065323141</v>
      </c>
      <c r="AE112" s="4">
        <f t="shared" si="102"/>
        <v>2.190580503833516</v>
      </c>
      <c r="AF112" s="4">
        <f t="shared" si="103"/>
        <v>1.3114754098360655</v>
      </c>
      <c r="AH112" s="173"/>
    </row>
    <row r="113" spans="1:34" ht="15" customHeight="1" x14ac:dyDescent="0.15">
      <c r="B113" s="34" t="s">
        <v>759</v>
      </c>
      <c r="C113" s="209"/>
      <c r="D113" s="209"/>
      <c r="E113" s="209"/>
      <c r="H113" s="18">
        <v>23</v>
      </c>
      <c r="I113" s="18">
        <v>10</v>
      </c>
      <c r="J113" s="18">
        <v>13</v>
      </c>
      <c r="K113" s="18">
        <v>16</v>
      </c>
      <c r="L113" s="67">
        <v>14</v>
      </c>
      <c r="M113" s="18">
        <v>12</v>
      </c>
      <c r="N113" s="107">
        <f t="shared" si="92"/>
        <v>1.0416666666666665</v>
      </c>
      <c r="O113" s="24">
        <f t="shared" si="93"/>
        <v>0.77220077220077221</v>
      </c>
      <c r="P113" s="4">
        <f t="shared" si="94"/>
        <v>1.4238773274917853</v>
      </c>
      <c r="Q113" s="4">
        <f t="shared" si="95"/>
        <v>1.5108593012275733</v>
      </c>
      <c r="R113" s="4">
        <f t="shared" si="96"/>
        <v>1.5300546448087431</v>
      </c>
      <c r="S113" s="4">
        <f t="shared" si="97"/>
        <v>0.83391243919388458</v>
      </c>
      <c r="U113" s="34" t="s">
        <v>759</v>
      </c>
      <c r="V113" s="209"/>
      <c r="W113" s="209"/>
      <c r="X113" s="209"/>
      <c r="AA113" s="18">
        <f t="shared" si="98"/>
        <v>12</v>
      </c>
      <c r="AB113" s="18">
        <f t="shared" si="99"/>
        <v>13</v>
      </c>
      <c r="AC113" s="67">
        <f t="shared" si="100"/>
        <v>14</v>
      </c>
      <c r="AD113" s="107">
        <f t="shared" si="101"/>
        <v>0.83391243919388458</v>
      </c>
      <c r="AE113" s="4">
        <f t="shared" si="102"/>
        <v>1.4238773274917853</v>
      </c>
      <c r="AF113" s="4">
        <f t="shared" si="103"/>
        <v>1.5300546448087431</v>
      </c>
      <c r="AH113" s="173"/>
    </row>
    <row r="114" spans="1:34" ht="15" customHeight="1" x14ac:dyDescent="0.15">
      <c r="B114" s="34" t="s">
        <v>805</v>
      </c>
      <c r="C114" s="209"/>
      <c r="D114" s="209"/>
      <c r="E114" s="209"/>
      <c r="H114" s="18">
        <v>457</v>
      </c>
      <c r="I114" s="18">
        <v>322</v>
      </c>
      <c r="J114" s="18">
        <v>135</v>
      </c>
      <c r="K114" s="18">
        <v>158</v>
      </c>
      <c r="L114" s="67">
        <v>127</v>
      </c>
      <c r="M114" s="18">
        <v>353</v>
      </c>
      <c r="N114" s="107">
        <f t="shared" si="92"/>
        <v>20.697463768115941</v>
      </c>
      <c r="O114" s="24">
        <f t="shared" si="93"/>
        <v>24.864864864864867</v>
      </c>
      <c r="P114" s="4">
        <f t="shared" si="94"/>
        <v>14.786418400876233</v>
      </c>
      <c r="Q114" s="4">
        <f t="shared" si="95"/>
        <v>14.919735599622285</v>
      </c>
      <c r="R114" s="4">
        <f t="shared" si="96"/>
        <v>13.879781420765028</v>
      </c>
      <c r="S114" s="4">
        <f t="shared" si="97"/>
        <v>24.53092425295344</v>
      </c>
      <c r="U114" s="34" t="s">
        <v>805</v>
      </c>
      <c r="V114" s="209"/>
      <c r="W114" s="209"/>
      <c r="X114" s="209"/>
      <c r="AA114" s="18">
        <f t="shared" si="98"/>
        <v>353</v>
      </c>
      <c r="AB114" s="18">
        <f t="shared" si="99"/>
        <v>135</v>
      </c>
      <c r="AC114" s="67">
        <f t="shared" si="100"/>
        <v>127</v>
      </c>
      <c r="AD114" s="107">
        <f t="shared" si="101"/>
        <v>24.53092425295344</v>
      </c>
      <c r="AE114" s="4">
        <f t="shared" si="102"/>
        <v>14.786418400876233</v>
      </c>
      <c r="AF114" s="4">
        <f t="shared" si="103"/>
        <v>13.879781420765028</v>
      </c>
      <c r="AH114" s="173"/>
    </row>
    <row r="115" spans="1:34" ht="15" customHeight="1" x14ac:dyDescent="0.15">
      <c r="B115" s="34" t="s">
        <v>761</v>
      </c>
      <c r="C115" s="209"/>
      <c r="D115" s="209"/>
      <c r="E115" s="209"/>
      <c r="H115" s="18">
        <v>34</v>
      </c>
      <c r="I115" s="18">
        <v>13</v>
      </c>
      <c r="J115" s="18">
        <v>21</v>
      </c>
      <c r="K115" s="18">
        <v>28</v>
      </c>
      <c r="L115" s="67">
        <v>26</v>
      </c>
      <c r="M115" s="18">
        <v>15</v>
      </c>
      <c r="N115" s="107">
        <f t="shared" si="92"/>
        <v>1.5398550724637683</v>
      </c>
      <c r="O115" s="24">
        <f t="shared" si="93"/>
        <v>1.0038610038610039</v>
      </c>
      <c r="P115" s="4">
        <f t="shared" si="94"/>
        <v>2.3001095290251916</v>
      </c>
      <c r="Q115" s="4">
        <f t="shared" si="95"/>
        <v>2.644003777148253</v>
      </c>
      <c r="R115" s="4">
        <f t="shared" si="96"/>
        <v>2.8415300546448088</v>
      </c>
      <c r="S115" s="4">
        <f t="shared" si="97"/>
        <v>1.0423905489923557</v>
      </c>
      <c r="U115" s="34" t="s">
        <v>761</v>
      </c>
      <c r="V115" s="209"/>
      <c r="W115" s="209"/>
      <c r="X115" s="209"/>
      <c r="AA115" s="18">
        <f t="shared" si="98"/>
        <v>15</v>
      </c>
      <c r="AB115" s="18">
        <f t="shared" si="99"/>
        <v>21</v>
      </c>
      <c r="AC115" s="67">
        <f t="shared" si="100"/>
        <v>26</v>
      </c>
      <c r="AD115" s="107">
        <f t="shared" si="101"/>
        <v>1.0423905489923557</v>
      </c>
      <c r="AE115" s="4">
        <f t="shared" si="102"/>
        <v>2.3001095290251916</v>
      </c>
      <c r="AF115" s="4">
        <f t="shared" si="103"/>
        <v>2.8415300546448088</v>
      </c>
      <c r="AH115" s="173"/>
    </row>
    <row r="116" spans="1:34" ht="15" customHeight="1" x14ac:dyDescent="0.15">
      <c r="B116" s="34" t="s">
        <v>762</v>
      </c>
      <c r="C116" s="209"/>
      <c r="D116" s="209"/>
      <c r="E116" s="209"/>
      <c r="H116" s="18">
        <v>37</v>
      </c>
      <c r="I116" s="18">
        <v>23</v>
      </c>
      <c r="J116" s="18">
        <v>14</v>
      </c>
      <c r="K116" s="18">
        <v>12</v>
      </c>
      <c r="L116" s="67">
        <v>8</v>
      </c>
      <c r="M116" s="18">
        <v>27</v>
      </c>
      <c r="N116" s="107">
        <f t="shared" si="92"/>
        <v>1.6757246376811596</v>
      </c>
      <c r="O116" s="24">
        <f t="shared" si="93"/>
        <v>1.7760617760617758</v>
      </c>
      <c r="P116" s="4">
        <f t="shared" si="94"/>
        <v>1.5334063526834611</v>
      </c>
      <c r="Q116" s="4">
        <f t="shared" si="95"/>
        <v>1.1331444759206799</v>
      </c>
      <c r="R116" s="4">
        <f t="shared" si="96"/>
        <v>0.87431693989071035</v>
      </c>
      <c r="S116" s="4">
        <f t="shared" si="97"/>
        <v>1.8763029881862403</v>
      </c>
      <c r="U116" s="34" t="s">
        <v>762</v>
      </c>
      <c r="V116" s="209"/>
      <c r="W116" s="209"/>
      <c r="X116" s="209"/>
      <c r="AA116" s="18">
        <f t="shared" si="98"/>
        <v>27</v>
      </c>
      <c r="AB116" s="18">
        <f t="shared" si="99"/>
        <v>14</v>
      </c>
      <c r="AC116" s="67">
        <f t="shared" si="100"/>
        <v>8</v>
      </c>
      <c r="AD116" s="107">
        <f t="shared" si="101"/>
        <v>1.8763029881862403</v>
      </c>
      <c r="AE116" s="4">
        <f t="shared" si="102"/>
        <v>1.5334063526834611</v>
      </c>
      <c r="AF116" s="4">
        <f t="shared" si="103"/>
        <v>0.87431693989071035</v>
      </c>
      <c r="AH116" s="173"/>
    </row>
    <row r="117" spans="1:34" ht="15" customHeight="1" x14ac:dyDescent="0.15">
      <c r="B117" s="34" t="s">
        <v>763</v>
      </c>
      <c r="C117" s="209"/>
      <c r="D117" s="209"/>
      <c r="E117" s="209"/>
      <c r="H117" s="18">
        <v>64</v>
      </c>
      <c r="I117" s="18">
        <v>40</v>
      </c>
      <c r="J117" s="18">
        <v>24</v>
      </c>
      <c r="K117" s="18">
        <v>26</v>
      </c>
      <c r="L117" s="67">
        <v>21</v>
      </c>
      <c r="M117" s="18">
        <v>45</v>
      </c>
      <c r="N117" s="107">
        <f t="shared" si="92"/>
        <v>2.8985507246376812</v>
      </c>
      <c r="O117" s="24">
        <f t="shared" si="93"/>
        <v>3.0888030888030888</v>
      </c>
      <c r="P117" s="4">
        <f t="shared" si="94"/>
        <v>2.6286966046002189</v>
      </c>
      <c r="Q117" s="4">
        <f t="shared" si="95"/>
        <v>2.4551463644948064</v>
      </c>
      <c r="R117" s="4">
        <f t="shared" si="96"/>
        <v>2.2950819672131146</v>
      </c>
      <c r="S117" s="4">
        <f t="shared" si="97"/>
        <v>3.1271716469770672</v>
      </c>
      <c r="U117" s="34" t="s">
        <v>763</v>
      </c>
      <c r="V117" s="209"/>
      <c r="W117" s="209"/>
      <c r="X117" s="209"/>
      <c r="AA117" s="18">
        <f t="shared" si="98"/>
        <v>45</v>
      </c>
      <c r="AB117" s="18">
        <f t="shared" si="99"/>
        <v>24</v>
      </c>
      <c r="AC117" s="67">
        <f t="shared" si="100"/>
        <v>21</v>
      </c>
      <c r="AD117" s="107">
        <f t="shared" si="101"/>
        <v>3.1271716469770672</v>
      </c>
      <c r="AE117" s="4">
        <f t="shared" si="102"/>
        <v>2.6286966046002189</v>
      </c>
      <c r="AF117" s="4">
        <f t="shared" si="103"/>
        <v>2.2950819672131146</v>
      </c>
      <c r="AH117" s="173"/>
    </row>
    <row r="118" spans="1:34" ht="15" customHeight="1" x14ac:dyDescent="0.15">
      <c r="B118" s="34" t="s">
        <v>477</v>
      </c>
      <c r="C118" s="209"/>
      <c r="D118" s="209"/>
      <c r="E118" s="209"/>
      <c r="H118" s="18">
        <v>903</v>
      </c>
      <c r="I118" s="18">
        <v>477</v>
      </c>
      <c r="J118" s="18">
        <v>426</v>
      </c>
      <c r="K118" s="18">
        <v>518</v>
      </c>
      <c r="L118" s="67">
        <v>473</v>
      </c>
      <c r="M118" s="18">
        <v>522</v>
      </c>
      <c r="N118" s="107">
        <f t="shared" si="92"/>
        <v>40.896739130434781</v>
      </c>
      <c r="O118" s="24">
        <f t="shared" si="93"/>
        <v>36.833976833976834</v>
      </c>
      <c r="P118" s="4">
        <f t="shared" si="94"/>
        <v>46.659364731653888</v>
      </c>
      <c r="Q118" s="4">
        <f t="shared" si="95"/>
        <v>48.914069877242682</v>
      </c>
      <c r="R118" s="4">
        <f t="shared" si="96"/>
        <v>51.693989071038246</v>
      </c>
      <c r="S118" s="4">
        <f t="shared" si="97"/>
        <v>36.275191104933981</v>
      </c>
      <c r="U118" s="34" t="s">
        <v>477</v>
      </c>
      <c r="V118" s="209"/>
      <c r="W118" s="209"/>
      <c r="X118" s="209"/>
      <c r="AA118" s="18">
        <f t="shared" si="98"/>
        <v>522</v>
      </c>
      <c r="AB118" s="18">
        <f t="shared" si="99"/>
        <v>426</v>
      </c>
      <c r="AC118" s="67">
        <f t="shared" si="100"/>
        <v>473</v>
      </c>
      <c r="AD118" s="107">
        <f t="shared" si="101"/>
        <v>36.275191104933981</v>
      </c>
      <c r="AE118" s="4">
        <f t="shared" si="102"/>
        <v>46.659364731653888</v>
      </c>
      <c r="AF118" s="4">
        <f t="shared" si="103"/>
        <v>51.693989071038246</v>
      </c>
      <c r="AH118" s="173"/>
    </row>
    <row r="119" spans="1:34" ht="15" customHeight="1" x14ac:dyDescent="0.15">
      <c r="B119" s="34" t="s">
        <v>0</v>
      </c>
      <c r="C119" s="209"/>
      <c r="D119" s="209"/>
      <c r="E119" s="209"/>
      <c r="F119" s="36"/>
      <c r="G119" s="36"/>
      <c r="H119" s="19">
        <v>141</v>
      </c>
      <c r="I119" s="19">
        <v>70</v>
      </c>
      <c r="J119" s="19">
        <v>71</v>
      </c>
      <c r="K119" s="19">
        <v>91</v>
      </c>
      <c r="L119" s="72">
        <v>76</v>
      </c>
      <c r="M119" s="19">
        <v>85</v>
      </c>
      <c r="N119" s="111">
        <f t="shared" si="92"/>
        <v>6.3858695652173916</v>
      </c>
      <c r="O119" s="26">
        <f t="shared" si="93"/>
        <v>5.4054054054054053</v>
      </c>
      <c r="P119" s="5">
        <f t="shared" si="94"/>
        <v>7.7765607886089816</v>
      </c>
      <c r="Q119" s="5">
        <f t="shared" si="95"/>
        <v>8.5930122757318212</v>
      </c>
      <c r="R119" s="5">
        <f t="shared" si="96"/>
        <v>8.306010928961749</v>
      </c>
      <c r="S119" s="5">
        <f t="shared" si="97"/>
        <v>5.9068797776233497</v>
      </c>
      <c r="U119" s="34" t="s">
        <v>0</v>
      </c>
      <c r="V119" s="209"/>
      <c r="W119" s="209"/>
      <c r="X119" s="209"/>
      <c r="Y119" s="36"/>
      <c r="Z119" s="36"/>
      <c r="AA119" s="19">
        <f t="shared" si="98"/>
        <v>85</v>
      </c>
      <c r="AB119" s="19">
        <f t="shared" si="99"/>
        <v>71</v>
      </c>
      <c r="AC119" s="72">
        <f t="shared" si="100"/>
        <v>76</v>
      </c>
      <c r="AD119" s="111">
        <f t="shared" si="101"/>
        <v>5.9068797776233497</v>
      </c>
      <c r="AE119" s="5">
        <f t="shared" si="102"/>
        <v>7.7765607886089816</v>
      </c>
      <c r="AF119" s="5">
        <f t="shared" si="103"/>
        <v>8.306010928961749</v>
      </c>
      <c r="AH119" s="173"/>
    </row>
    <row r="120" spans="1:34" ht="15" customHeight="1" x14ac:dyDescent="0.15">
      <c r="B120" s="38" t="s">
        <v>1</v>
      </c>
      <c r="C120" s="78"/>
      <c r="D120" s="78"/>
      <c r="E120" s="78"/>
      <c r="F120" s="28"/>
      <c r="G120" s="29"/>
      <c r="H120" s="39">
        <f t="shared" ref="H120:L120" si="104">SUM(H106:H119)</f>
        <v>2738</v>
      </c>
      <c r="I120" s="39">
        <f t="shared" si="104"/>
        <v>1630</v>
      </c>
      <c r="J120" s="39">
        <f t="shared" si="104"/>
        <v>1108</v>
      </c>
      <c r="K120" s="39">
        <f t="shared" si="104"/>
        <v>1296</v>
      </c>
      <c r="L120" s="68">
        <f t="shared" si="104"/>
        <v>1108</v>
      </c>
      <c r="M120" s="39">
        <v>1818</v>
      </c>
      <c r="N120" s="108" t="str">
        <f>IF(SUM(N106:N119)&gt;100,"－",SUM(N106:N119))</f>
        <v>－</v>
      </c>
      <c r="O120" s="25" t="str">
        <f t="shared" ref="O120:R120" si="105">IF(SUM(O106:O119)&gt;100,"－",SUM(O106:O119))</f>
        <v>－</v>
      </c>
      <c r="P120" s="6" t="str">
        <f t="shared" si="105"/>
        <v>－</v>
      </c>
      <c r="Q120" s="6" t="str">
        <f t="shared" si="105"/>
        <v>－</v>
      </c>
      <c r="R120" s="6" t="str">
        <f t="shared" si="105"/>
        <v>－</v>
      </c>
      <c r="S120" s="6" t="str">
        <f t="shared" ref="S120" si="106">IF(SUM(S106:S119)&gt;100,"－",SUM(S106:S119))</f>
        <v>－</v>
      </c>
      <c r="U120" s="38" t="s">
        <v>1</v>
      </c>
      <c r="V120" s="78"/>
      <c r="W120" s="78"/>
      <c r="X120" s="78"/>
      <c r="Y120" s="28"/>
      <c r="Z120" s="29"/>
      <c r="AA120" s="39">
        <f t="shared" ref="AA120:AC120" si="107">SUM(AA106:AA119)</f>
        <v>1818</v>
      </c>
      <c r="AB120" s="39">
        <f t="shared" si="107"/>
        <v>1108</v>
      </c>
      <c r="AC120" s="68">
        <f t="shared" si="107"/>
        <v>1108</v>
      </c>
      <c r="AD120" s="108" t="str">
        <f>IF(SUM(AD106:AD119)&gt;100,"－",SUM(AD106:AD119))</f>
        <v>－</v>
      </c>
      <c r="AE120" s="6" t="str">
        <f t="shared" ref="AE120:AF120" si="108">IF(SUM(AE106:AE119)&gt;100,"－",SUM(AE106:AE119))</f>
        <v>－</v>
      </c>
      <c r="AF120" s="6" t="str">
        <f t="shared" si="108"/>
        <v>－</v>
      </c>
    </row>
    <row r="121" spans="1:34" ht="15" customHeight="1" x14ac:dyDescent="0.15">
      <c r="B121" s="62"/>
      <c r="C121" s="45"/>
      <c r="D121" s="45"/>
      <c r="E121" s="45"/>
      <c r="F121" s="45"/>
      <c r="G121" s="45"/>
      <c r="H121" s="109"/>
      <c r="I121" s="109"/>
      <c r="J121" s="109"/>
      <c r="K121" s="109"/>
      <c r="L121" s="109"/>
      <c r="M121" s="109"/>
      <c r="U121" s="62"/>
      <c r="V121" s="45"/>
      <c r="W121" s="45"/>
      <c r="X121" s="45"/>
      <c r="Y121" s="45"/>
      <c r="Z121" s="45"/>
      <c r="AA121" s="109"/>
      <c r="AB121" s="109"/>
      <c r="AC121" s="109"/>
    </row>
    <row r="122" spans="1:34" ht="15" customHeight="1" x14ac:dyDescent="0.15">
      <c r="A122" s="1" t="s">
        <v>806</v>
      </c>
      <c r="B122" s="22"/>
      <c r="H122" s="7"/>
      <c r="I122" s="7"/>
      <c r="J122" s="7"/>
      <c r="K122" s="7"/>
      <c r="M122" s="7"/>
      <c r="O122" s="7"/>
      <c r="U122" s="22"/>
      <c r="AA122" s="7"/>
      <c r="AB122" s="7"/>
    </row>
    <row r="123" spans="1:34" ht="13.65" customHeight="1" x14ac:dyDescent="0.15">
      <c r="B123" s="64"/>
      <c r="C123" s="33"/>
      <c r="D123" s="33"/>
      <c r="E123" s="33"/>
      <c r="F123" s="33"/>
      <c r="G123" s="74"/>
      <c r="H123" s="386"/>
      <c r="I123" s="387"/>
      <c r="J123" s="86" t="s">
        <v>2</v>
      </c>
      <c r="K123" s="86"/>
      <c r="L123" s="387"/>
      <c r="M123" s="387"/>
      <c r="N123" s="388"/>
      <c r="O123" s="387"/>
      <c r="P123" s="86" t="s">
        <v>3</v>
      </c>
      <c r="Q123" s="86"/>
      <c r="R123" s="387"/>
      <c r="S123" s="389"/>
      <c r="U123" s="64"/>
      <c r="V123" s="33"/>
      <c r="W123" s="33"/>
      <c r="X123" s="33"/>
      <c r="Y123" s="33"/>
      <c r="Z123" s="74"/>
      <c r="AA123" s="79"/>
      <c r="AB123" s="83" t="s">
        <v>2</v>
      </c>
      <c r="AC123" s="86"/>
      <c r="AD123" s="104"/>
      <c r="AE123" s="83" t="s">
        <v>3</v>
      </c>
      <c r="AF123" s="84"/>
    </row>
    <row r="124" spans="1:34" ht="22.65" customHeight="1" x14ac:dyDescent="0.15">
      <c r="B124" s="34"/>
      <c r="G124" s="75"/>
      <c r="H124" s="94" t="s">
        <v>442</v>
      </c>
      <c r="I124" s="94" t="s">
        <v>194</v>
      </c>
      <c r="J124" s="94" t="s">
        <v>195</v>
      </c>
      <c r="K124" s="94" t="s">
        <v>443</v>
      </c>
      <c r="L124" s="100" t="s">
        <v>197</v>
      </c>
      <c r="M124" s="94" t="s">
        <v>1127</v>
      </c>
      <c r="N124" s="103" t="s">
        <v>442</v>
      </c>
      <c r="O124" s="94" t="s">
        <v>194</v>
      </c>
      <c r="P124" s="94" t="s">
        <v>195</v>
      </c>
      <c r="Q124" s="94" t="s">
        <v>443</v>
      </c>
      <c r="R124" s="94" t="s">
        <v>197</v>
      </c>
      <c r="S124" s="94" t="s">
        <v>1127</v>
      </c>
      <c r="U124" s="34"/>
      <c r="Z124" s="75"/>
      <c r="AA124" s="94" t="s">
        <v>979</v>
      </c>
      <c r="AB124" s="94" t="s">
        <v>195</v>
      </c>
      <c r="AC124" s="100" t="s">
        <v>197</v>
      </c>
      <c r="AD124" s="103" t="s">
        <v>976</v>
      </c>
      <c r="AE124" s="94" t="s">
        <v>195</v>
      </c>
      <c r="AF124" s="94" t="s">
        <v>197</v>
      </c>
    </row>
    <row r="125" spans="1:34" ht="12" customHeight="1" x14ac:dyDescent="0.15">
      <c r="B125" s="35"/>
      <c r="C125" s="36"/>
      <c r="D125" s="36"/>
      <c r="E125" s="36"/>
      <c r="F125" s="36"/>
      <c r="G125" s="76"/>
      <c r="H125" s="37"/>
      <c r="I125" s="37"/>
      <c r="J125" s="37"/>
      <c r="K125" s="37"/>
      <c r="L125" s="66"/>
      <c r="M125" s="37"/>
      <c r="N125" s="192">
        <f t="shared" ref="N125:S125" si="109">H$4</f>
        <v>2208</v>
      </c>
      <c r="O125" s="188">
        <f t="shared" si="109"/>
        <v>1295</v>
      </c>
      <c r="P125" s="188">
        <f t="shared" si="109"/>
        <v>913</v>
      </c>
      <c r="Q125" s="188">
        <f t="shared" si="109"/>
        <v>1059</v>
      </c>
      <c r="R125" s="188">
        <f t="shared" si="109"/>
        <v>915</v>
      </c>
      <c r="S125" s="188">
        <f t="shared" si="109"/>
        <v>1439</v>
      </c>
      <c r="U125" s="35"/>
      <c r="V125" s="36"/>
      <c r="W125" s="36"/>
      <c r="X125" s="36"/>
      <c r="Y125" s="36"/>
      <c r="Z125" s="76"/>
      <c r="AA125" s="37"/>
      <c r="AB125" s="37"/>
      <c r="AC125" s="66"/>
      <c r="AD125" s="192">
        <f>AA$4</f>
        <v>1439</v>
      </c>
      <c r="AE125" s="188">
        <f>AB$4</f>
        <v>913</v>
      </c>
      <c r="AF125" s="188">
        <f>AC$4</f>
        <v>915</v>
      </c>
    </row>
    <row r="126" spans="1:34" ht="15" customHeight="1" x14ac:dyDescent="0.15">
      <c r="B126" s="201" t="s">
        <v>807</v>
      </c>
      <c r="C126" s="214"/>
      <c r="D126" s="214"/>
      <c r="E126" s="214"/>
      <c r="F126" s="214"/>
      <c r="G126" s="277"/>
      <c r="H126" s="18">
        <v>292</v>
      </c>
      <c r="I126" s="18">
        <v>150</v>
      </c>
      <c r="J126" s="18">
        <v>142</v>
      </c>
      <c r="K126" s="18">
        <v>185</v>
      </c>
      <c r="L126" s="67">
        <v>166</v>
      </c>
      <c r="M126" s="18">
        <v>169</v>
      </c>
      <c r="N126" s="107">
        <f t="shared" ref="N126:N135" si="110">H126/N$125*100</f>
        <v>13.22463768115942</v>
      </c>
      <c r="O126" s="24">
        <f t="shared" ref="O126:O135" si="111">I126/O$125*100</f>
        <v>11.583011583011583</v>
      </c>
      <c r="P126" s="4">
        <f t="shared" ref="P126:P135" si="112">J126/P$125*100</f>
        <v>15.553121577217963</v>
      </c>
      <c r="Q126" s="4">
        <f t="shared" ref="Q126:Q135" si="113">K126/Q$125*100</f>
        <v>17.469310670443818</v>
      </c>
      <c r="R126" s="4">
        <f t="shared" ref="R126:R135" si="114">L126/R$125*100</f>
        <v>18.142076502732241</v>
      </c>
      <c r="S126" s="4">
        <f t="shared" ref="S126:S135" si="115">M126/S$125*100</f>
        <v>11.744266851980543</v>
      </c>
      <c r="U126" s="201" t="s">
        <v>807</v>
      </c>
      <c r="V126" s="214"/>
      <c r="W126" s="214"/>
      <c r="X126" s="214"/>
      <c r="Y126" s="214"/>
      <c r="Z126" s="277"/>
      <c r="AA126" s="18">
        <f t="shared" ref="AA126:AA135" si="116">SUM(I126,K126-L126)</f>
        <v>169</v>
      </c>
      <c r="AB126" s="18">
        <f t="shared" ref="AB126:AB135" si="117">J126</f>
        <v>142</v>
      </c>
      <c r="AC126" s="67">
        <f t="shared" ref="AC126:AC135" si="118">L126</f>
        <v>166</v>
      </c>
      <c r="AD126" s="107">
        <f t="shared" ref="AD126:AD135" si="119">AA126/AD$125*100</f>
        <v>11.744266851980543</v>
      </c>
      <c r="AE126" s="4">
        <f t="shared" ref="AE126:AE135" si="120">AB126/AE$125*100</f>
        <v>15.553121577217963</v>
      </c>
      <c r="AF126" s="4">
        <f t="shared" ref="AF126:AF135" si="121">AC126/AF$125*100</f>
        <v>18.142076502732241</v>
      </c>
      <c r="AG126" s="173"/>
    </row>
    <row r="127" spans="1:34" ht="15" customHeight="1" x14ac:dyDescent="0.15">
      <c r="B127" s="34" t="s">
        <v>814</v>
      </c>
      <c r="C127" s="215"/>
      <c r="D127" s="215"/>
      <c r="E127" s="215"/>
      <c r="F127" s="215"/>
      <c r="G127" s="75"/>
      <c r="H127" s="18">
        <v>357</v>
      </c>
      <c r="I127" s="18">
        <v>204</v>
      </c>
      <c r="J127" s="18">
        <v>153</v>
      </c>
      <c r="K127" s="18">
        <v>205</v>
      </c>
      <c r="L127" s="67">
        <v>191</v>
      </c>
      <c r="M127" s="18">
        <v>218</v>
      </c>
      <c r="N127" s="107">
        <f t="shared" si="110"/>
        <v>16.168478260869566</v>
      </c>
      <c r="O127" s="24">
        <f t="shared" si="111"/>
        <v>15.752895752895753</v>
      </c>
      <c r="P127" s="4">
        <f t="shared" si="112"/>
        <v>16.757940854326396</v>
      </c>
      <c r="Q127" s="4">
        <f t="shared" si="113"/>
        <v>19.357884796978279</v>
      </c>
      <c r="R127" s="4">
        <f t="shared" si="114"/>
        <v>20.874316939890711</v>
      </c>
      <c r="S127" s="4">
        <f t="shared" si="115"/>
        <v>15.149409312022238</v>
      </c>
      <c r="U127" s="34" t="s">
        <v>814</v>
      </c>
      <c r="V127" s="215"/>
      <c r="W127" s="215"/>
      <c r="X127" s="215"/>
      <c r="Y127" s="215"/>
      <c r="Z127" s="75"/>
      <c r="AA127" s="18">
        <f t="shared" si="116"/>
        <v>218</v>
      </c>
      <c r="AB127" s="18">
        <f t="shared" si="117"/>
        <v>153</v>
      </c>
      <c r="AC127" s="67">
        <f t="shared" si="118"/>
        <v>191</v>
      </c>
      <c r="AD127" s="107">
        <f t="shared" si="119"/>
        <v>15.149409312022238</v>
      </c>
      <c r="AE127" s="4">
        <f t="shared" si="120"/>
        <v>16.757940854326396</v>
      </c>
      <c r="AF127" s="4">
        <f t="shared" si="121"/>
        <v>20.874316939890711</v>
      </c>
      <c r="AG127" s="173"/>
    </row>
    <row r="128" spans="1:34" ht="15" customHeight="1" x14ac:dyDescent="0.15">
      <c r="B128" s="202" t="s">
        <v>808</v>
      </c>
      <c r="C128" s="218"/>
      <c r="D128" s="218"/>
      <c r="E128" s="218"/>
      <c r="F128" s="218"/>
      <c r="G128" s="207"/>
      <c r="H128" s="18">
        <v>508</v>
      </c>
      <c r="I128" s="18">
        <v>343</v>
      </c>
      <c r="J128" s="18">
        <v>165</v>
      </c>
      <c r="K128" s="18">
        <v>210</v>
      </c>
      <c r="L128" s="67">
        <v>183</v>
      </c>
      <c r="M128" s="18">
        <v>370</v>
      </c>
      <c r="N128" s="107">
        <f t="shared" si="110"/>
        <v>23.007246376811594</v>
      </c>
      <c r="O128" s="24">
        <f t="shared" si="111"/>
        <v>26.486486486486488</v>
      </c>
      <c r="P128" s="4">
        <f t="shared" si="112"/>
        <v>18.072289156626507</v>
      </c>
      <c r="Q128" s="4">
        <f t="shared" si="113"/>
        <v>19.830028328611899</v>
      </c>
      <c r="R128" s="4">
        <f t="shared" si="114"/>
        <v>20</v>
      </c>
      <c r="S128" s="4">
        <f t="shared" si="115"/>
        <v>25.712300208478112</v>
      </c>
      <c r="U128" s="202" t="s">
        <v>808</v>
      </c>
      <c r="V128" s="218"/>
      <c r="W128" s="218"/>
      <c r="X128" s="218"/>
      <c r="Y128" s="218"/>
      <c r="Z128" s="207"/>
      <c r="AA128" s="18">
        <f t="shared" si="116"/>
        <v>370</v>
      </c>
      <c r="AB128" s="18">
        <f t="shared" si="117"/>
        <v>165</v>
      </c>
      <c r="AC128" s="67">
        <f t="shared" si="118"/>
        <v>183</v>
      </c>
      <c r="AD128" s="107">
        <f t="shared" si="119"/>
        <v>25.712300208478112</v>
      </c>
      <c r="AE128" s="4">
        <f t="shared" si="120"/>
        <v>18.072289156626507</v>
      </c>
      <c r="AF128" s="4">
        <f t="shared" si="121"/>
        <v>20</v>
      </c>
      <c r="AG128" s="173"/>
    </row>
    <row r="129" spans="1:34" ht="15" customHeight="1" x14ac:dyDescent="0.15">
      <c r="B129" s="34" t="s">
        <v>809</v>
      </c>
      <c r="C129" s="215"/>
      <c r="D129" s="215"/>
      <c r="E129" s="215"/>
      <c r="F129" s="215"/>
      <c r="G129" s="75"/>
      <c r="H129" s="18">
        <v>92</v>
      </c>
      <c r="I129" s="18">
        <v>46</v>
      </c>
      <c r="J129" s="18">
        <v>46</v>
      </c>
      <c r="K129" s="18">
        <v>88</v>
      </c>
      <c r="L129" s="67">
        <v>82</v>
      </c>
      <c r="M129" s="18">
        <v>52</v>
      </c>
      <c r="N129" s="107">
        <f t="shared" si="110"/>
        <v>4.1666666666666661</v>
      </c>
      <c r="O129" s="24">
        <f t="shared" si="111"/>
        <v>3.5521235521235517</v>
      </c>
      <c r="P129" s="4">
        <f t="shared" si="112"/>
        <v>5.0383351588170866</v>
      </c>
      <c r="Q129" s="4">
        <f t="shared" si="113"/>
        <v>8.3097261567516529</v>
      </c>
      <c r="R129" s="4">
        <f t="shared" si="114"/>
        <v>8.9617486338797825</v>
      </c>
      <c r="S129" s="4">
        <f t="shared" si="115"/>
        <v>3.6136205698401667</v>
      </c>
      <c r="U129" s="34" t="s">
        <v>809</v>
      </c>
      <c r="V129" s="215"/>
      <c r="W129" s="215"/>
      <c r="X129" s="215"/>
      <c r="Y129" s="215"/>
      <c r="Z129" s="75"/>
      <c r="AA129" s="18">
        <f t="shared" si="116"/>
        <v>52</v>
      </c>
      <c r="AB129" s="18">
        <f t="shared" si="117"/>
        <v>46</v>
      </c>
      <c r="AC129" s="67">
        <f t="shared" si="118"/>
        <v>82</v>
      </c>
      <c r="AD129" s="107">
        <f t="shared" si="119"/>
        <v>3.6136205698401667</v>
      </c>
      <c r="AE129" s="4">
        <f t="shared" si="120"/>
        <v>5.0383351588170866</v>
      </c>
      <c r="AF129" s="4">
        <f t="shared" si="121"/>
        <v>8.9617486338797825</v>
      </c>
      <c r="AG129" s="173"/>
    </row>
    <row r="130" spans="1:34" ht="15" customHeight="1" x14ac:dyDescent="0.15">
      <c r="B130" s="34" t="s">
        <v>810</v>
      </c>
      <c r="C130" s="215"/>
      <c r="D130" s="215"/>
      <c r="E130" s="215"/>
      <c r="F130" s="215"/>
      <c r="G130" s="75"/>
      <c r="H130" s="18">
        <v>704</v>
      </c>
      <c r="I130" s="18">
        <v>418</v>
      </c>
      <c r="J130" s="18">
        <v>286</v>
      </c>
      <c r="K130" s="18">
        <v>372</v>
      </c>
      <c r="L130" s="67">
        <v>331</v>
      </c>
      <c r="M130" s="18">
        <v>459</v>
      </c>
      <c r="N130" s="107">
        <f t="shared" si="110"/>
        <v>31.884057971014489</v>
      </c>
      <c r="O130" s="24">
        <f t="shared" si="111"/>
        <v>32.277992277992276</v>
      </c>
      <c r="P130" s="4">
        <f t="shared" si="112"/>
        <v>31.325301204819279</v>
      </c>
      <c r="Q130" s="4">
        <f t="shared" si="113"/>
        <v>35.127478753541077</v>
      </c>
      <c r="R130" s="4">
        <f t="shared" si="114"/>
        <v>36.174863387978142</v>
      </c>
      <c r="S130" s="4">
        <f t="shared" si="115"/>
        <v>31.897150799166084</v>
      </c>
      <c r="U130" s="34" t="s">
        <v>810</v>
      </c>
      <c r="V130" s="215"/>
      <c r="W130" s="215"/>
      <c r="X130" s="215"/>
      <c r="Y130" s="215"/>
      <c r="Z130" s="75"/>
      <c r="AA130" s="18">
        <f t="shared" si="116"/>
        <v>459</v>
      </c>
      <c r="AB130" s="18">
        <f t="shared" si="117"/>
        <v>286</v>
      </c>
      <c r="AC130" s="67">
        <f t="shared" si="118"/>
        <v>331</v>
      </c>
      <c r="AD130" s="107">
        <f t="shared" si="119"/>
        <v>31.897150799166084</v>
      </c>
      <c r="AE130" s="4">
        <f t="shared" si="120"/>
        <v>31.325301204819279</v>
      </c>
      <c r="AF130" s="4">
        <f t="shared" si="121"/>
        <v>36.174863387978142</v>
      </c>
      <c r="AG130" s="173"/>
    </row>
    <row r="131" spans="1:34" ht="15" customHeight="1" x14ac:dyDescent="0.15">
      <c r="B131" s="34" t="s">
        <v>811</v>
      </c>
      <c r="C131" s="215"/>
      <c r="D131" s="215"/>
      <c r="E131" s="215"/>
      <c r="F131" s="215"/>
      <c r="G131" s="75"/>
      <c r="H131" s="18">
        <v>293</v>
      </c>
      <c r="I131" s="18">
        <v>155</v>
      </c>
      <c r="J131" s="18">
        <v>138</v>
      </c>
      <c r="K131" s="18">
        <v>145</v>
      </c>
      <c r="L131" s="67">
        <v>112</v>
      </c>
      <c r="M131" s="18">
        <v>188</v>
      </c>
      <c r="N131" s="107">
        <f t="shared" si="110"/>
        <v>13.269927536231885</v>
      </c>
      <c r="O131" s="24">
        <f t="shared" si="111"/>
        <v>11.969111969111969</v>
      </c>
      <c r="P131" s="4">
        <f t="shared" si="112"/>
        <v>15.115005476451259</v>
      </c>
      <c r="Q131" s="4">
        <f t="shared" si="113"/>
        <v>13.692162417374881</v>
      </c>
      <c r="R131" s="4">
        <f t="shared" si="114"/>
        <v>12.240437158469945</v>
      </c>
      <c r="S131" s="4">
        <f t="shared" si="115"/>
        <v>13.064628214037526</v>
      </c>
      <c r="U131" s="34" t="s">
        <v>811</v>
      </c>
      <c r="V131" s="215"/>
      <c r="W131" s="215"/>
      <c r="X131" s="215"/>
      <c r="Y131" s="215"/>
      <c r="Z131" s="75"/>
      <c r="AA131" s="18">
        <f t="shared" si="116"/>
        <v>188</v>
      </c>
      <c r="AB131" s="18">
        <f t="shared" si="117"/>
        <v>138</v>
      </c>
      <c r="AC131" s="67">
        <f t="shared" si="118"/>
        <v>112</v>
      </c>
      <c r="AD131" s="107">
        <f t="shared" si="119"/>
        <v>13.064628214037526</v>
      </c>
      <c r="AE131" s="4">
        <f t="shared" si="120"/>
        <v>15.115005476451259</v>
      </c>
      <c r="AF131" s="4">
        <f t="shared" si="121"/>
        <v>12.240437158469945</v>
      </c>
      <c r="AG131" s="173"/>
    </row>
    <row r="132" spans="1:34" ht="15" customHeight="1" x14ac:dyDescent="0.15">
      <c r="B132" s="34" t="s">
        <v>812</v>
      </c>
      <c r="C132" s="215"/>
      <c r="D132" s="215"/>
      <c r="E132" s="215"/>
      <c r="F132" s="215"/>
      <c r="G132" s="75"/>
      <c r="H132" s="18">
        <v>1237</v>
      </c>
      <c r="I132" s="18">
        <v>738</v>
      </c>
      <c r="J132" s="18">
        <v>499</v>
      </c>
      <c r="K132" s="18">
        <v>600</v>
      </c>
      <c r="L132" s="67">
        <v>500</v>
      </c>
      <c r="M132" s="18">
        <v>838</v>
      </c>
      <c r="N132" s="107">
        <f t="shared" si="110"/>
        <v>56.02355072463768</v>
      </c>
      <c r="O132" s="24">
        <f t="shared" si="111"/>
        <v>56.988416988416986</v>
      </c>
      <c r="P132" s="4">
        <f t="shared" si="112"/>
        <v>54.654983570646223</v>
      </c>
      <c r="Q132" s="4">
        <f t="shared" si="113"/>
        <v>56.657223796033996</v>
      </c>
      <c r="R132" s="4">
        <f t="shared" si="114"/>
        <v>54.644808743169406</v>
      </c>
      <c r="S132" s="4">
        <f t="shared" si="115"/>
        <v>58.234885337039607</v>
      </c>
      <c r="U132" s="34" t="s">
        <v>812</v>
      </c>
      <c r="V132" s="215"/>
      <c r="W132" s="215"/>
      <c r="X132" s="215"/>
      <c r="Y132" s="215"/>
      <c r="Z132" s="75"/>
      <c r="AA132" s="18">
        <f t="shared" si="116"/>
        <v>838</v>
      </c>
      <c r="AB132" s="18">
        <f t="shared" si="117"/>
        <v>499</v>
      </c>
      <c r="AC132" s="67">
        <f t="shared" si="118"/>
        <v>500</v>
      </c>
      <c r="AD132" s="107">
        <f t="shared" si="119"/>
        <v>58.234885337039607</v>
      </c>
      <c r="AE132" s="4">
        <f t="shared" si="120"/>
        <v>54.654983570646223</v>
      </c>
      <c r="AF132" s="4">
        <f t="shared" si="121"/>
        <v>54.644808743169406</v>
      </c>
      <c r="AG132" s="173"/>
    </row>
    <row r="133" spans="1:34" ht="15" customHeight="1" x14ac:dyDescent="0.15">
      <c r="B133" s="34" t="s">
        <v>813</v>
      </c>
      <c r="C133" s="215"/>
      <c r="D133" s="215"/>
      <c r="E133" s="215"/>
      <c r="F133" s="215"/>
      <c r="G133" s="75"/>
      <c r="H133" s="18">
        <v>99</v>
      </c>
      <c r="I133" s="18">
        <v>53</v>
      </c>
      <c r="J133" s="18">
        <v>46</v>
      </c>
      <c r="K133" s="18">
        <v>50</v>
      </c>
      <c r="L133" s="67">
        <v>48</v>
      </c>
      <c r="M133" s="18">
        <v>55</v>
      </c>
      <c r="N133" s="107">
        <f t="shared" si="110"/>
        <v>4.4836956521739131</v>
      </c>
      <c r="O133" s="24">
        <f t="shared" si="111"/>
        <v>4.0926640926640925</v>
      </c>
      <c r="P133" s="4">
        <f t="shared" si="112"/>
        <v>5.0383351588170866</v>
      </c>
      <c r="Q133" s="4">
        <f t="shared" si="113"/>
        <v>4.7214353163361666</v>
      </c>
      <c r="R133" s="4">
        <f t="shared" si="114"/>
        <v>5.2459016393442619</v>
      </c>
      <c r="S133" s="4">
        <f t="shared" si="115"/>
        <v>3.8220986796386378</v>
      </c>
      <c r="U133" s="34" t="s">
        <v>813</v>
      </c>
      <c r="V133" s="215"/>
      <c r="W133" s="215"/>
      <c r="X133" s="215"/>
      <c r="Y133" s="215"/>
      <c r="Z133" s="75"/>
      <c r="AA133" s="18">
        <f t="shared" si="116"/>
        <v>55</v>
      </c>
      <c r="AB133" s="18">
        <f t="shared" si="117"/>
        <v>46</v>
      </c>
      <c r="AC133" s="67">
        <f t="shared" si="118"/>
        <v>48</v>
      </c>
      <c r="AD133" s="107">
        <f t="shared" si="119"/>
        <v>3.8220986796386378</v>
      </c>
      <c r="AE133" s="4">
        <f t="shared" si="120"/>
        <v>5.0383351588170866</v>
      </c>
      <c r="AF133" s="4">
        <f t="shared" si="121"/>
        <v>5.2459016393442619</v>
      </c>
      <c r="AG133" s="173"/>
    </row>
    <row r="134" spans="1:34" ht="15" customHeight="1" x14ac:dyDescent="0.15">
      <c r="B134" s="34" t="s">
        <v>477</v>
      </c>
      <c r="C134" s="215"/>
      <c r="D134" s="215"/>
      <c r="E134" s="215"/>
      <c r="F134" s="215"/>
      <c r="G134" s="75"/>
      <c r="H134" s="18">
        <v>133</v>
      </c>
      <c r="I134" s="18">
        <v>73</v>
      </c>
      <c r="J134" s="18">
        <v>60</v>
      </c>
      <c r="K134" s="18">
        <v>54</v>
      </c>
      <c r="L134" s="67">
        <v>52</v>
      </c>
      <c r="M134" s="18">
        <v>75</v>
      </c>
      <c r="N134" s="107">
        <f t="shared" si="110"/>
        <v>6.0235507246376807</v>
      </c>
      <c r="O134" s="24">
        <f t="shared" si="111"/>
        <v>5.6370656370656373</v>
      </c>
      <c r="P134" s="4">
        <f t="shared" si="112"/>
        <v>6.571741511500548</v>
      </c>
      <c r="Q134" s="4">
        <f t="shared" si="113"/>
        <v>5.0991501416430589</v>
      </c>
      <c r="R134" s="4">
        <f t="shared" si="114"/>
        <v>5.6830601092896176</v>
      </c>
      <c r="S134" s="4">
        <f t="shared" si="115"/>
        <v>5.2119527449617795</v>
      </c>
      <c r="U134" s="34" t="s">
        <v>477</v>
      </c>
      <c r="V134" s="215"/>
      <c r="W134" s="215"/>
      <c r="X134" s="215"/>
      <c r="Y134" s="215"/>
      <c r="Z134" s="75"/>
      <c r="AA134" s="18">
        <f t="shared" si="116"/>
        <v>75</v>
      </c>
      <c r="AB134" s="18">
        <f t="shared" si="117"/>
        <v>60</v>
      </c>
      <c r="AC134" s="67">
        <f t="shared" si="118"/>
        <v>52</v>
      </c>
      <c r="AD134" s="107">
        <f t="shared" si="119"/>
        <v>5.2119527449617795</v>
      </c>
      <c r="AE134" s="4">
        <f t="shared" si="120"/>
        <v>6.571741511500548</v>
      </c>
      <c r="AF134" s="4">
        <f t="shared" si="121"/>
        <v>5.6830601092896176</v>
      </c>
      <c r="AG134" s="173"/>
    </row>
    <row r="135" spans="1:34" ht="15" customHeight="1" x14ac:dyDescent="0.15">
      <c r="B135" s="34" t="s">
        <v>0</v>
      </c>
      <c r="C135" s="216"/>
      <c r="D135" s="216"/>
      <c r="E135" s="216"/>
      <c r="F135" s="216"/>
      <c r="G135" s="76"/>
      <c r="H135" s="19">
        <v>66</v>
      </c>
      <c r="I135" s="19">
        <v>39</v>
      </c>
      <c r="J135" s="19">
        <v>27</v>
      </c>
      <c r="K135" s="19">
        <v>25</v>
      </c>
      <c r="L135" s="72">
        <v>20</v>
      </c>
      <c r="M135" s="19">
        <v>44</v>
      </c>
      <c r="N135" s="111">
        <f t="shared" si="110"/>
        <v>2.9891304347826089</v>
      </c>
      <c r="O135" s="26">
        <f t="shared" si="111"/>
        <v>3.0115830115830118</v>
      </c>
      <c r="P135" s="5">
        <f t="shared" si="112"/>
        <v>2.9572836801752467</v>
      </c>
      <c r="Q135" s="5">
        <f t="shared" si="113"/>
        <v>2.3607176581680833</v>
      </c>
      <c r="R135" s="5">
        <f t="shared" si="114"/>
        <v>2.1857923497267762</v>
      </c>
      <c r="S135" s="5">
        <f t="shared" si="115"/>
        <v>3.0576789437109104</v>
      </c>
      <c r="U135" s="34" t="s">
        <v>0</v>
      </c>
      <c r="V135" s="216"/>
      <c r="W135" s="216"/>
      <c r="X135" s="216"/>
      <c r="Y135" s="216"/>
      <c r="Z135" s="76"/>
      <c r="AA135" s="19">
        <f t="shared" si="116"/>
        <v>44</v>
      </c>
      <c r="AB135" s="19">
        <f t="shared" si="117"/>
        <v>27</v>
      </c>
      <c r="AC135" s="72">
        <f t="shared" si="118"/>
        <v>20</v>
      </c>
      <c r="AD135" s="111">
        <f t="shared" si="119"/>
        <v>3.0576789437109104</v>
      </c>
      <c r="AE135" s="5">
        <f t="shared" si="120"/>
        <v>2.9572836801752467</v>
      </c>
      <c r="AF135" s="5">
        <f t="shared" si="121"/>
        <v>2.1857923497267762</v>
      </c>
      <c r="AG135" s="173"/>
    </row>
    <row r="136" spans="1:34" ht="15" customHeight="1" x14ac:dyDescent="0.15">
      <c r="B136" s="38" t="s">
        <v>1</v>
      </c>
      <c r="C136" s="28"/>
      <c r="D136" s="28"/>
      <c r="E136" s="28"/>
      <c r="F136" s="28"/>
      <c r="G136" s="29"/>
      <c r="H136" s="39">
        <f>SUM(H126:H135)</f>
        <v>3781</v>
      </c>
      <c r="I136" s="39">
        <f>SUM(I126:I135)</f>
        <v>2219</v>
      </c>
      <c r="J136" s="39">
        <f>SUM(J126:J135)</f>
        <v>1562</v>
      </c>
      <c r="K136" s="39">
        <f>SUM(K126:K135)</f>
        <v>1934</v>
      </c>
      <c r="L136" s="68">
        <f>SUM(L126:L135)</f>
        <v>1685</v>
      </c>
      <c r="M136" s="39">
        <v>2468</v>
      </c>
      <c r="N136" s="108" t="str">
        <f>IF(SUM(N126:N135)&gt;100,"－",SUM(N126:N135))</f>
        <v>－</v>
      </c>
      <c r="O136" s="25" t="str">
        <f t="shared" ref="O136:R136" si="122">IF(SUM(O126:O135)&gt;100,"－",SUM(O126:O135))</f>
        <v>－</v>
      </c>
      <c r="P136" s="6" t="str">
        <f t="shared" si="122"/>
        <v>－</v>
      </c>
      <c r="Q136" s="6" t="str">
        <f t="shared" si="122"/>
        <v>－</v>
      </c>
      <c r="R136" s="6" t="str">
        <f t="shared" si="122"/>
        <v>－</v>
      </c>
      <c r="S136" s="6" t="str">
        <f t="shared" ref="S136" si="123">IF(SUM(S126:S135)&gt;100,"－",SUM(S126:S135))</f>
        <v>－</v>
      </c>
      <c r="U136" s="38" t="s">
        <v>1</v>
      </c>
      <c r="V136" s="28"/>
      <c r="W136" s="28"/>
      <c r="X136" s="28"/>
      <c r="Y136" s="28"/>
      <c r="Z136" s="29"/>
      <c r="AA136" s="39">
        <f>SUM(AA126:AA135)</f>
        <v>2468</v>
      </c>
      <c r="AB136" s="39">
        <f>SUM(AB126:AB135)</f>
        <v>1562</v>
      </c>
      <c r="AC136" s="68">
        <f>SUM(AC126:AC135)</f>
        <v>1685</v>
      </c>
      <c r="AD136" s="108" t="str">
        <f>IF(SUM(AD126:AD135)&gt;100,"－",SUM(AD126:AD135))</f>
        <v>－</v>
      </c>
      <c r="AE136" s="6" t="str">
        <f t="shared" ref="AE136:AF136" si="124">IF(SUM(AE126:AE135)&gt;100,"－",SUM(AE126:AE135))</f>
        <v>－</v>
      </c>
      <c r="AF136" s="6" t="str">
        <f t="shared" si="124"/>
        <v>－</v>
      </c>
    </row>
    <row r="137" spans="1:34" ht="15" customHeight="1" x14ac:dyDescent="0.15">
      <c r="B137" s="62"/>
      <c r="C137" s="45"/>
      <c r="D137" s="45"/>
      <c r="E137" s="45"/>
      <c r="F137" s="45"/>
      <c r="G137" s="45"/>
      <c r="H137" s="109"/>
      <c r="I137" s="109"/>
      <c r="J137" s="109"/>
      <c r="K137" s="109"/>
      <c r="M137" s="109"/>
      <c r="U137" s="62"/>
      <c r="V137" s="45"/>
      <c r="W137" s="45"/>
      <c r="X137" s="45"/>
      <c r="Y137" s="45"/>
      <c r="Z137" s="45"/>
      <c r="AA137" s="109"/>
      <c r="AB137" s="109"/>
    </row>
    <row r="138" spans="1:34" ht="15" customHeight="1" x14ac:dyDescent="0.15">
      <c r="A138" s="1" t="s">
        <v>815</v>
      </c>
      <c r="B138" s="22"/>
      <c r="C138" s="22"/>
      <c r="D138" s="22"/>
      <c r="E138" s="22"/>
      <c r="H138" s="7"/>
      <c r="I138" s="7"/>
      <c r="J138" s="7"/>
      <c r="K138" s="7"/>
      <c r="M138" s="7"/>
      <c r="O138" s="7"/>
      <c r="U138" s="22"/>
      <c r="V138" s="22"/>
      <c r="W138" s="22"/>
      <c r="X138" s="22"/>
      <c r="AA138" s="7"/>
      <c r="AB138" s="7"/>
    </row>
    <row r="139" spans="1:34" ht="13.65" customHeight="1" x14ac:dyDescent="0.15">
      <c r="B139" s="64"/>
      <c r="C139" s="33"/>
      <c r="D139" s="33"/>
      <c r="E139" s="33"/>
      <c r="F139" s="33"/>
      <c r="G139" s="33"/>
      <c r="H139" s="386"/>
      <c r="I139" s="387"/>
      <c r="J139" s="86" t="s">
        <v>2</v>
      </c>
      <c r="K139" s="86"/>
      <c r="L139" s="387"/>
      <c r="M139" s="387"/>
      <c r="N139" s="388"/>
      <c r="O139" s="387"/>
      <c r="P139" s="86" t="s">
        <v>3</v>
      </c>
      <c r="Q139" s="86"/>
      <c r="R139" s="387"/>
      <c r="S139" s="389"/>
      <c r="U139" s="64"/>
      <c r="V139" s="33"/>
      <c r="W139" s="33"/>
      <c r="X139" s="33"/>
      <c r="Y139" s="33"/>
      <c r="Z139" s="33"/>
      <c r="AA139" s="79"/>
      <c r="AB139" s="83" t="s">
        <v>2</v>
      </c>
      <c r="AC139" s="86"/>
      <c r="AD139" s="104"/>
      <c r="AE139" s="83" t="s">
        <v>3</v>
      </c>
      <c r="AF139" s="84"/>
    </row>
    <row r="140" spans="1:34" ht="22.65" customHeight="1" x14ac:dyDescent="0.15">
      <c r="B140" s="34"/>
      <c r="C140" s="209"/>
      <c r="D140" s="209"/>
      <c r="E140" s="209"/>
      <c r="G140" s="75"/>
      <c r="H140" s="94" t="s">
        <v>442</v>
      </c>
      <c r="I140" s="94" t="s">
        <v>194</v>
      </c>
      <c r="J140" s="94" t="s">
        <v>195</v>
      </c>
      <c r="K140" s="94" t="s">
        <v>443</v>
      </c>
      <c r="L140" s="100" t="s">
        <v>197</v>
      </c>
      <c r="M140" s="94" t="s">
        <v>1127</v>
      </c>
      <c r="N140" s="103" t="s">
        <v>442</v>
      </c>
      <c r="O140" s="94" t="s">
        <v>194</v>
      </c>
      <c r="P140" s="94" t="s">
        <v>195</v>
      </c>
      <c r="Q140" s="94" t="s">
        <v>443</v>
      </c>
      <c r="R140" s="94" t="s">
        <v>197</v>
      </c>
      <c r="S140" s="94" t="s">
        <v>1127</v>
      </c>
      <c r="U140" s="34"/>
      <c r="V140" s="209"/>
      <c r="W140" s="209"/>
      <c r="X140" s="209"/>
      <c r="Z140" s="75"/>
      <c r="AA140" s="94" t="s">
        <v>976</v>
      </c>
      <c r="AB140" s="94" t="s">
        <v>195</v>
      </c>
      <c r="AC140" s="100" t="s">
        <v>197</v>
      </c>
      <c r="AD140" s="103" t="s">
        <v>976</v>
      </c>
      <c r="AE140" s="94" t="s">
        <v>195</v>
      </c>
      <c r="AF140" s="94" t="s">
        <v>197</v>
      </c>
    </row>
    <row r="141" spans="1:34" ht="12" customHeight="1" x14ac:dyDescent="0.15">
      <c r="B141" s="35"/>
      <c r="C141" s="88"/>
      <c r="D141" s="88"/>
      <c r="E141" s="88"/>
      <c r="F141" s="36"/>
      <c r="G141" s="76"/>
      <c r="H141" s="37"/>
      <c r="I141" s="37"/>
      <c r="J141" s="37"/>
      <c r="K141" s="37"/>
      <c r="L141" s="66"/>
      <c r="M141" s="37"/>
      <c r="N141" s="192">
        <f t="shared" ref="N141:S141" si="125">H$4</f>
        <v>2208</v>
      </c>
      <c r="O141" s="188">
        <f t="shared" si="125"/>
        <v>1295</v>
      </c>
      <c r="P141" s="188">
        <f t="shared" si="125"/>
        <v>913</v>
      </c>
      <c r="Q141" s="188">
        <f t="shared" si="125"/>
        <v>1059</v>
      </c>
      <c r="R141" s="188">
        <f t="shared" si="125"/>
        <v>915</v>
      </c>
      <c r="S141" s="188">
        <f t="shared" si="125"/>
        <v>1439</v>
      </c>
      <c r="U141" s="35"/>
      <c r="V141" s="88"/>
      <c r="W141" s="88"/>
      <c r="X141" s="88"/>
      <c r="Y141" s="36"/>
      <c r="Z141" s="76"/>
      <c r="AA141" s="37"/>
      <c r="AB141" s="37"/>
      <c r="AC141" s="66"/>
      <c r="AD141" s="192">
        <f>AA$4</f>
        <v>1439</v>
      </c>
      <c r="AE141" s="188">
        <f>AB$4</f>
        <v>913</v>
      </c>
      <c r="AF141" s="188">
        <f>AC$4</f>
        <v>915</v>
      </c>
    </row>
    <row r="142" spans="1:34" ht="18" customHeight="1" x14ac:dyDescent="0.15">
      <c r="B142" s="34" t="s">
        <v>505</v>
      </c>
      <c r="C142" s="209"/>
      <c r="D142" s="209"/>
      <c r="E142" s="209"/>
      <c r="H142" s="18">
        <v>1588</v>
      </c>
      <c r="I142" s="18">
        <v>891</v>
      </c>
      <c r="J142" s="18">
        <v>697</v>
      </c>
      <c r="K142" s="18">
        <v>665</v>
      </c>
      <c r="L142" s="67">
        <v>555</v>
      </c>
      <c r="M142" s="18">
        <v>1001</v>
      </c>
      <c r="N142" s="107">
        <f t="shared" ref="N142:N152" si="126">H142/N$141*100</f>
        <v>71.920289855072468</v>
      </c>
      <c r="O142" s="24">
        <f t="shared" ref="O142:O152" si="127">I142/O$141*100</f>
        <v>68.803088803088812</v>
      </c>
      <c r="P142" s="4">
        <f t="shared" ref="P142:P152" si="128">J142/P$141*100</f>
        <v>76.34173055859803</v>
      </c>
      <c r="Q142" s="4">
        <f t="shared" ref="Q142:Q152" si="129">K142/Q$141*100</f>
        <v>62.795089707271011</v>
      </c>
      <c r="R142" s="4">
        <f t="shared" ref="R142:R152" si="130">L142/R$141*100</f>
        <v>60.655737704918032</v>
      </c>
      <c r="S142" s="4">
        <f t="shared" ref="S142:S152" si="131">M142/S$141*100</f>
        <v>69.562195969423215</v>
      </c>
      <c r="U142" s="34" t="s">
        <v>505</v>
      </c>
      <c r="V142" s="209"/>
      <c r="W142" s="209"/>
      <c r="X142" s="209"/>
      <c r="AA142" s="18">
        <f t="shared" ref="AA142:AA152" si="132">SUM(I142,K142-L142)</f>
        <v>1001</v>
      </c>
      <c r="AB142" s="18">
        <f t="shared" ref="AB142:AB152" si="133">J142</f>
        <v>697</v>
      </c>
      <c r="AC142" s="67">
        <f t="shared" ref="AC142:AC152" si="134">L142</f>
        <v>555</v>
      </c>
      <c r="AD142" s="107">
        <f t="shared" ref="AD142:AD152" si="135">AA142/AD$141*100</f>
        <v>69.562195969423215</v>
      </c>
      <c r="AE142" s="4">
        <f t="shared" ref="AE142:AE152" si="136">AB142/AE$141*100</f>
        <v>76.34173055859803</v>
      </c>
      <c r="AF142" s="4">
        <f t="shared" ref="AF142:AF152" si="137">AC142/AF$141*100</f>
        <v>60.655737704918032</v>
      </c>
      <c r="AH142" s="173"/>
    </row>
    <row r="143" spans="1:34" ht="18" customHeight="1" x14ac:dyDescent="0.15">
      <c r="B143" s="34" t="s">
        <v>816</v>
      </c>
      <c r="C143" s="209"/>
      <c r="D143" s="209"/>
      <c r="E143" s="209"/>
      <c r="H143" s="18">
        <v>236</v>
      </c>
      <c r="I143" s="18">
        <v>188</v>
      </c>
      <c r="J143" s="18">
        <v>48</v>
      </c>
      <c r="K143" s="18">
        <v>95</v>
      </c>
      <c r="L143" s="67">
        <v>85</v>
      </c>
      <c r="M143" s="18">
        <v>198</v>
      </c>
      <c r="N143" s="107">
        <f t="shared" si="126"/>
        <v>10.688405797101449</v>
      </c>
      <c r="O143" s="24">
        <f t="shared" si="127"/>
        <v>14.517374517374519</v>
      </c>
      <c r="P143" s="4">
        <f t="shared" si="128"/>
        <v>5.2573932092004378</v>
      </c>
      <c r="Q143" s="4">
        <f t="shared" si="129"/>
        <v>8.9707271010387153</v>
      </c>
      <c r="R143" s="4">
        <f t="shared" si="130"/>
        <v>9.2896174863387984</v>
      </c>
      <c r="S143" s="4">
        <f t="shared" si="131"/>
        <v>13.759555246699096</v>
      </c>
      <c r="U143" s="34" t="s">
        <v>816</v>
      </c>
      <c r="V143" s="209"/>
      <c r="W143" s="209"/>
      <c r="X143" s="209"/>
      <c r="AA143" s="18">
        <f t="shared" si="132"/>
        <v>198</v>
      </c>
      <c r="AB143" s="18">
        <f t="shared" si="133"/>
        <v>48</v>
      </c>
      <c r="AC143" s="67">
        <f t="shared" si="134"/>
        <v>85</v>
      </c>
      <c r="AD143" s="107">
        <f t="shared" si="135"/>
        <v>13.759555246699096</v>
      </c>
      <c r="AE143" s="4">
        <f t="shared" si="136"/>
        <v>5.2573932092004378</v>
      </c>
      <c r="AF143" s="4">
        <f t="shared" si="137"/>
        <v>9.2896174863387984</v>
      </c>
      <c r="AH143" s="173"/>
    </row>
    <row r="144" spans="1:34" ht="18" customHeight="1" x14ac:dyDescent="0.15">
      <c r="B144" s="34" t="s">
        <v>817</v>
      </c>
      <c r="C144" s="209"/>
      <c r="D144" s="209"/>
      <c r="E144" s="209"/>
      <c r="H144" s="18">
        <v>40</v>
      </c>
      <c r="I144" s="18">
        <v>27</v>
      </c>
      <c r="J144" s="18">
        <v>13</v>
      </c>
      <c r="K144" s="18">
        <v>8</v>
      </c>
      <c r="L144" s="67">
        <v>8</v>
      </c>
      <c r="M144" s="18">
        <v>27</v>
      </c>
      <c r="N144" s="107">
        <f t="shared" si="126"/>
        <v>1.8115942028985508</v>
      </c>
      <c r="O144" s="24">
        <f t="shared" si="127"/>
        <v>2.0849420849420852</v>
      </c>
      <c r="P144" s="4">
        <f t="shared" si="128"/>
        <v>1.4238773274917853</v>
      </c>
      <c r="Q144" s="4">
        <f t="shared" si="129"/>
        <v>0.75542965061378664</v>
      </c>
      <c r="R144" s="4">
        <f t="shared" si="130"/>
        <v>0.87431693989071035</v>
      </c>
      <c r="S144" s="4">
        <f t="shared" si="131"/>
        <v>1.8763029881862403</v>
      </c>
      <c r="U144" s="34" t="s">
        <v>817</v>
      </c>
      <c r="V144" s="209"/>
      <c r="W144" s="209"/>
      <c r="X144" s="209"/>
      <c r="AA144" s="18">
        <f t="shared" si="132"/>
        <v>27</v>
      </c>
      <c r="AB144" s="18">
        <f t="shared" si="133"/>
        <v>13</v>
      </c>
      <c r="AC144" s="67">
        <f t="shared" si="134"/>
        <v>8</v>
      </c>
      <c r="AD144" s="107">
        <f t="shared" si="135"/>
        <v>1.8763029881862403</v>
      </c>
      <c r="AE144" s="4">
        <f t="shared" si="136"/>
        <v>1.4238773274917853</v>
      </c>
      <c r="AF144" s="4">
        <f t="shared" si="137"/>
        <v>0.87431693989071035</v>
      </c>
      <c r="AH144" s="173"/>
    </row>
    <row r="145" spans="2:34" ht="18" customHeight="1" x14ac:dyDescent="0.15">
      <c r="B145" s="34" t="s">
        <v>818</v>
      </c>
      <c r="C145" s="209"/>
      <c r="D145" s="209"/>
      <c r="E145" s="209"/>
      <c r="H145" s="18">
        <v>27</v>
      </c>
      <c r="I145" s="18">
        <v>18</v>
      </c>
      <c r="J145" s="18">
        <v>9</v>
      </c>
      <c r="K145" s="18">
        <v>16</v>
      </c>
      <c r="L145" s="67">
        <v>13</v>
      </c>
      <c r="M145" s="18">
        <v>21</v>
      </c>
      <c r="N145" s="107">
        <f t="shared" si="126"/>
        <v>1.2228260869565217</v>
      </c>
      <c r="O145" s="24">
        <f t="shared" si="127"/>
        <v>1.3899613899613898</v>
      </c>
      <c r="P145" s="4">
        <f t="shared" si="128"/>
        <v>0.98576122672508226</v>
      </c>
      <c r="Q145" s="4">
        <f t="shared" si="129"/>
        <v>1.5108593012275733</v>
      </c>
      <c r="R145" s="4">
        <f t="shared" si="130"/>
        <v>1.4207650273224044</v>
      </c>
      <c r="S145" s="4">
        <f t="shared" si="131"/>
        <v>1.4593467685892982</v>
      </c>
      <c r="U145" s="34" t="s">
        <v>818</v>
      </c>
      <c r="V145" s="209"/>
      <c r="W145" s="209"/>
      <c r="X145" s="209"/>
      <c r="AA145" s="18">
        <f t="shared" si="132"/>
        <v>21</v>
      </c>
      <c r="AB145" s="18">
        <f t="shared" si="133"/>
        <v>9</v>
      </c>
      <c r="AC145" s="67">
        <f t="shared" si="134"/>
        <v>13</v>
      </c>
      <c r="AD145" s="107">
        <f t="shared" si="135"/>
        <v>1.4593467685892982</v>
      </c>
      <c r="AE145" s="4">
        <f t="shared" si="136"/>
        <v>0.98576122672508226</v>
      </c>
      <c r="AF145" s="4">
        <f t="shared" si="137"/>
        <v>1.4207650273224044</v>
      </c>
      <c r="AH145" s="173"/>
    </row>
    <row r="146" spans="2:34" ht="18" customHeight="1" x14ac:dyDescent="0.15">
      <c r="B146" s="34" t="s">
        <v>819</v>
      </c>
      <c r="C146" s="209"/>
      <c r="D146" s="209"/>
      <c r="E146" s="209"/>
      <c r="H146" s="18">
        <v>31</v>
      </c>
      <c r="I146" s="18">
        <v>15</v>
      </c>
      <c r="J146" s="18">
        <v>16</v>
      </c>
      <c r="K146" s="18">
        <v>43</v>
      </c>
      <c r="L146" s="67">
        <v>43</v>
      </c>
      <c r="M146" s="18">
        <v>15</v>
      </c>
      <c r="N146" s="107">
        <f t="shared" si="126"/>
        <v>1.4039855072463767</v>
      </c>
      <c r="O146" s="24">
        <f t="shared" si="127"/>
        <v>1.1583011583011582</v>
      </c>
      <c r="P146" s="4">
        <f t="shared" si="128"/>
        <v>1.7524644030668126</v>
      </c>
      <c r="Q146" s="4">
        <f t="shared" si="129"/>
        <v>4.0604343720491025</v>
      </c>
      <c r="R146" s="4">
        <f t="shared" si="130"/>
        <v>4.6994535519125682</v>
      </c>
      <c r="S146" s="4">
        <f t="shared" si="131"/>
        <v>1.0423905489923557</v>
      </c>
      <c r="U146" s="34" t="s">
        <v>819</v>
      </c>
      <c r="V146" s="209"/>
      <c r="W146" s="209"/>
      <c r="X146" s="209"/>
      <c r="AA146" s="18">
        <f t="shared" si="132"/>
        <v>15</v>
      </c>
      <c r="AB146" s="18">
        <f t="shared" si="133"/>
        <v>16</v>
      </c>
      <c r="AC146" s="67">
        <f t="shared" si="134"/>
        <v>43</v>
      </c>
      <c r="AD146" s="107">
        <f t="shared" si="135"/>
        <v>1.0423905489923557</v>
      </c>
      <c r="AE146" s="4">
        <f t="shared" si="136"/>
        <v>1.7524644030668126</v>
      </c>
      <c r="AF146" s="4">
        <f t="shared" si="137"/>
        <v>4.6994535519125682</v>
      </c>
      <c r="AH146" s="173"/>
    </row>
    <row r="147" spans="2:34" ht="18" customHeight="1" x14ac:dyDescent="0.15">
      <c r="B147" s="34" t="s">
        <v>820</v>
      </c>
      <c r="C147" s="209"/>
      <c r="D147" s="209"/>
      <c r="E147" s="209"/>
      <c r="H147" s="18">
        <v>67</v>
      </c>
      <c r="I147" s="18">
        <v>26</v>
      </c>
      <c r="J147" s="18">
        <v>41</v>
      </c>
      <c r="K147" s="18">
        <v>79</v>
      </c>
      <c r="L147" s="67">
        <v>75</v>
      </c>
      <c r="M147" s="18">
        <v>30</v>
      </c>
      <c r="N147" s="107">
        <f t="shared" si="126"/>
        <v>3.0344202898550723</v>
      </c>
      <c r="O147" s="24">
        <f t="shared" si="127"/>
        <v>2.0077220077220077</v>
      </c>
      <c r="P147" s="4">
        <f t="shared" si="128"/>
        <v>4.4906900328587076</v>
      </c>
      <c r="Q147" s="4">
        <f t="shared" si="129"/>
        <v>7.4598677998111427</v>
      </c>
      <c r="R147" s="4">
        <f t="shared" si="130"/>
        <v>8.1967213114754092</v>
      </c>
      <c r="S147" s="4">
        <f t="shared" si="131"/>
        <v>2.0847810979847115</v>
      </c>
      <c r="U147" s="34" t="s">
        <v>820</v>
      </c>
      <c r="V147" s="209"/>
      <c r="W147" s="209"/>
      <c r="X147" s="209"/>
      <c r="AA147" s="18">
        <f t="shared" si="132"/>
        <v>30</v>
      </c>
      <c r="AB147" s="18">
        <f t="shared" si="133"/>
        <v>41</v>
      </c>
      <c r="AC147" s="67">
        <f t="shared" si="134"/>
        <v>75</v>
      </c>
      <c r="AD147" s="107">
        <f t="shared" si="135"/>
        <v>2.0847810979847115</v>
      </c>
      <c r="AE147" s="4">
        <f t="shared" si="136"/>
        <v>4.4906900328587076</v>
      </c>
      <c r="AF147" s="4">
        <f t="shared" si="137"/>
        <v>8.1967213114754092</v>
      </c>
      <c r="AH147" s="173"/>
    </row>
    <row r="148" spans="2:34" ht="18" customHeight="1" x14ac:dyDescent="0.15">
      <c r="B148" s="34" t="s">
        <v>821</v>
      </c>
      <c r="C148" s="209"/>
      <c r="D148" s="209"/>
      <c r="E148" s="209"/>
      <c r="H148" s="18">
        <v>20</v>
      </c>
      <c r="I148" s="18">
        <v>6</v>
      </c>
      <c r="J148" s="18">
        <v>14</v>
      </c>
      <c r="K148" s="18">
        <v>18</v>
      </c>
      <c r="L148" s="67">
        <v>18</v>
      </c>
      <c r="M148" s="18">
        <v>6</v>
      </c>
      <c r="N148" s="107">
        <f t="shared" si="126"/>
        <v>0.90579710144927539</v>
      </c>
      <c r="O148" s="24">
        <f t="shared" si="127"/>
        <v>0.46332046332046328</v>
      </c>
      <c r="P148" s="4">
        <f t="shared" si="128"/>
        <v>1.5334063526834611</v>
      </c>
      <c r="Q148" s="4">
        <f t="shared" si="129"/>
        <v>1.6997167138810201</v>
      </c>
      <c r="R148" s="4">
        <f t="shared" si="130"/>
        <v>1.9672131147540985</v>
      </c>
      <c r="S148" s="4">
        <f t="shared" si="131"/>
        <v>0.41695621959694229</v>
      </c>
      <c r="U148" s="34" t="s">
        <v>821</v>
      </c>
      <c r="V148" s="209"/>
      <c r="W148" s="209"/>
      <c r="X148" s="209"/>
      <c r="AA148" s="18">
        <f t="shared" si="132"/>
        <v>6</v>
      </c>
      <c r="AB148" s="18">
        <f t="shared" si="133"/>
        <v>14</v>
      </c>
      <c r="AC148" s="67">
        <f t="shared" si="134"/>
        <v>18</v>
      </c>
      <c r="AD148" s="107">
        <f t="shared" si="135"/>
        <v>0.41695621959694229</v>
      </c>
      <c r="AE148" s="4">
        <f t="shared" si="136"/>
        <v>1.5334063526834611</v>
      </c>
      <c r="AF148" s="4">
        <f t="shared" si="137"/>
        <v>1.9672131147540985</v>
      </c>
      <c r="AH148" s="173"/>
    </row>
    <row r="149" spans="2:34" ht="18" customHeight="1" x14ac:dyDescent="0.15">
      <c r="B149" s="34" t="s">
        <v>822</v>
      </c>
      <c r="C149" s="209"/>
      <c r="D149" s="209"/>
      <c r="E149" s="209"/>
      <c r="H149" s="18">
        <v>52</v>
      </c>
      <c r="I149" s="18">
        <v>41</v>
      </c>
      <c r="J149" s="18">
        <v>11</v>
      </c>
      <c r="K149" s="18">
        <v>30</v>
      </c>
      <c r="L149" s="67">
        <v>29</v>
      </c>
      <c r="M149" s="18">
        <v>42</v>
      </c>
      <c r="N149" s="107">
        <f t="shared" si="126"/>
        <v>2.3550724637681162</v>
      </c>
      <c r="O149" s="24">
        <f t="shared" si="127"/>
        <v>3.1660231660231659</v>
      </c>
      <c r="P149" s="4">
        <f t="shared" si="128"/>
        <v>1.2048192771084338</v>
      </c>
      <c r="Q149" s="4">
        <f t="shared" si="129"/>
        <v>2.8328611898017</v>
      </c>
      <c r="R149" s="4">
        <f t="shared" si="130"/>
        <v>3.1693989071038251</v>
      </c>
      <c r="S149" s="4">
        <f t="shared" si="131"/>
        <v>2.9186935371785965</v>
      </c>
      <c r="U149" s="34" t="s">
        <v>822</v>
      </c>
      <c r="V149" s="209"/>
      <c r="W149" s="209"/>
      <c r="X149" s="209"/>
      <c r="AA149" s="18">
        <f t="shared" si="132"/>
        <v>42</v>
      </c>
      <c r="AB149" s="18">
        <f t="shared" si="133"/>
        <v>11</v>
      </c>
      <c r="AC149" s="67">
        <f t="shared" si="134"/>
        <v>29</v>
      </c>
      <c r="AD149" s="107">
        <f t="shared" si="135"/>
        <v>2.9186935371785965</v>
      </c>
      <c r="AE149" s="4">
        <f t="shared" si="136"/>
        <v>1.2048192771084338</v>
      </c>
      <c r="AF149" s="4">
        <f t="shared" si="137"/>
        <v>3.1693989071038251</v>
      </c>
      <c r="AH149" s="173"/>
    </row>
    <row r="150" spans="2:34" ht="21" customHeight="1" x14ac:dyDescent="0.15">
      <c r="B150" s="476" t="s">
        <v>823</v>
      </c>
      <c r="C150" s="477"/>
      <c r="D150" s="477"/>
      <c r="E150" s="477"/>
      <c r="F150" s="477"/>
      <c r="G150" s="478"/>
      <c r="H150" s="18">
        <v>51</v>
      </c>
      <c r="I150" s="18">
        <v>15</v>
      </c>
      <c r="J150" s="18">
        <v>36</v>
      </c>
      <c r="K150" s="18">
        <v>58</v>
      </c>
      <c r="L150" s="67">
        <v>53</v>
      </c>
      <c r="M150" s="18">
        <v>20</v>
      </c>
      <c r="N150" s="107">
        <f t="shared" si="126"/>
        <v>2.3097826086956519</v>
      </c>
      <c r="O150" s="24">
        <f t="shared" si="127"/>
        <v>1.1583011583011582</v>
      </c>
      <c r="P150" s="4">
        <f t="shared" si="128"/>
        <v>3.943044906900329</v>
      </c>
      <c r="Q150" s="4">
        <f t="shared" si="129"/>
        <v>5.476864966949953</v>
      </c>
      <c r="R150" s="4">
        <f t="shared" si="130"/>
        <v>5.7923497267759565</v>
      </c>
      <c r="S150" s="4">
        <f t="shared" si="131"/>
        <v>1.389854065323141</v>
      </c>
      <c r="U150" s="476" t="s">
        <v>823</v>
      </c>
      <c r="V150" s="477"/>
      <c r="W150" s="477"/>
      <c r="X150" s="477"/>
      <c r="Y150" s="477"/>
      <c r="Z150" s="478"/>
      <c r="AA150" s="18">
        <f t="shared" si="132"/>
        <v>20</v>
      </c>
      <c r="AB150" s="18">
        <f t="shared" si="133"/>
        <v>36</v>
      </c>
      <c r="AC150" s="67">
        <f t="shared" si="134"/>
        <v>53</v>
      </c>
      <c r="AD150" s="107">
        <f t="shared" si="135"/>
        <v>1.389854065323141</v>
      </c>
      <c r="AE150" s="4">
        <f t="shared" si="136"/>
        <v>3.943044906900329</v>
      </c>
      <c r="AF150" s="4">
        <f t="shared" si="137"/>
        <v>5.7923497267759565</v>
      </c>
      <c r="AH150" s="173"/>
    </row>
    <row r="151" spans="2:34" ht="18" customHeight="1" x14ac:dyDescent="0.15">
      <c r="B151" s="34" t="s">
        <v>477</v>
      </c>
      <c r="C151" s="209"/>
      <c r="D151" s="209"/>
      <c r="E151" s="209"/>
      <c r="H151" s="18">
        <v>55</v>
      </c>
      <c r="I151" s="18">
        <v>38</v>
      </c>
      <c r="J151" s="18">
        <v>17</v>
      </c>
      <c r="K151" s="18">
        <v>36</v>
      </c>
      <c r="L151" s="67">
        <v>30</v>
      </c>
      <c r="M151" s="18">
        <v>44</v>
      </c>
      <c r="N151" s="107">
        <f t="shared" si="126"/>
        <v>2.4909420289855073</v>
      </c>
      <c r="O151" s="24">
        <f t="shared" si="127"/>
        <v>2.9343629343629343</v>
      </c>
      <c r="P151" s="4">
        <f t="shared" si="128"/>
        <v>1.8619934282584885</v>
      </c>
      <c r="Q151" s="4">
        <f t="shared" si="129"/>
        <v>3.3994334277620402</v>
      </c>
      <c r="R151" s="4">
        <f t="shared" si="130"/>
        <v>3.278688524590164</v>
      </c>
      <c r="S151" s="4">
        <f t="shared" si="131"/>
        <v>3.0576789437109104</v>
      </c>
      <c r="U151" s="34" t="s">
        <v>477</v>
      </c>
      <c r="V151" s="209"/>
      <c r="W151" s="209"/>
      <c r="X151" s="209"/>
      <c r="AA151" s="18">
        <f t="shared" si="132"/>
        <v>44</v>
      </c>
      <c r="AB151" s="18">
        <f t="shared" si="133"/>
        <v>17</v>
      </c>
      <c r="AC151" s="67">
        <f t="shared" si="134"/>
        <v>30</v>
      </c>
      <c r="AD151" s="107">
        <f t="shared" si="135"/>
        <v>3.0576789437109104</v>
      </c>
      <c r="AE151" s="4">
        <f t="shared" si="136"/>
        <v>1.8619934282584885</v>
      </c>
      <c r="AF151" s="4">
        <f t="shared" si="137"/>
        <v>3.278688524590164</v>
      </c>
      <c r="AH151" s="173"/>
    </row>
    <row r="152" spans="2:34" ht="18" customHeight="1" x14ac:dyDescent="0.15">
      <c r="B152" s="34" t="s">
        <v>0</v>
      </c>
      <c r="C152" s="209"/>
      <c r="D152" s="209"/>
      <c r="E152" s="209"/>
      <c r="F152" s="36"/>
      <c r="G152" s="36"/>
      <c r="H152" s="19">
        <v>41</v>
      </c>
      <c r="I152" s="19">
        <v>30</v>
      </c>
      <c r="J152" s="19">
        <v>11</v>
      </c>
      <c r="K152" s="19">
        <v>11</v>
      </c>
      <c r="L152" s="72">
        <v>6</v>
      </c>
      <c r="M152" s="19">
        <v>35</v>
      </c>
      <c r="N152" s="111">
        <f t="shared" si="126"/>
        <v>1.8568840579710144</v>
      </c>
      <c r="O152" s="26">
        <f t="shared" si="127"/>
        <v>2.3166023166023164</v>
      </c>
      <c r="P152" s="5">
        <f t="shared" si="128"/>
        <v>1.2048192771084338</v>
      </c>
      <c r="Q152" s="5">
        <f t="shared" si="129"/>
        <v>1.0387157695939566</v>
      </c>
      <c r="R152" s="5">
        <f t="shared" si="130"/>
        <v>0.65573770491803274</v>
      </c>
      <c r="S152" s="5">
        <f t="shared" si="131"/>
        <v>2.432244614315497</v>
      </c>
      <c r="U152" s="34" t="s">
        <v>0</v>
      </c>
      <c r="V152" s="209"/>
      <c r="W152" s="209"/>
      <c r="X152" s="209"/>
      <c r="Y152" s="36"/>
      <c r="Z152" s="36"/>
      <c r="AA152" s="19">
        <f t="shared" si="132"/>
        <v>35</v>
      </c>
      <c r="AB152" s="19">
        <f t="shared" si="133"/>
        <v>11</v>
      </c>
      <c r="AC152" s="72">
        <f t="shared" si="134"/>
        <v>6</v>
      </c>
      <c r="AD152" s="111">
        <f t="shared" si="135"/>
        <v>2.432244614315497</v>
      </c>
      <c r="AE152" s="5">
        <f t="shared" si="136"/>
        <v>1.2048192771084338</v>
      </c>
      <c r="AF152" s="5">
        <f t="shared" si="137"/>
        <v>0.65573770491803274</v>
      </c>
      <c r="AH152" s="173"/>
    </row>
    <row r="153" spans="2:34" ht="15" customHeight="1" x14ac:dyDescent="0.15">
      <c r="B153" s="38" t="s">
        <v>1</v>
      </c>
      <c r="C153" s="78"/>
      <c r="D153" s="78"/>
      <c r="E153" s="78"/>
      <c r="F153" s="28"/>
      <c r="G153" s="29"/>
      <c r="H153" s="39">
        <f t="shared" ref="H153:L153" si="138">SUM(H142:H152)</f>
        <v>2208</v>
      </c>
      <c r="I153" s="39">
        <f t="shared" si="138"/>
        <v>1295</v>
      </c>
      <c r="J153" s="39">
        <f t="shared" si="138"/>
        <v>913</v>
      </c>
      <c r="K153" s="39">
        <f t="shared" si="138"/>
        <v>1059</v>
      </c>
      <c r="L153" s="68">
        <f t="shared" si="138"/>
        <v>915</v>
      </c>
      <c r="M153" s="39">
        <v>1439</v>
      </c>
      <c r="N153" s="108">
        <f t="shared" ref="N153:S153" si="139">SUM(N142:N152)</f>
        <v>100</v>
      </c>
      <c r="O153" s="25">
        <f t="shared" si="139"/>
        <v>100</v>
      </c>
      <c r="P153" s="6">
        <f t="shared" si="139"/>
        <v>99.999999999999986</v>
      </c>
      <c r="Q153" s="6">
        <f t="shared" si="139"/>
        <v>100</v>
      </c>
      <c r="R153" s="6">
        <f t="shared" si="139"/>
        <v>100</v>
      </c>
      <c r="S153" s="6">
        <f t="shared" si="139"/>
        <v>100</v>
      </c>
      <c r="U153" s="38" t="s">
        <v>1</v>
      </c>
      <c r="V153" s="78"/>
      <c r="W153" s="78"/>
      <c r="X153" s="78"/>
      <c r="Y153" s="28"/>
      <c r="Z153" s="29"/>
      <c r="AA153" s="39">
        <f t="shared" ref="AA153:AF153" si="140">SUM(AA142:AA152)</f>
        <v>1439</v>
      </c>
      <c r="AB153" s="39">
        <f t="shared" si="140"/>
        <v>913</v>
      </c>
      <c r="AC153" s="68">
        <f t="shared" si="140"/>
        <v>915</v>
      </c>
      <c r="AD153" s="108">
        <f t="shared" si="140"/>
        <v>100</v>
      </c>
      <c r="AE153" s="6">
        <f t="shared" si="140"/>
        <v>99.999999999999986</v>
      </c>
      <c r="AF153" s="6">
        <f t="shared" si="140"/>
        <v>100</v>
      </c>
    </row>
  </sheetData>
  <mergeCells count="2">
    <mergeCell ref="B150:G150"/>
    <mergeCell ref="U150:Z150"/>
  </mergeCells>
  <phoneticPr fontId="1"/>
  <pageMargins left="0.27559055118110237" right="0.27559055118110237" top="0.47244094488188981" bottom="0.31496062992125984" header="0.23622047244094491" footer="0.23622047244094491"/>
  <pageSetup paperSize="9" scale="68"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1" manualBreakCount="1">
    <brk id="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39"/>
  <sheetViews>
    <sheetView showGridLines="0"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5546875" style="7" customWidth="1"/>
    <col min="6" max="7" width="8.44140625" style="7" customWidth="1"/>
    <col min="8" max="20" width="8.44140625" style="1" customWidth="1"/>
    <col min="21" max="21" width="4.44140625" style="1" customWidth="1"/>
    <col min="22" max="22" width="6.5546875" style="1" customWidth="1"/>
    <col min="23" max="27" width="8.5546875" style="7" customWidth="1"/>
    <col min="28" max="39" width="8.5546875" style="1" customWidth="1"/>
    <col min="40" max="42" width="9.44140625" style="1" customWidth="1"/>
    <col min="43" max="43" width="5.5546875" style="1" customWidth="1"/>
    <col min="44" max="16384" width="9.109375" style="1"/>
  </cols>
  <sheetData>
    <row r="1" spans="1:33" ht="15" customHeight="1" x14ac:dyDescent="0.15">
      <c r="A1" s="1" t="s">
        <v>829</v>
      </c>
      <c r="B1" s="22"/>
      <c r="H1" s="7"/>
      <c r="V1" s="22"/>
      <c r="AB1" s="7"/>
    </row>
    <row r="2" spans="1:33" ht="13.65" customHeight="1" x14ac:dyDescent="0.15">
      <c r="B2" s="64"/>
      <c r="C2" s="33"/>
      <c r="D2" s="33"/>
      <c r="E2" s="33"/>
      <c r="F2" s="386"/>
      <c r="G2" s="387"/>
      <c r="H2" s="86" t="s">
        <v>2</v>
      </c>
      <c r="I2" s="86"/>
      <c r="J2" s="387"/>
      <c r="K2" s="387"/>
      <c r="L2" s="388"/>
      <c r="M2" s="387"/>
      <c r="N2" s="86" t="s">
        <v>3</v>
      </c>
      <c r="O2" s="86"/>
      <c r="P2" s="387"/>
      <c r="Q2" s="389"/>
      <c r="V2" s="64"/>
      <c r="W2" s="33"/>
      <c r="X2" s="33"/>
      <c r="Y2" s="33"/>
      <c r="Z2" s="79"/>
      <c r="AA2" s="83" t="s">
        <v>2</v>
      </c>
      <c r="AB2" s="86"/>
      <c r="AC2" s="104"/>
      <c r="AD2" s="83" t="s">
        <v>3</v>
      </c>
      <c r="AE2" s="84"/>
    </row>
    <row r="3" spans="1:33" ht="22.65" customHeight="1" x14ac:dyDescent="0.15">
      <c r="B3" s="34"/>
      <c r="E3" s="75"/>
      <c r="F3" s="94" t="s">
        <v>442</v>
      </c>
      <c r="G3" s="94" t="s">
        <v>194</v>
      </c>
      <c r="H3" s="94" t="s">
        <v>195</v>
      </c>
      <c r="I3" s="94" t="s">
        <v>443</v>
      </c>
      <c r="J3" s="100" t="s">
        <v>197</v>
      </c>
      <c r="K3" s="94" t="s">
        <v>1127</v>
      </c>
      <c r="L3" s="103" t="s">
        <v>442</v>
      </c>
      <c r="M3" s="94" t="s">
        <v>194</v>
      </c>
      <c r="N3" s="94" t="s">
        <v>195</v>
      </c>
      <c r="O3" s="94" t="s">
        <v>443</v>
      </c>
      <c r="P3" s="94" t="s">
        <v>197</v>
      </c>
      <c r="Q3" s="94" t="s">
        <v>1127</v>
      </c>
      <c r="V3" s="34"/>
      <c r="Y3" s="75"/>
      <c r="Z3" s="94" t="s">
        <v>975</v>
      </c>
      <c r="AA3" s="94" t="s">
        <v>195</v>
      </c>
      <c r="AB3" s="100" t="s">
        <v>197</v>
      </c>
      <c r="AC3" s="103" t="s">
        <v>975</v>
      </c>
      <c r="AD3" s="94" t="s">
        <v>195</v>
      </c>
      <c r="AE3" s="94" t="s">
        <v>197</v>
      </c>
    </row>
    <row r="4" spans="1:33" ht="12" customHeight="1" x14ac:dyDescent="0.15">
      <c r="B4" s="35"/>
      <c r="C4" s="36"/>
      <c r="D4" s="36"/>
      <c r="E4" s="76"/>
      <c r="F4" s="37"/>
      <c r="G4" s="37"/>
      <c r="H4" s="37"/>
      <c r="I4" s="37"/>
      <c r="J4" s="66"/>
      <c r="K4" s="37"/>
      <c r="L4" s="105">
        <f t="shared" ref="L4:Q4" si="0">F$13</f>
        <v>2146</v>
      </c>
      <c r="M4" s="2">
        <f t="shared" si="0"/>
        <v>1105</v>
      </c>
      <c r="N4" s="2">
        <f t="shared" si="0"/>
        <v>1041</v>
      </c>
      <c r="O4" s="2">
        <f t="shared" si="0"/>
        <v>1184</v>
      </c>
      <c r="P4" s="2">
        <f t="shared" si="0"/>
        <v>1077</v>
      </c>
      <c r="Q4" s="2">
        <f t="shared" si="0"/>
        <v>1212</v>
      </c>
      <c r="V4" s="35"/>
      <c r="W4" s="36"/>
      <c r="X4" s="36"/>
      <c r="Y4" s="76"/>
      <c r="Z4" s="37"/>
      <c r="AA4" s="37"/>
      <c r="AB4" s="66"/>
      <c r="AC4" s="105">
        <f>Z$13</f>
        <v>1212</v>
      </c>
      <c r="AD4" s="2">
        <f>AA$13</f>
        <v>1041</v>
      </c>
      <c r="AE4" s="2">
        <f>AB$13</f>
        <v>1077</v>
      </c>
    </row>
    <row r="5" spans="1:33" ht="15" customHeight="1" x14ac:dyDescent="0.15">
      <c r="B5" s="34" t="s">
        <v>327</v>
      </c>
      <c r="F5" s="18">
        <v>0</v>
      </c>
      <c r="G5" s="18">
        <v>0</v>
      </c>
      <c r="H5" s="18">
        <v>0</v>
      </c>
      <c r="I5" s="18">
        <v>93</v>
      </c>
      <c r="J5" s="67">
        <v>93</v>
      </c>
      <c r="K5" s="18">
        <v>0</v>
      </c>
      <c r="L5" s="107">
        <f t="shared" ref="L5:Q12" si="1">F5/L$4*100</f>
        <v>0</v>
      </c>
      <c r="M5" s="24">
        <f t="shared" si="1"/>
        <v>0</v>
      </c>
      <c r="N5" s="4">
        <f t="shared" si="1"/>
        <v>0</v>
      </c>
      <c r="O5" s="4">
        <f t="shared" si="1"/>
        <v>7.8547297297297298</v>
      </c>
      <c r="P5" s="4">
        <f t="shared" si="1"/>
        <v>8.635097493036211</v>
      </c>
      <c r="Q5" s="4">
        <f t="shared" si="1"/>
        <v>0</v>
      </c>
      <c r="V5" s="34" t="s">
        <v>327</v>
      </c>
      <c r="Z5" s="18">
        <f t="shared" ref="Z5:Z12" si="2">SUM(G5,I5-J5)</f>
        <v>0</v>
      </c>
      <c r="AA5" s="18">
        <f t="shared" ref="AA5:AA12" si="3">H5</f>
        <v>0</v>
      </c>
      <c r="AB5" s="67">
        <f t="shared" ref="AB5:AB12" si="4">J5</f>
        <v>93</v>
      </c>
      <c r="AC5" s="107">
        <f t="shared" ref="AC5:AE12" si="5">Z5/AC$4*100</f>
        <v>0</v>
      </c>
      <c r="AD5" s="4">
        <f t="shared" si="5"/>
        <v>0</v>
      </c>
      <c r="AE5" s="4">
        <f t="shared" si="5"/>
        <v>8.635097493036211</v>
      </c>
      <c r="AG5" s="173"/>
    </row>
    <row r="6" spans="1:33" ht="15" customHeight="1" x14ac:dyDescent="0.15">
      <c r="B6" s="34" t="s">
        <v>53</v>
      </c>
      <c r="F6" s="18">
        <v>582</v>
      </c>
      <c r="G6" s="18">
        <v>214</v>
      </c>
      <c r="H6" s="18">
        <v>368</v>
      </c>
      <c r="I6" s="18">
        <v>449</v>
      </c>
      <c r="J6" s="67">
        <v>411</v>
      </c>
      <c r="K6" s="18">
        <v>252</v>
      </c>
      <c r="L6" s="107">
        <f t="shared" si="1"/>
        <v>27.120223671947809</v>
      </c>
      <c r="M6" s="24">
        <f t="shared" si="1"/>
        <v>19.366515837104075</v>
      </c>
      <c r="N6" s="4">
        <f t="shared" si="1"/>
        <v>35.350624399615754</v>
      </c>
      <c r="O6" s="4">
        <f t="shared" si="1"/>
        <v>37.922297297297298</v>
      </c>
      <c r="P6" s="4">
        <f t="shared" si="1"/>
        <v>38.16155988857939</v>
      </c>
      <c r="Q6" s="4">
        <f t="shared" si="1"/>
        <v>20.792079207920793</v>
      </c>
      <c r="V6" s="34" t="s">
        <v>53</v>
      </c>
      <c r="Z6" s="18">
        <f t="shared" si="2"/>
        <v>252</v>
      </c>
      <c r="AA6" s="18">
        <f t="shared" si="3"/>
        <v>368</v>
      </c>
      <c r="AB6" s="67">
        <f t="shared" si="4"/>
        <v>411</v>
      </c>
      <c r="AC6" s="107">
        <f t="shared" si="5"/>
        <v>20.792079207920793</v>
      </c>
      <c r="AD6" s="4">
        <f t="shared" si="5"/>
        <v>35.350624399615754</v>
      </c>
      <c r="AE6" s="4">
        <f t="shared" si="5"/>
        <v>38.16155988857939</v>
      </c>
      <c r="AG6" s="173"/>
    </row>
    <row r="7" spans="1:33" ht="15" customHeight="1" x14ac:dyDescent="0.15">
      <c r="B7" s="34" t="s">
        <v>54</v>
      </c>
      <c r="F7" s="18">
        <v>541</v>
      </c>
      <c r="G7" s="18">
        <v>271</v>
      </c>
      <c r="H7" s="18">
        <v>270</v>
      </c>
      <c r="I7" s="18">
        <v>268</v>
      </c>
      <c r="J7" s="67">
        <v>241</v>
      </c>
      <c r="K7" s="18">
        <v>298</v>
      </c>
      <c r="L7" s="107">
        <f t="shared" si="1"/>
        <v>25.209692451071763</v>
      </c>
      <c r="M7" s="24">
        <f t="shared" si="1"/>
        <v>24.524886877828052</v>
      </c>
      <c r="N7" s="4">
        <f t="shared" si="1"/>
        <v>25.936599423631122</v>
      </c>
      <c r="O7" s="4">
        <f t="shared" si="1"/>
        <v>22.635135135135133</v>
      </c>
      <c r="P7" s="4">
        <f t="shared" si="1"/>
        <v>22.376973073351902</v>
      </c>
      <c r="Q7" s="4">
        <f t="shared" si="1"/>
        <v>24.587458745874589</v>
      </c>
      <c r="V7" s="34" t="s">
        <v>54</v>
      </c>
      <c r="Z7" s="18">
        <f t="shared" si="2"/>
        <v>298</v>
      </c>
      <c r="AA7" s="18">
        <f t="shared" si="3"/>
        <v>270</v>
      </c>
      <c r="AB7" s="67">
        <f t="shared" si="4"/>
        <v>241</v>
      </c>
      <c r="AC7" s="107">
        <f t="shared" si="5"/>
        <v>24.587458745874589</v>
      </c>
      <c r="AD7" s="4">
        <f t="shared" si="5"/>
        <v>25.936599423631122</v>
      </c>
      <c r="AE7" s="4">
        <f t="shared" si="5"/>
        <v>22.376973073351902</v>
      </c>
      <c r="AG7" s="173"/>
    </row>
    <row r="8" spans="1:33" ht="15" customHeight="1" x14ac:dyDescent="0.15">
      <c r="B8" s="34" t="s">
        <v>107</v>
      </c>
      <c r="F8" s="18">
        <v>357</v>
      </c>
      <c r="G8" s="18">
        <v>220</v>
      </c>
      <c r="H8" s="18">
        <v>137</v>
      </c>
      <c r="I8" s="18">
        <v>139</v>
      </c>
      <c r="J8" s="67">
        <v>123</v>
      </c>
      <c r="K8" s="18">
        <v>236</v>
      </c>
      <c r="L8" s="107">
        <f t="shared" si="1"/>
        <v>16.635601118359737</v>
      </c>
      <c r="M8" s="24">
        <f t="shared" si="1"/>
        <v>19.909502262443439</v>
      </c>
      <c r="N8" s="4">
        <f t="shared" si="1"/>
        <v>13.160422670509126</v>
      </c>
      <c r="O8" s="4">
        <f t="shared" si="1"/>
        <v>11.739864864864865</v>
      </c>
      <c r="P8" s="4">
        <f t="shared" si="1"/>
        <v>11.420612813370473</v>
      </c>
      <c r="Q8" s="4">
        <f t="shared" si="1"/>
        <v>19.471947194719473</v>
      </c>
      <c r="V8" s="34" t="s">
        <v>107</v>
      </c>
      <c r="Z8" s="18">
        <f t="shared" si="2"/>
        <v>236</v>
      </c>
      <c r="AA8" s="18">
        <f t="shared" si="3"/>
        <v>137</v>
      </c>
      <c r="AB8" s="67">
        <f t="shared" si="4"/>
        <v>123</v>
      </c>
      <c r="AC8" s="107">
        <f t="shared" si="5"/>
        <v>19.471947194719473</v>
      </c>
      <c r="AD8" s="4">
        <f t="shared" si="5"/>
        <v>13.160422670509126</v>
      </c>
      <c r="AE8" s="4">
        <f t="shared" si="5"/>
        <v>11.420612813370473</v>
      </c>
      <c r="AG8" s="173"/>
    </row>
    <row r="9" spans="1:33" ht="15" customHeight="1" x14ac:dyDescent="0.15">
      <c r="B9" s="34" t="s">
        <v>108</v>
      </c>
      <c r="F9" s="18">
        <v>210</v>
      </c>
      <c r="G9" s="18">
        <v>136</v>
      </c>
      <c r="H9" s="18">
        <v>74</v>
      </c>
      <c r="I9" s="18">
        <v>65</v>
      </c>
      <c r="J9" s="67">
        <v>58</v>
      </c>
      <c r="K9" s="18">
        <v>143</v>
      </c>
      <c r="L9" s="107">
        <f t="shared" si="1"/>
        <v>9.7856477166821989</v>
      </c>
      <c r="M9" s="24">
        <f t="shared" si="1"/>
        <v>12.307692307692308</v>
      </c>
      <c r="N9" s="4">
        <f t="shared" si="1"/>
        <v>7.1085494716618642</v>
      </c>
      <c r="O9" s="4">
        <f t="shared" si="1"/>
        <v>5.4898648648648649</v>
      </c>
      <c r="P9" s="4">
        <f t="shared" si="1"/>
        <v>5.3853296193129063</v>
      </c>
      <c r="Q9" s="4">
        <f t="shared" si="1"/>
        <v>11.798679867986799</v>
      </c>
      <c r="V9" s="34" t="s">
        <v>108</v>
      </c>
      <c r="Z9" s="18">
        <f t="shared" si="2"/>
        <v>143</v>
      </c>
      <c r="AA9" s="18">
        <f t="shared" si="3"/>
        <v>74</v>
      </c>
      <c r="AB9" s="67">
        <f t="shared" si="4"/>
        <v>58</v>
      </c>
      <c r="AC9" s="107">
        <f t="shared" si="5"/>
        <v>11.798679867986799</v>
      </c>
      <c r="AD9" s="4">
        <f t="shared" si="5"/>
        <v>7.1085494716618642</v>
      </c>
      <c r="AE9" s="4">
        <f t="shared" si="5"/>
        <v>5.3853296193129063</v>
      </c>
      <c r="AG9" s="173"/>
    </row>
    <row r="10" spans="1:33" ht="15" customHeight="1" x14ac:dyDescent="0.15">
      <c r="B10" s="34" t="s">
        <v>824</v>
      </c>
      <c r="F10" s="18">
        <v>268</v>
      </c>
      <c r="G10" s="18">
        <v>193</v>
      </c>
      <c r="H10" s="18">
        <v>75</v>
      </c>
      <c r="I10" s="18">
        <v>58</v>
      </c>
      <c r="J10" s="67">
        <v>47</v>
      </c>
      <c r="K10" s="18">
        <v>204</v>
      </c>
      <c r="L10" s="107">
        <f t="shared" si="1"/>
        <v>12.488350419384902</v>
      </c>
      <c r="M10" s="24">
        <f t="shared" si="1"/>
        <v>17.466063348416288</v>
      </c>
      <c r="N10" s="4">
        <f t="shared" si="1"/>
        <v>7.2046109510086458</v>
      </c>
      <c r="O10" s="4">
        <f t="shared" si="1"/>
        <v>4.8986486486486482</v>
      </c>
      <c r="P10" s="4">
        <f t="shared" si="1"/>
        <v>4.3639740018570103</v>
      </c>
      <c r="Q10" s="4">
        <f t="shared" si="1"/>
        <v>16.831683168316832</v>
      </c>
      <c r="V10" s="34" t="s">
        <v>824</v>
      </c>
      <c r="Z10" s="18">
        <f t="shared" si="2"/>
        <v>204</v>
      </c>
      <c r="AA10" s="18">
        <f t="shared" si="3"/>
        <v>75</v>
      </c>
      <c r="AB10" s="67">
        <f t="shared" si="4"/>
        <v>47</v>
      </c>
      <c r="AC10" s="107">
        <f t="shared" si="5"/>
        <v>16.831683168316832</v>
      </c>
      <c r="AD10" s="4">
        <f t="shared" si="5"/>
        <v>7.2046109510086458</v>
      </c>
      <c r="AE10" s="4">
        <f t="shared" si="5"/>
        <v>4.3639740018570103</v>
      </c>
      <c r="AG10" s="173"/>
    </row>
    <row r="11" spans="1:33" ht="15" customHeight="1" x14ac:dyDescent="0.15">
      <c r="B11" s="34" t="s">
        <v>110</v>
      </c>
      <c r="F11" s="18">
        <v>21</v>
      </c>
      <c r="G11" s="18">
        <v>15</v>
      </c>
      <c r="H11" s="18">
        <v>6</v>
      </c>
      <c r="I11" s="18">
        <v>4</v>
      </c>
      <c r="J11" s="67">
        <v>4</v>
      </c>
      <c r="K11" s="18">
        <v>15</v>
      </c>
      <c r="L11" s="107">
        <f t="shared" si="1"/>
        <v>0.97856477166821998</v>
      </c>
      <c r="M11" s="24">
        <f t="shared" si="1"/>
        <v>1.3574660633484164</v>
      </c>
      <c r="N11" s="4">
        <f t="shared" si="1"/>
        <v>0.57636887608069165</v>
      </c>
      <c r="O11" s="4">
        <f t="shared" si="1"/>
        <v>0.33783783783783783</v>
      </c>
      <c r="P11" s="4">
        <f t="shared" si="1"/>
        <v>0.37140204271123489</v>
      </c>
      <c r="Q11" s="4">
        <f t="shared" si="1"/>
        <v>1.2376237623762376</v>
      </c>
      <c r="V11" s="34" t="s">
        <v>110</v>
      </c>
      <c r="Z11" s="18">
        <f t="shared" si="2"/>
        <v>15</v>
      </c>
      <c r="AA11" s="18">
        <f t="shared" si="3"/>
        <v>6</v>
      </c>
      <c r="AB11" s="67">
        <f t="shared" si="4"/>
        <v>4</v>
      </c>
      <c r="AC11" s="107">
        <f t="shared" si="5"/>
        <v>1.2376237623762376</v>
      </c>
      <c r="AD11" s="4">
        <f t="shared" si="5"/>
        <v>0.57636887608069165</v>
      </c>
      <c r="AE11" s="4">
        <f t="shared" si="5"/>
        <v>0.37140204271123489</v>
      </c>
      <c r="AG11" s="173"/>
    </row>
    <row r="12" spans="1:33" ht="15" customHeight="1" x14ac:dyDescent="0.15">
      <c r="B12" s="34" t="s">
        <v>0</v>
      </c>
      <c r="C12" s="36"/>
      <c r="D12" s="36"/>
      <c r="E12" s="36"/>
      <c r="F12" s="19">
        <v>167</v>
      </c>
      <c r="G12" s="19">
        <v>56</v>
      </c>
      <c r="H12" s="19">
        <v>111</v>
      </c>
      <c r="I12" s="19">
        <v>108</v>
      </c>
      <c r="J12" s="72">
        <v>100</v>
      </c>
      <c r="K12" s="19">
        <v>64</v>
      </c>
      <c r="L12" s="111">
        <f t="shared" si="1"/>
        <v>7.7819198508853686</v>
      </c>
      <c r="M12" s="26">
        <f t="shared" si="1"/>
        <v>5.0678733031674206</v>
      </c>
      <c r="N12" s="5">
        <f t="shared" si="1"/>
        <v>10.662824207492795</v>
      </c>
      <c r="O12" s="5">
        <f t="shared" si="1"/>
        <v>9.121621621621621</v>
      </c>
      <c r="P12" s="5">
        <f t="shared" si="1"/>
        <v>9.2850510677808717</v>
      </c>
      <c r="Q12" s="5">
        <f t="shared" si="1"/>
        <v>5.2805280528052805</v>
      </c>
      <c r="V12" s="34" t="s">
        <v>0</v>
      </c>
      <c r="W12" s="36"/>
      <c r="X12" s="36"/>
      <c r="Y12" s="36"/>
      <c r="Z12" s="19">
        <f t="shared" si="2"/>
        <v>64</v>
      </c>
      <c r="AA12" s="19">
        <f t="shared" si="3"/>
        <v>111</v>
      </c>
      <c r="AB12" s="72">
        <f t="shared" si="4"/>
        <v>100</v>
      </c>
      <c r="AC12" s="111">
        <f t="shared" si="5"/>
        <v>5.2805280528052805</v>
      </c>
      <c r="AD12" s="5">
        <f t="shared" si="5"/>
        <v>10.662824207492795</v>
      </c>
      <c r="AE12" s="5">
        <f t="shared" si="5"/>
        <v>9.2850510677808717</v>
      </c>
      <c r="AG12" s="173"/>
    </row>
    <row r="13" spans="1:33" ht="15" customHeight="1" x14ac:dyDescent="0.15">
      <c r="B13" s="38" t="s">
        <v>1</v>
      </c>
      <c r="C13" s="28"/>
      <c r="D13" s="28"/>
      <c r="E13" s="29"/>
      <c r="F13" s="39">
        <f t="shared" ref="F13:J13" si="6">SUM(F5:F12)</f>
        <v>2146</v>
      </c>
      <c r="G13" s="39">
        <f t="shared" si="6"/>
        <v>1105</v>
      </c>
      <c r="H13" s="39">
        <f t="shared" si="6"/>
        <v>1041</v>
      </c>
      <c r="I13" s="39">
        <f t="shared" si="6"/>
        <v>1184</v>
      </c>
      <c r="J13" s="68">
        <f t="shared" si="6"/>
        <v>1077</v>
      </c>
      <c r="K13" s="39">
        <v>1212</v>
      </c>
      <c r="L13" s="108">
        <f t="shared" ref="L13:Q13" si="7">SUM(L5:L12)</f>
        <v>100</v>
      </c>
      <c r="M13" s="25">
        <f t="shared" si="7"/>
        <v>99.999999999999986</v>
      </c>
      <c r="N13" s="6">
        <f t="shared" si="7"/>
        <v>99.999999999999986</v>
      </c>
      <c r="O13" s="6">
        <f t="shared" si="7"/>
        <v>100</v>
      </c>
      <c r="P13" s="6">
        <f t="shared" si="7"/>
        <v>100.00000000000001</v>
      </c>
      <c r="Q13" s="6">
        <f t="shared" si="7"/>
        <v>100</v>
      </c>
      <c r="V13" s="38" t="s">
        <v>1</v>
      </c>
      <c r="W13" s="28"/>
      <c r="X13" s="28"/>
      <c r="Y13" s="29"/>
      <c r="Z13" s="39">
        <f t="shared" ref="Z13:AE13" si="8">SUM(Z5:Z12)</f>
        <v>1212</v>
      </c>
      <c r="AA13" s="39">
        <f t="shared" si="8"/>
        <v>1041</v>
      </c>
      <c r="AB13" s="68">
        <f t="shared" si="8"/>
        <v>1077</v>
      </c>
      <c r="AC13" s="108">
        <f t="shared" si="8"/>
        <v>100</v>
      </c>
      <c r="AD13" s="6">
        <f t="shared" si="8"/>
        <v>99.999999999999986</v>
      </c>
      <c r="AE13" s="6">
        <f t="shared" si="8"/>
        <v>100.00000000000001</v>
      </c>
    </row>
    <row r="14" spans="1:33" ht="15" customHeight="1" x14ac:dyDescent="0.15">
      <c r="B14" s="38" t="s">
        <v>105</v>
      </c>
      <c r="C14" s="28"/>
      <c r="D14" s="28"/>
      <c r="E14" s="29"/>
      <c r="F14" s="40">
        <v>2.7321879737241033</v>
      </c>
      <c r="G14" s="40">
        <v>3.1267874165872258</v>
      </c>
      <c r="H14" s="40">
        <v>2.2870967741935484</v>
      </c>
      <c r="I14" s="40">
        <v>1.9033457249070631</v>
      </c>
      <c r="J14" s="40">
        <v>1.8567041965199591</v>
      </c>
      <c r="K14" s="40">
        <v>3.0609756097560976</v>
      </c>
      <c r="V14" s="38" t="s">
        <v>105</v>
      </c>
      <c r="W14" s="28"/>
      <c r="X14" s="28"/>
      <c r="Y14" s="29"/>
      <c r="Z14" s="40">
        <v>3.0609756097560976</v>
      </c>
      <c r="AA14" s="40">
        <f>H14</f>
        <v>2.2870967741935484</v>
      </c>
      <c r="AB14" s="40">
        <f>J14</f>
        <v>1.8567041965199591</v>
      </c>
    </row>
    <row r="15" spans="1:33" ht="15" customHeight="1" x14ac:dyDescent="0.15">
      <c r="B15" s="38" t="s">
        <v>106</v>
      </c>
      <c r="C15" s="28"/>
      <c r="D15" s="28"/>
      <c r="E15" s="29"/>
      <c r="F15" s="47">
        <v>18</v>
      </c>
      <c r="G15" s="47">
        <v>18</v>
      </c>
      <c r="H15" s="47">
        <v>13</v>
      </c>
      <c r="I15" s="47">
        <v>16</v>
      </c>
      <c r="J15" s="47">
        <v>16</v>
      </c>
      <c r="K15" s="47">
        <v>18</v>
      </c>
      <c r="V15" s="38" t="s">
        <v>106</v>
      </c>
      <c r="W15" s="28"/>
      <c r="X15" s="28"/>
      <c r="Y15" s="29"/>
      <c r="Z15" s="47">
        <v>18</v>
      </c>
      <c r="AA15" s="47">
        <f>H15</f>
        <v>13</v>
      </c>
      <c r="AB15" s="47">
        <f>J15</f>
        <v>16</v>
      </c>
    </row>
    <row r="16" spans="1:33" ht="15" customHeight="1" x14ac:dyDescent="0.15">
      <c r="K16" s="7"/>
      <c r="AA16" s="1"/>
    </row>
    <row r="17" spans="1:33" ht="15" customHeight="1" x14ac:dyDescent="0.15">
      <c r="A17" s="73" t="s">
        <v>830</v>
      </c>
      <c r="K17" s="7"/>
      <c r="AA17" s="1"/>
    </row>
    <row r="18" spans="1:33" ht="15" customHeight="1" x14ac:dyDescent="0.15">
      <c r="A18" s="1" t="s">
        <v>831</v>
      </c>
      <c r="B18" s="22"/>
      <c r="H18" s="7"/>
      <c r="K18" s="7"/>
      <c r="V18" s="22"/>
    </row>
    <row r="19" spans="1:33" ht="13.65" customHeight="1" x14ac:dyDescent="0.15">
      <c r="B19" s="64"/>
      <c r="C19" s="33"/>
      <c r="D19" s="33"/>
      <c r="E19" s="33"/>
      <c r="F19" s="386"/>
      <c r="G19" s="387"/>
      <c r="H19" s="86" t="s">
        <v>2</v>
      </c>
      <c r="I19" s="86"/>
      <c r="J19" s="387"/>
      <c r="K19" s="387"/>
      <c r="L19" s="388"/>
      <c r="M19" s="387"/>
      <c r="N19" s="86" t="s">
        <v>3</v>
      </c>
      <c r="O19" s="86"/>
      <c r="P19" s="387"/>
      <c r="Q19" s="389"/>
      <c r="V19" s="64"/>
      <c r="W19" s="33"/>
      <c r="X19" s="33"/>
      <c r="Y19" s="33"/>
      <c r="Z19" s="79"/>
      <c r="AA19" s="83" t="s">
        <v>2</v>
      </c>
      <c r="AB19" s="86"/>
      <c r="AC19" s="104"/>
      <c r="AD19" s="83" t="s">
        <v>3</v>
      </c>
      <c r="AE19" s="84"/>
    </row>
    <row r="20" spans="1:33" ht="22.65" customHeight="1" x14ac:dyDescent="0.15">
      <c r="B20" s="34"/>
      <c r="E20" s="75"/>
      <c r="F20" s="94" t="s">
        <v>442</v>
      </c>
      <c r="G20" s="94" t="s">
        <v>194</v>
      </c>
      <c r="H20" s="94" t="s">
        <v>195</v>
      </c>
      <c r="I20" s="94" t="s">
        <v>443</v>
      </c>
      <c r="J20" s="100" t="s">
        <v>197</v>
      </c>
      <c r="K20" s="94" t="s">
        <v>1127</v>
      </c>
      <c r="L20" s="103" t="s">
        <v>442</v>
      </c>
      <c r="M20" s="94" t="s">
        <v>194</v>
      </c>
      <c r="N20" s="94" t="s">
        <v>195</v>
      </c>
      <c r="O20" s="94" t="s">
        <v>443</v>
      </c>
      <c r="P20" s="94" t="s">
        <v>197</v>
      </c>
      <c r="Q20" s="94" t="s">
        <v>1127</v>
      </c>
      <c r="V20" s="34"/>
      <c r="Y20" s="75"/>
      <c r="Z20" s="94" t="s">
        <v>975</v>
      </c>
      <c r="AA20" s="94" t="s">
        <v>195</v>
      </c>
      <c r="AB20" s="100" t="s">
        <v>197</v>
      </c>
      <c r="AC20" s="103" t="s">
        <v>975</v>
      </c>
      <c r="AD20" s="94" t="s">
        <v>195</v>
      </c>
      <c r="AE20" s="94" t="s">
        <v>197</v>
      </c>
    </row>
    <row r="21" spans="1:33" ht="12" customHeight="1" x14ac:dyDescent="0.15">
      <c r="B21" s="35"/>
      <c r="C21" s="36"/>
      <c r="D21" s="36"/>
      <c r="E21" s="76"/>
      <c r="F21" s="37"/>
      <c r="G21" s="37"/>
      <c r="H21" s="37"/>
      <c r="I21" s="37"/>
      <c r="J21" s="66"/>
      <c r="K21" s="37"/>
      <c r="L21" s="105">
        <f t="shared" ref="L21:Q21" si="9">F$13-F$5</f>
        <v>2146</v>
      </c>
      <c r="M21" s="2">
        <f t="shared" si="9"/>
        <v>1105</v>
      </c>
      <c r="N21" s="2">
        <f t="shared" si="9"/>
        <v>1041</v>
      </c>
      <c r="O21" s="2">
        <f t="shared" si="9"/>
        <v>1091</v>
      </c>
      <c r="P21" s="2">
        <f t="shared" si="9"/>
        <v>984</v>
      </c>
      <c r="Q21" s="2">
        <f t="shared" si="9"/>
        <v>1212</v>
      </c>
      <c r="V21" s="35"/>
      <c r="W21" s="36"/>
      <c r="X21" s="36"/>
      <c r="Y21" s="76"/>
      <c r="Z21" s="37"/>
      <c r="AA21" s="37"/>
      <c r="AB21" s="66"/>
      <c r="AC21" s="105">
        <f>Z$13-Z$5</f>
        <v>1212</v>
      </c>
      <c r="AD21" s="2">
        <f>AA$13-AA$5</f>
        <v>1041</v>
      </c>
      <c r="AE21" s="2">
        <f>AB$13-AB$5</f>
        <v>984</v>
      </c>
    </row>
    <row r="22" spans="1:33" ht="15" customHeight="1" x14ac:dyDescent="0.15">
      <c r="B22" s="34" t="s">
        <v>825</v>
      </c>
      <c r="F22" s="18">
        <v>273</v>
      </c>
      <c r="G22" s="18">
        <v>135</v>
      </c>
      <c r="H22" s="18">
        <v>138</v>
      </c>
      <c r="I22" s="18">
        <v>142</v>
      </c>
      <c r="J22" s="67">
        <v>124</v>
      </c>
      <c r="K22" s="18">
        <v>153</v>
      </c>
      <c r="L22" s="107">
        <f t="shared" ref="L22:Q26" si="10">F22/L$21*100</f>
        <v>12.721342031686858</v>
      </c>
      <c r="M22" s="24">
        <f t="shared" si="10"/>
        <v>12.217194570135746</v>
      </c>
      <c r="N22" s="4">
        <f t="shared" si="10"/>
        <v>13.256484149855908</v>
      </c>
      <c r="O22" s="4">
        <f t="shared" si="10"/>
        <v>13.01558203483043</v>
      </c>
      <c r="P22" s="4">
        <f t="shared" si="10"/>
        <v>12.601626016260163</v>
      </c>
      <c r="Q22" s="4">
        <f t="shared" si="10"/>
        <v>12.623762376237623</v>
      </c>
      <c r="V22" s="34" t="s">
        <v>825</v>
      </c>
      <c r="Z22" s="18">
        <f>SUM(G22,I22-J22)</f>
        <v>153</v>
      </c>
      <c r="AA22" s="18">
        <f>H22</f>
        <v>138</v>
      </c>
      <c r="AB22" s="67">
        <f>J22</f>
        <v>124</v>
      </c>
      <c r="AC22" s="107">
        <f t="shared" ref="AC22:AE26" si="11">Z22/AC$21*100</f>
        <v>12.623762376237623</v>
      </c>
      <c r="AD22" s="4">
        <f t="shared" si="11"/>
        <v>13.256484149855908</v>
      </c>
      <c r="AE22" s="4">
        <f t="shared" si="11"/>
        <v>12.601626016260163</v>
      </c>
      <c r="AG22" s="173"/>
    </row>
    <row r="23" spans="1:33" ht="15" customHeight="1" x14ac:dyDescent="0.15">
      <c r="B23" s="34" t="s">
        <v>826</v>
      </c>
      <c r="F23" s="18">
        <v>657</v>
      </c>
      <c r="G23" s="18">
        <v>291</v>
      </c>
      <c r="H23" s="18">
        <v>366</v>
      </c>
      <c r="I23" s="18">
        <v>307</v>
      </c>
      <c r="J23" s="67">
        <v>270</v>
      </c>
      <c r="K23" s="18">
        <v>328</v>
      </c>
      <c r="L23" s="107">
        <f t="shared" si="10"/>
        <v>30.615097856477171</v>
      </c>
      <c r="M23" s="24">
        <f t="shared" si="10"/>
        <v>26.334841628959278</v>
      </c>
      <c r="N23" s="4">
        <f t="shared" si="10"/>
        <v>35.158501440922194</v>
      </c>
      <c r="O23" s="4">
        <f t="shared" si="10"/>
        <v>28.139321723189738</v>
      </c>
      <c r="P23" s="4">
        <f t="shared" si="10"/>
        <v>27.439024390243905</v>
      </c>
      <c r="Q23" s="4">
        <f t="shared" si="10"/>
        <v>27.062706270627064</v>
      </c>
      <c r="V23" s="34" t="s">
        <v>826</v>
      </c>
      <c r="Z23" s="18">
        <f>SUM(G23,I23-J23)</f>
        <v>328</v>
      </c>
      <c r="AA23" s="18">
        <f>H23</f>
        <v>366</v>
      </c>
      <c r="AB23" s="67">
        <f>J23</f>
        <v>270</v>
      </c>
      <c r="AC23" s="107">
        <f t="shared" si="11"/>
        <v>27.062706270627064</v>
      </c>
      <c r="AD23" s="4">
        <f t="shared" si="11"/>
        <v>35.158501440922194</v>
      </c>
      <c r="AE23" s="4">
        <f t="shared" si="11"/>
        <v>27.439024390243905</v>
      </c>
      <c r="AG23" s="173"/>
    </row>
    <row r="24" spans="1:33" ht="15" customHeight="1" x14ac:dyDescent="0.15">
      <c r="B24" s="34" t="s">
        <v>827</v>
      </c>
      <c r="F24" s="18">
        <v>659</v>
      </c>
      <c r="G24" s="18">
        <v>413</v>
      </c>
      <c r="H24" s="18">
        <v>246</v>
      </c>
      <c r="I24" s="18">
        <v>298</v>
      </c>
      <c r="J24" s="67">
        <v>274</v>
      </c>
      <c r="K24" s="18">
        <v>437</v>
      </c>
      <c r="L24" s="107">
        <f t="shared" si="10"/>
        <v>30.708294501397948</v>
      </c>
      <c r="M24" s="24">
        <f t="shared" si="10"/>
        <v>37.375565610859731</v>
      </c>
      <c r="N24" s="4">
        <f t="shared" si="10"/>
        <v>23.631123919308358</v>
      </c>
      <c r="O24" s="4">
        <f t="shared" si="10"/>
        <v>27.314390467461045</v>
      </c>
      <c r="P24" s="4">
        <f t="shared" si="10"/>
        <v>27.845528455284551</v>
      </c>
      <c r="Q24" s="4">
        <f t="shared" si="10"/>
        <v>36.056105610561055</v>
      </c>
      <c r="V24" s="34" t="s">
        <v>827</v>
      </c>
      <c r="Z24" s="18">
        <f>SUM(G24,I24-J24)</f>
        <v>437</v>
      </c>
      <c r="AA24" s="18">
        <f>H24</f>
        <v>246</v>
      </c>
      <c r="AB24" s="67">
        <f>J24</f>
        <v>274</v>
      </c>
      <c r="AC24" s="107">
        <f t="shared" si="11"/>
        <v>36.056105610561055</v>
      </c>
      <c r="AD24" s="4">
        <f t="shared" si="11"/>
        <v>23.631123919308358</v>
      </c>
      <c r="AE24" s="4">
        <f t="shared" si="11"/>
        <v>27.845528455284551</v>
      </c>
      <c r="AG24" s="173"/>
    </row>
    <row r="25" spans="1:33" ht="15" customHeight="1" x14ac:dyDescent="0.15">
      <c r="B25" s="34" t="s">
        <v>828</v>
      </c>
      <c r="F25" s="18">
        <v>366</v>
      </c>
      <c r="G25" s="18">
        <v>192</v>
      </c>
      <c r="H25" s="18">
        <v>174</v>
      </c>
      <c r="I25" s="18">
        <v>221</v>
      </c>
      <c r="J25" s="67">
        <v>203</v>
      </c>
      <c r="K25" s="18">
        <v>210</v>
      </c>
      <c r="L25" s="107">
        <f t="shared" si="10"/>
        <v>17.054986020503264</v>
      </c>
      <c r="M25" s="24">
        <f t="shared" si="10"/>
        <v>17.375565610859727</v>
      </c>
      <c r="N25" s="4">
        <f t="shared" si="10"/>
        <v>16.714697406340058</v>
      </c>
      <c r="O25" s="4">
        <f t="shared" si="10"/>
        <v>20.256645279560036</v>
      </c>
      <c r="P25" s="4">
        <f t="shared" si="10"/>
        <v>20.630081300813007</v>
      </c>
      <c r="Q25" s="4">
        <f t="shared" si="10"/>
        <v>17.326732673267326</v>
      </c>
      <c r="V25" s="34" t="s">
        <v>828</v>
      </c>
      <c r="Z25" s="18">
        <f>SUM(G25,I25-J25)</f>
        <v>210</v>
      </c>
      <c r="AA25" s="18">
        <f>H25</f>
        <v>174</v>
      </c>
      <c r="AB25" s="67">
        <f>J25</f>
        <v>203</v>
      </c>
      <c r="AC25" s="107">
        <f t="shared" si="11"/>
        <v>17.326732673267326</v>
      </c>
      <c r="AD25" s="4">
        <f t="shared" si="11"/>
        <v>16.714697406340058</v>
      </c>
      <c r="AE25" s="4">
        <f t="shared" si="11"/>
        <v>20.630081300813007</v>
      </c>
      <c r="AG25" s="173"/>
    </row>
    <row r="26" spans="1:33" ht="15" customHeight="1" x14ac:dyDescent="0.15">
      <c r="B26" s="34" t="s">
        <v>0</v>
      </c>
      <c r="C26" s="36"/>
      <c r="D26" s="36"/>
      <c r="E26" s="36"/>
      <c r="F26" s="19">
        <v>191</v>
      </c>
      <c r="G26" s="19">
        <v>74</v>
      </c>
      <c r="H26" s="19">
        <v>117</v>
      </c>
      <c r="I26" s="19">
        <v>123</v>
      </c>
      <c r="J26" s="72">
        <v>113</v>
      </c>
      <c r="K26" s="19">
        <v>84</v>
      </c>
      <c r="L26" s="111">
        <f t="shared" si="10"/>
        <v>8.9002795899347618</v>
      </c>
      <c r="M26" s="26">
        <f t="shared" si="10"/>
        <v>6.6968325791855206</v>
      </c>
      <c r="N26" s="5">
        <f t="shared" si="10"/>
        <v>11.239193083573488</v>
      </c>
      <c r="O26" s="5">
        <f t="shared" si="10"/>
        <v>11.274060494958754</v>
      </c>
      <c r="P26" s="5">
        <f t="shared" si="10"/>
        <v>11.483739837398375</v>
      </c>
      <c r="Q26" s="5">
        <f t="shared" si="10"/>
        <v>6.9306930693069315</v>
      </c>
      <c r="V26" s="34" t="s">
        <v>0</v>
      </c>
      <c r="W26" s="36"/>
      <c r="X26" s="36"/>
      <c r="Y26" s="36"/>
      <c r="Z26" s="19">
        <f>SUM(G26,I26-J26)</f>
        <v>84</v>
      </c>
      <c r="AA26" s="19">
        <f>H26</f>
        <v>117</v>
      </c>
      <c r="AB26" s="72">
        <f>J26</f>
        <v>113</v>
      </c>
      <c r="AC26" s="111">
        <f t="shared" si="11"/>
        <v>6.9306930693069315</v>
      </c>
      <c r="AD26" s="5">
        <f t="shared" si="11"/>
        <v>11.239193083573488</v>
      </c>
      <c r="AE26" s="5">
        <f t="shared" si="11"/>
        <v>11.483739837398375</v>
      </c>
      <c r="AG26" s="173"/>
    </row>
    <row r="27" spans="1:33" ht="15" customHeight="1" x14ac:dyDescent="0.15">
      <c r="B27" s="38" t="s">
        <v>1</v>
      </c>
      <c r="C27" s="28"/>
      <c r="D27" s="28"/>
      <c r="E27" s="29"/>
      <c r="F27" s="39">
        <f t="shared" ref="F27:J27" si="12">SUM(F22:F26)</f>
        <v>2146</v>
      </c>
      <c r="G27" s="39">
        <f t="shared" si="12"/>
        <v>1105</v>
      </c>
      <c r="H27" s="39">
        <f t="shared" si="12"/>
        <v>1041</v>
      </c>
      <c r="I27" s="39">
        <f t="shared" si="12"/>
        <v>1091</v>
      </c>
      <c r="J27" s="68">
        <f t="shared" si="12"/>
        <v>984</v>
      </c>
      <c r="K27" s="39">
        <v>1212</v>
      </c>
      <c r="L27" s="108">
        <f t="shared" ref="L27:Q27" si="13">SUM(L22:L26)</f>
        <v>100</v>
      </c>
      <c r="M27" s="25">
        <f t="shared" si="13"/>
        <v>100</v>
      </c>
      <c r="N27" s="6">
        <f t="shared" si="13"/>
        <v>100.00000000000001</v>
      </c>
      <c r="O27" s="6">
        <f t="shared" si="13"/>
        <v>100</v>
      </c>
      <c r="P27" s="6">
        <f t="shared" si="13"/>
        <v>100</v>
      </c>
      <c r="Q27" s="6">
        <f t="shared" si="13"/>
        <v>100</v>
      </c>
      <c r="V27" s="38" t="s">
        <v>1</v>
      </c>
      <c r="W27" s="28"/>
      <c r="X27" s="28"/>
      <c r="Y27" s="29"/>
      <c r="Z27" s="39">
        <f t="shared" ref="Z27:AE27" si="14">SUM(Z22:Z26)</f>
        <v>1212</v>
      </c>
      <c r="AA27" s="39">
        <f t="shared" si="14"/>
        <v>1041</v>
      </c>
      <c r="AB27" s="68">
        <f t="shared" si="14"/>
        <v>984</v>
      </c>
      <c r="AC27" s="108">
        <f t="shared" si="14"/>
        <v>100</v>
      </c>
      <c r="AD27" s="6">
        <f t="shared" si="14"/>
        <v>100.00000000000001</v>
      </c>
      <c r="AE27" s="6">
        <f t="shared" si="14"/>
        <v>100</v>
      </c>
    </row>
    <row r="28" spans="1:33" ht="15" customHeight="1" x14ac:dyDescent="0.15">
      <c r="K28" s="7"/>
      <c r="AA28" s="1"/>
    </row>
    <row r="29" spans="1:33" ht="15" customHeight="1" x14ac:dyDescent="0.15">
      <c r="A29" s="73" t="s">
        <v>830</v>
      </c>
      <c r="K29" s="7"/>
      <c r="AA29" s="1"/>
    </row>
    <row r="30" spans="1:33" ht="15" customHeight="1" x14ac:dyDescent="0.15">
      <c r="A30" s="1" t="s">
        <v>832</v>
      </c>
      <c r="B30" s="22"/>
      <c r="H30" s="7"/>
      <c r="K30" s="7"/>
      <c r="V30" s="22"/>
    </row>
    <row r="31" spans="1:33" ht="13.65" customHeight="1" x14ac:dyDescent="0.15">
      <c r="B31" s="64"/>
      <c r="C31" s="33"/>
      <c r="D31" s="33"/>
      <c r="E31" s="33"/>
      <c r="F31" s="386"/>
      <c r="G31" s="387"/>
      <c r="H31" s="86" t="s">
        <v>2</v>
      </c>
      <c r="I31" s="86"/>
      <c r="J31" s="387"/>
      <c r="K31" s="387"/>
      <c r="L31" s="388"/>
      <c r="M31" s="387"/>
      <c r="N31" s="86" t="s">
        <v>3</v>
      </c>
      <c r="O31" s="86"/>
      <c r="P31" s="387"/>
      <c r="Q31" s="389"/>
      <c r="V31" s="64"/>
      <c r="W31" s="33"/>
      <c r="X31" s="33"/>
      <c r="Y31" s="33"/>
      <c r="Z31" s="79"/>
      <c r="AA31" s="83" t="s">
        <v>2</v>
      </c>
      <c r="AB31" s="86"/>
      <c r="AC31" s="104"/>
      <c r="AD31" s="83" t="s">
        <v>3</v>
      </c>
      <c r="AE31" s="84"/>
    </row>
    <row r="32" spans="1:33" ht="22.65" customHeight="1" x14ac:dyDescent="0.15">
      <c r="B32" s="34"/>
      <c r="E32" s="75"/>
      <c r="F32" s="94" t="s">
        <v>442</v>
      </c>
      <c r="G32" s="94" t="s">
        <v>194</v>
      </c>
      <c r="H32" s="94" t="s">
        <v>195</v>
      </c>
      <c r="I32" s="94" t="s">
        <v>443</v>
      </c>
      <c r="J32" s="100" t="s">
        <v>197</v>
      </c>
      <c r="K32" s="94" t="s">
        <v>1127</v>
      </c>
      <c r="L32" s="103" t="s">
        <v>442</v>
      </c>
      <c r="M32" s="94" t="s">
        <v>194</v>
      </c>
      <c r="N32" s="94" t="s">
        <v>195</v>
      </c>
      <c r="O32" s="94" t="s">
        <v>443</v>
      </c>
      <c r="P32" s="94" t="s">
        <v>197</v>
      </c>
      <c r="Q32" s="94" t="s">
        <v>1127</v>
      </c>
      <c r="V32" s="34"/>
      <c r="Y32" s="75"/>
      <c r="Z32" s="94" t="s">
        <v>975</v>
      </c>
      <c r="AA32" s="94" t="s">
        <v>195</v>
      </c>
      <c r="AB32" s="100" t="s">
        <v>197</v>
      </c>
      <c r="AC32" s="103" t="s">
        <v>975</v>
      </c>
      <c r="AD32" s="94" t="s">
        <v>195</v>
      </c>
      <c r="AE32" s="94" t="s">
        <v>197</v>
      </c>
    </row>
    <row r="33" spans="1:33" ht="12" customHeight="1" x14ac:dyDescent="0.15">
      <c r="B33" s="35"/>
      <c r="C33" s="36"/>
      <c r="D33" s="36"/>
      <c r="E33" s="76"/>
      <c r="F33" s="37"/>
      <c r="G33" s="37"/>
      <c r="H33" s="37"/>
      <c r="I33" s="37"/>
      <c r="J33" s="66"/>
      <c r="K33" s="37"/>
      <c r="L33" s="105">
        <f t="shared" ref="L33:Q33" si="15">F$13-F$5</f>
        <v>2146</v>
      </c>
      <c r="M33" s="2">
        <f t="shared" si="15"/>
        <v>1105</v>
      </c>
      <c r="N33" s="2">
        <f t="shared" si="15"/>
        <v>1041</v>
      </c>
      <c r="O33" s="2">
        <f t="shared" si="15"/>
        <v>1091</v>
      </c>
      <c r="P33" s="2">
        <f t="shared" si="15"/>
        <v>984</v>
      </c>
      <c r="Q33" s="2">
        <f t="shared" si="15"/>
        <v>1212</v>
      </c>
      <c r="V33" s="35"/>
      <c r="W33" s="36"/>
      <c r="X33" s="36"/>
      <c r="Y33" s="76"/>
      <c r="Z33" s="37"/>
      <c r="AA33" s="37"/>
      <c r="AB33" s="66"/>
      <c r="AC33" s="105">
        <f>Z$13-Z$5</f>
        <v>1212</v>
      </c>
      <c r="AD33" s="2">
        <f>AA$13-AA$5</f>
        <v>1041</v>
      </c>
      <c r="AE33" s="2">
        <f>AB$13-AB$5</f>
        <v>984</v>
      </c>
    </row>
    <row r="34" spans="1:33" ht="15" customHeight="1" x14ac:dyDescent="0.15">
      <c r="B34" s="34" t="s">
        <v>296</v>
      </c>
      <c r="F34" s="18">
        <v>76</v>
      </c>
      <c r="G34" s="18">
        <v>42</v>
      </c>
      <c r="H34" s="18">
        <v>34</v>
      </c>
      <c r="I34" s="18">
        <v>71</v>
      </c>
      <c r="J34" s="67">
        <v>61</v>
      </c>
      <c r="K34" s="18">
        <v>52</v>
      </c>
      <c r="L34" s="107">
        <f t="shared" ref="L34:Q37" si="16">F34/L$33*100</f>
        <v>3.5414725069897486</v>
      </c>
      <c r="M34" s="24">
        <f t="shared" si="16"/>
        <v>3.8009049773755654</v>
      </c>
      <c r="N34" s="4">
        <f t="shared" si="16"/>
        <v>3.2660902977905861</v>
      </c>
      <c r="O34" s="4">
        <f t="shared" si="16"/>
        <v>6.5077910174152152</v>
      </c>
      <c r="P34" s="4">
        <f t="shared" si="16"/>
        <v>6.1991869918699187</v>
      </c>
      <c r="Q34" s="4">
        <f t="shared" si="16"/>
        <v>4.2904290429042904</v>
      </c>
      <c r="V34" s="34" t="s">
        <v>296</v>
      </c>
      <c r="Z34" s="18">
        <f>SUM(G34,I34-J34)</f>
        <v>52</v>
      </c>
      <c r="AA34" s="18">
        <f>H34</f>
        <v>34</v>
      </c>
      <c r="AB34" s="67">
        <f>J34</f>
        <v>61</v>
      </c>
      <c r="AC34" s="107">
        <f t="shared" ref="AC34:AE37" si="17">Z34/AC$33*100</f>
        <v>4.2904290429042904</v>
      </c>
      <c r="AD34" s="4">
        <f t="shared" si="17"/>
        <v>3.2660902977905861</v>
      </c>
      <c r="AE34" s="4">
        <f t="shared" si="17"/>
        <v>6.1991869918699187</v>
      </c>
      <c r="AG34" s="173"/>
    </row>
    <row r="35" spans="1:33" ht="15" customHeight="1" x14ac:dyDescent="0.15">
      <c r="B35" s="34" t="s">
        <v>297</v>
      </c>
      <c r="F35" s="18">
        <v>159</v>
      </c>
      <c r="G35" s="18">
        <v>83</v>
      </c>
      <c r="H35" s="18">
        <v>76</v>
      </c>
      <c r="I35" s="18">
        <v>117</v>
      </c>
      <c r="J35" s="67">
        <v>108</v>
      </c>
      <c r="K35" s="18">
        <v>92</v>
      </c>
      <c r="L35" s="107">
        <f t="shared" si="16"/>
        <v>7.4091332712022364</v>
      </c>
      <c r="M35" s="24">
        <f t="shared" si="16"/>
        <v>7.5113122171945701</v>
      </c>
      <c r="N35" s="4">
        <f t="shared" si="16"/>
        <v>7.3006724303554273</v>
      </c>
      <c r="O35" s="4">
        <f t="shared" si="16"/>
        <v>10.724106324472961</v>
      </c>
      <c r="P35" s="4">
        <f t="shared" si="16"/>
        <v>10.975609756097562</v>
      </c>
      <c r="Q35" s="4">
        <f t="shared" si="16"/>
        <v>7.5907590759075907</v>
      </c>
      <c r="V35" s="34" t="s">
        <v>297</v>
      </c>
      <c r="Z35" s="18">
        <f>SUM(G35,I35-J35)</f>
        <v>92</v>
      </c>
      <c r="AA35" s="18">
        <f>H35</f>
        <v>76</v>
      </c>
      <c r="AB35" s="67">
        <f>J35</f>
        <v>108</v>
      </c>
      <c r="AC35" s="107">
        <f t="shared" si="17"/>
        <v>7.5907590759075907</v>
      </c>
      <c r="AD35" s="4">
        <f t="shared" si="17"/>
        <v>7.3006724303554273</v>
      </c>
      <c r="AE35" s="4">
        <f t="shared" si="17"/>
        <v>10.975609756097562</v>
      </c>
      <c r="AG35" s="173"/>
    </row>
    <row r="36" spans="1:33" ht="15" customHeight="1" x14ac:dyDescent="0.15">
      <c r="B36" s="34" t="s">
        <v>51</v>
      </c>
      <c r="F36" s="18">
        <v>1733</v>
      </c>
      <c r="G36" s="18">
        <v>925</v>
      </c>
      <c r="H36" s="18">
        <v>808</v>
      </c>
      <c r="I36" s="18">
        <v>804</v>
      </c>
      <c r="J36" s="67">
        <v>723</v>
      </c>
      <c r="K36" s="18">
        <v>1006</v>
      </c>
      <c r="L36" s="107">
        <f t="shared" si="16"/>
        <v>80.754892823858341</v>
      </c>
      <c r="M36" s="24">
        <f t="shared" si="16"/>
        <v>83.710407239819006</v>
      </c>
      <c r="N36" s="4">
        <f t="shared" si="16"/>
        <v>77.617675312199808</v>
      </c>
      <c r="O36" s="4">
        <f t="shared" si="16"/>
        <v>73.693858845096244</v>
      </c>
      <c r="P36" s="4">
        <f t="shared" si="16"/>
        <v>73.475609756097555</v>
      </c>
      <c r="Q36" s="4">
        <f t="shared" si="16"/>
        <v>83.003300330032999</v>
      </c>
      <c r="V36" s="34" t="s">
        <v>51</v>
      </c>
      <c r="Z36" s="18">
        <f>SUM(G36,I36-J36)</f>
        <v>1006</v>
      </c>
      <c r="AA36" s="18">
        <f>H36</f>
        <v>808</v>
      </c>
      <c r="AB36" s="67">
        <f>J36</f>
        <v>723</v>
      </c>
      <c r="AC36" s="107">
        <f t="shared" si="17"/>
        <v>83.003300330032999</v>
      </c>
      <c r="AD36" s="4">
        <f t="shared" si="17"/>
        <v>77.617675312199808</v>
      </c>
      <c r="AE36" s="4">
        <f t="shared" si="17"/>
        <v>73.475609756097555</v>
      </c>
      <c r="AG36" s="173"/>
    </row>
    <row r="37" spans="1:33" ht="15" customHeight="1" x14ac:dyDescent="0.15">
      <c r="B37" s="34" t="s">
        <v>0</v>
      </c>
      <c r="C37" s="36"/>
      <c r="D37" s="36"/>
      <c r="E37" s="36"/>
      <c r="F37" s="19">
        <v>178</v>
      </c>
      <c r="G37" s="19">
        <v>55</v>
      </c>
      <c r="H37" s="19">
        <v>123</v>
      </c>
      <c r="I37" s="19">
        <v>99</v>
      </c>
      <c r="J37" s="72">
        <v>92</v>
      </c>
      <c r="K37" s="19">
        <v>62</v>
      </c>
      <c r="L37" s="111">
        <f t="shared" si="16"/>
        <v>8.2945013979496736</v>
      </c>
      <c r="M37" s="26">
        <f t="shared" si="16"/>
        <v>4.9773755656108598</v>
      </c>
      <c r="N37" s="5">
        <f t="shared" si="16"/>
        <v>11.815561959654179</v>
      </c>
      <c r="O37" s="5">
        <f t="shared" si="16"/>
        <v>9.0742438130155829</v>
      </c>
      <c r="P37" s="5">
        <f t="shared" si="16"/>
        <v>9.3495934959349594</v>
      </c>
      <c r="Q37" s="5">
        <f t="shared" si="16"/>
        <v>5.1155115511551159</v>
      </c>
      <c r="V37" s="34" t="s">
        <v>0</v>
      </c>
      <c r="W37" s="36"/>
      <c r="X37" s="36"/>
      <c r="Y37" s="36"/>
      <c r="Z37" s="19">
        <f>SUM(G37,I37-J37)</f>
        <v>62</v>
      </c>
      <c r="AA37" s="19">
        <f>H37</f>
        <v>123</v>
      </c>
      <c r="AB37" s="72">
        <f>J37</f>
        <v>92</v>
      </c>
      <c r="AC37" s="111">
        <f t="shared" si="17"/>
        <v>5.1155115511551159</v>
      </c>
      <c r="AD37" s="5">
        <f t="shared" si="17"/>
        <v>11.815561959654179</v>
      </c>
      <c r="AE37" s="5">
        <f t="shared" si="17"/>
        <v>9.3495934959349594</v>
      </c>
      <c r="AG37" s="173"/>
    </row>
    <row r="38" spans="1:33" ht="15" customHeight="1" x14ac:dyDescent="0.15">
      <c r="B38" s="38" t="s">
        <v>1</v>
      </c>
      <c r="C38" s="28"/>
      <c r="D38" s="28"/>
      <c r="E38" s="29"/>
      <c r="F38" s="39">
        <f t="shared" ref="F38:J38" si="18">SUM(F34:F37)</f>
        <v>2146</v>
      </c>
      <c r="G38" s="39">
        <f t="shared" si="18"/>
        <v>1105</v>
      </c>
      <c r="H38" s="39">
        <f t="shared" si="18"/>
        <v>1041</v>
      </c>
      <c r="I38" s="39">
        <f t="shared" si="18"/>
        <v>1091</v>
      </c>
      <c r="J38" s="68">
        <f t="shared" si="18"/>
        <v>984</v>
      </c>
      <c r="K38" s="39">
        <v>1212</v>
      </c>
      <c r="L38" s="108">
        <f t="shared" ref="L38:Q38" si="19">SUM(L34:L37)</f>
        <v>100</v>
      </c>
      <c r="M38" s="25">
        <f t="shared" si="19"/>
        <v>100</v>
      </c>
      <c r="N38" s="6">
        <f t="shared" si="19"/>
        <v>100</v>
      </c>
      <c r="O38" s="6">
        <f t="shared" si="19"/>
        <v>100</v>
      </c>
      <c r="P38" s="6">
        <f t="shared" si="19"/>
        <v>99.999999999999986</v>
      </c>
      <c r="Q38" s="6">
        <f t="shared" si="19"/>
        <v>100</v>
      </c>
      <c r="V38" s="38" t="s">
        <v>1</v>
      </c>
      <c r="W38" s="28"/>
      <c r="X38" s="28"/>
      <c r="Y38" s="29"/>
      <c r="Z38" s="39">
        <f t="shared" ref="Z38:AE38" si="20">SUM(Z34:Z37)</f>
        <v>1212</v>
      </c>
      <c r="AA38" s="39">
        <f t="shared" si="20"/>
        <v>1041</v>
      </c>
      <c r="AB38" s="68">
        <f t="shared" si="20"/>
        <v>984</v>
      </c>
      <c r="AC38" s="108">
        <f t="shared" si="20"/>
        <v>100</v>
      </c>
      <c r="AD38" s="6">
        <f t="shared" si="20"/>
        <v>100</v>
      </c>
      <c r="AE38" s="6">
        <f t="shared" si="20"/>
        <v>99.999999999999986</v>
      </c>
    </row>
    <row r="39" spans="1:33" ht="15" customHeight="1" x14ac:dyDescent="0.15">
      <c r="K39" s="7"/>
      <c r="AA39" s="1"/>
    </row>
    <row r="40" spans="1:33" ht="15" customHeight="1" x14ac:dyDescent="0.15">
      <c r="A40" s="73" t="s">
        <v>830</v>
      </c>
      <c r="K40" s="7"/>
      <c r="AA40" s="1"/>
    </row>
    <row r="41" spans="1:33" ht="15" customHeight="1" x14ac:dyDescent="0.15">
      <c r="A41" s="1" t="s">
        <v>833</v>
      </c>
      <c r="B41" s="22"/>
      <c r="H41" s="7"/>
      <c r="K41" s="7"/>
      <c r="V41" s="22"/>
    </row>
    <row r="42" spans="1:33" ht="13.65" customHeight="1" x14ac:dyDescent="0.15">
      <c r="B42" s="64"/>
      <c r="C42" s="33"/>
      <c r="D42" s="33"/>
      <c r="E42" s="33"/>
      <c r="F42" s="386"/>
      <c r="G42" s="387"/>
      <c r="H42" s="86" t="s">
        <v>2</v>
      </c>
      <c r="I42" s="86"/>
      <c r="J42" s="387"/>
      <c r="K42" s="387"/>
      <c r="L42" s="388"/>
      <c r="M42" s="387"/>
      <c r="N42" s="86" t="s">
        <v>3</v>
      </c>
      <c r="O42" s="86"/>
      <c r="P42" s="387"/>
      <c r="Q42" s="389"/>
      <c r="V42" s="64"/>
      <c r="W42" s="33"/>
      <c r="X42" s="33"/>
      <c r="Y42" s="33"/>
      <c r="Z42" s="79"/>
      <c r="AA42" s="83" t="s">
        <v>2</v>
      </c>
      <c r="AB42" s="86"/>
      <c r="AC42" s="104"/>
      <c r="AD42" s="83" t="s">
        <v>3</v>
      </c>
      <c r="AE42" s="84"/>
    </row>
    <row r="43" spans="1:33" ht="22.65" customHeight="1" x14ac:dyDescent="0.15">
      <c r="B43" s="34"/>
      <c r="E43" s="75"/>
      <c r="F43" s="94" t="s">
        <v>442</v>
      </c>
      <c r="G43" s="94" t="s">
        <v>194</v>
      </c>
      <c r="H43" s="94" t="s">
        <v>195</v>
      </c>
      <c r="I43" s="94" t="s">
        <v>443</v>
      </c>
      <c r="J43" s="100" t="s">
        <v>197</v>
      </c>
      <c r="K43" s="94" t="s">
        <v>1127</v>
      </c>
      <c r="L43" s="103" t="s">
        <v>442</v>
      </c>
      <c r="M43" s="94" t="s">
        <v>194</v>
      </c>
      <c r="N43" s="94" t="s">
        <v>195</v>
      </c>
      <c r="O43" s="94" t="s">
        <v>443</v>
      </c>
      <c r="P43" s="94" t="s">
        <v>197</v>
      </c>
      <c r="Q43" s="94" t="s">
        <v>1127</v>
      </c>
      <c r="V43" s="34"/>
      <c r="Y43" s="75"/>
      <c r="Z43" s="94" t="s">
        <v>975</v>
      </c>
      <c r="AA43" s="94" t="s">
        <v>195</v>
      </c>
      <c r="AB43" s="100" t="s">
        <v>197</v>
      </c>
      <c r="AC43" s="103" t="s">
        <v>975</v>
      </c>
      <c r="AD43" s="94" t="s">
        <v>195</v>
      </c>
      <c r="AE43" s="94" t="s">
        <v>197</v>
      </c>
    </row>
    <row r="44" spans="1:33" ht="12" customHeight="1" x14ac:dyDescent="0.15">
      <c r="B44" s="35"/>
      <c r="C44" s="36"/>
      <c r="D44" s="36"/>
      <c r="E44" s="76"/>
      <c r="F44" s="37"/>
      <c r="G44" s="37"/>
      <c r="H44" s="37"/>
      <c r="I44" s="37"/>
      <c r="J44" s="66"/>
      <c r="K44" s="37"/>
      <c r="L44" s="105">
        <f t="shared" ref="L44:Q44" si="21">F$13-F$5</f>
        <v>2146</v>
      </c>
      <c r="M44" s="2">
        <f t="shared" si="21"/>
        <v>1105</v>
      </c>
      <c r="N44" s="2">
        <f t="shared" si="21"/>
        <v>1041</v>
      </c>
      <c r="O44" s="2">
        <f t="shared" si="21"/>
        <v>1091</v>
      </c>
      <c r="P44" s="2">
        <f t="shared" si="21"/>
        <v>984</v>
      </c>
      <c r="Q44" s="2">
        <f t="shared" si="21"/>
        <v>1212</v>
      </c>
      <c r="V44" s="35"/>
      <c r="W44" s="36"/>
      <c r="X44" s="36"/>
      <c r="Y44" s="76"/>
      <c r="Z44" s="37"/>
      <c r="AA44" s="37"/>
      <c r="AB44" s="66"/>
      <c r="AC44" s="105">
        <f>Z$13-Z$5</f>
        <v>1212</v>
      </c>
      <c r="AD44" s="2">
        <f>AA$13-AA$5</f>
        <v>1041</v>
      </c>
      <c r="AE44" s="2">
        <f>AB$13-AB$5</f>
        <v>984</v>
      </c>
    </row>
    <row r="45" spans="1:33" ht="15" customHeight="1" x14ac:dyDescent="0.15">
      <c r="B45" s="34" t="s">
        <v>376</v>
      </c>
      <c r="F45" s="18">
        <v>317</v>
      </c>
      <c r="G45" s="18">
        <v>173</v>
      </c>
      <c r="H45" s="18">
        <v>144</v>
      </c>
      <c r="I45" s="18">
        <v>233</v>
      </c>
      <c r="J45" s="67">
        <v>209</v>
      </c>
      <c r="K45" s="18">
        <v>197</v>
      </c>
      <c r="L45" s="107">
        <f t="shared" ref="L45:Q47" si="22">F45/L$44*100</f>
        <v>14.771668219944081</v>
      </c>
      <c r="M45" s="24">
        <f t="shared" si="22"/>
        <v>15.656108597285067</v>
      </c>
      <c r="N45" s="4">
        <f t="shared" si="22"/>
        <v>13.8328530259366</v>
      </c>
      <c r="O45" s="4">
        <f t="shared" si="22"/>
        <v>21.356553620531624</v>
      </c>
      <c r="P45" s="4">
        <f t="shared" si="22"/>
        <v>21.239837398373986</v>
      </c>
      <c r="Q45" s="4">
        <f t="shared" si="22"/>
        <v>16.254125412541253</v>
      </c>
      <c r="V45" s="34" t="s">
        <v>376</v>
      </c>
      <c r="Z45" s="18">
        <f>SUM(G45,I45-J45)</f>
        <v>197</v>
      </c>
      <c r="AA45" s="18">
        <f>H45</f>
        <v>144</v>
      </c>
      <c r="AB45" s="67">
        <f>J45</f>
        <v>209</v>
      </c>
      <c r="AC45" s="107">
        <f t="shared" ref="AC45:AE47" si="23">Z45/AC$44*100</f>
        <v>16.254125412541253</v>
      </c>
      <c r="AD45" s="4">
        <f t="shared" si="23"/>
        <v>13.8328530259366</v>
      </c>
      <c r="AE45" s="4">
        <f t="shared" si="23"/>
        <v>21.239837398373986</v>
      </c>
      <c r="AG45" s="173"/>
    </row>
    <row r="46" spans="1:33" ht="15" customHeight="1" x14ac:dyDescent="0.15">
      <c r="B46" s="34" t="s">
        <v>377</v>
      </c>
      <c r="F46" s="18">
        <v>1697</v>
      </c>
      <c r="G46" s="18">
        <v>891</v>
      </c>
      <c r="H46" s="18">
        <v>806</v>
      </c>
      <c r="I46" s="18">
        <v>791</v>
      </c>
      <c r="J46" s="67">
        <v>713</v>
      </c>
      <c r="K46" s="18">
        <v>969</v>
      </c>
      <c r="L46" s="107">
        <f t="shared" si="22"/>
        <v>79.077353215284248</v>
      </c>
      <c r="M46" s="24">
        <f t="shared" si="22"/>
        <v>80.633484162895925</v>
      </c>
      <c r="N46" s="4">
        <f t="shared" si="22"/>
        <v>77.425552353506248</v>
      </c>
      <c r="O46" s="4">
        <f t="shared" si="22"/>
        <v>72.502291475710351</v>
      </c>
      <c r="P46" s="4">
        <f t="shared" si="22"/>
        <v>72.459349593495944</v>
      </c>
      <c r="Q46" s="4">
        <f t="shared" si="22"/>
        <v>79.950495049504951</v>
      </c>
      <c r="V46" s="34" t="s">
        <v>377</v>
      </c>
      <c r="Z46" s="18">
        <f>SUM(G46,I46-J46)</f>
        <v>969</v>
      </c>
      <c r="AA46" s="18">
        <f>H46</f>
        <v>806</v>
      </c>
      <c r="AB46" s="67">
        <f>J46</f>
        <v>713</v>
      </c>
      <c r="AC46" s="107">
        <f t="shared" si="23"/>
        <v>79.950495049504951</v>
      </c>
      <c r="AD46" s="4">
        <f t="shared" si="23"/>
        <v>77.425552353506248</v>
      </c>
      <c r="AE46" s="4">
        <f t="shared" si="23"/>
        <v>72.459349593495944</v>
      </c>
      <c r="AG46" s="173"/>
    </row>
    <row r="47" spans="1:33" ht="15" customHeight="1" x14ac:dyDescent="0.15">
      <c r="B47" s="34" t="s">
        <v>0</v>
      </c>
      <c r="C47" s="36"/>
      <c r="D47" s="36"/>
      <c r="E47" s="36"/>
      <c r="F47" s="19">
        <v>132</v>
      </c>
      <c r="G47" s="19">
        <v>41</v>
      </c>
      <c r="H47" s="19">
        <v>91</v>
      </c>
      <c r="I47" s="19">
        <v>67</v>
      </c>
      <c r="J47" s="72">
        <v>62</v>
      </c>
      <c r="K47" s="19">
        <v>46</v>
      </c>
      <c r="L47" s="111">
        <f t="shared" si="22"/>
        <v>6.1509785647716679</v>
      </c>
      <c r="M47" s="26">
        <f t="shared" si="22"/>
        <v>3.7104072398190047</v>
      </c>
      <c r="N47" s="5">
        <f t="shared" si="22"/>
        <v>8.7415946205571569</v>
      </c>
      <c r="O47" s="5">
        <f t="shared" si="22"/>
        <v>6.1411549037580198</v>
      </c>
      <c r="P47" s="5">
        <f t="shared" si="22"/>
        <v>6.3008130081300813</v>
      </c>
      <c r="Q47" s="5">
        <f t="shared" si="22"/>
        <v>3.7953795379537953</v>
      </c>
      <c r="V47" s="34" t="s">
        <v>0</v>
      </c>
      <c r="W47" s="36"/>
      <c r="X47" s="36"/>
      <c r="Y47" s="36"/>
      <c r="Z47" s="19">
        <f>SUM(G47,I47-J47)</f>
        <v>46</v>
      </c>
      <c r="AA47" s="19">
        <f>H47</f>
        <v>91</v>
      </c>
      <c r="AB47" s="72">
        <f>J47</f>
        <v>62</v>
      </c>
      <c r="AC47" s="111">
        <f t="shared" si="23"/>
        <v>3.7953795379537953</v>
      </c>
      <c r="AD47" s="5">
        <f t="shared" si="23"/>
        <v>8.7415946205571569</v>
      </c>
      <c r="AE47" s="5">
        <f t="shared" si="23"/>
        <v>6.3008130081300813</v>
      </c>
      <c r="AG47" s="173"/>
    </row>
    <row r="48" spans="1:33" ht="15" customHeight="1" x14ac:dyDescent="0.15">
      <c r="B48" s="38" t="s">
        <v>1</v>
      </c>
      <c r="C48" s="28"/>
      <c r="D48" s="28"/>
      <c r="E48" s="29"/>
      <c r="F48" s="39">
        <f t="shared" ref="F48:J48" si="24">SUM(F45:F47)</f>
        <v>2146</v>
      </c>
      <c r="G48" s="39">
        <f t="shared" si="24"/>
        <v>1105</v>
      </c>
      <c r="H48" s="39">
        <f t="shared" si="24"/>
        <v>1041</v>
      </c>
      <c r="I48" s="39">
        <f t="shared" si="24"/>
        <v>1091</v>
      </c>
      <c r="J48" s="68">
        <f t="shared" si="24"/>
        <v>984</v>
      </c>
      <c r="K48" s="39">
        <v>1212</v>
      </c>
      <c r="L48" s="108">
        <f t="shared" ref="L48:Q48" si="25">SUM(L45:L47)</f>
        <v>99.999999999999986</v>
      </c>
      <c r="M48" s="25">
        <f t="shared" si="25"/>
        <v>100</v>
      </c>
      <c r="N48" s="6">
        <f t="shared" si="25"/>
        <v>100</v>
      </c>
      <c r="O48" s="6">
        <f t="shared" si="25"/>
        <v>100</v>
      </c>
      <c r="P48" s="6">
        <f t="shared" si="25"/>
        <v>100.00000000000001</v>
      </c>
      <c r="Q48" s="6">
        <f t="shared" si="25"/>
        <v>100</v>
      </c>
      <c r="V48" s="38" t="s">
        <v>1</v>
      </c>
      <c r="W48" s="28"/>
      <c r="X48" s="28"/>
      <c r="Y48" s="29"/>
      <c r="Z48" s="39">
        <f t="shared" ref="Z48:AE48" si="26">SUM(Z45:Z47)</f>
        <v>1212</v>
      </c>
      <c r="AA48" s="39">
        <f t="shared" si="26"/>
        <v>1041</v>
      </c>
      <c r="AB48" s="68">
        <f t="shared" si="26"/>
        <v>984</v>
      </c>
      <c r="AC48" s="108">
        <f t="shared" si="26"/>
        <v>100</v>
      </c>
      <c r="AD48" s="6">
        <f t="shared" si="26"/>
        <v>100</v>
      </c>
      <c r="AE48" s="6">
        <f t="shared" si="26"/>
        <v>100.00000000000001</v>
      </c>
    </row>
    <row r="49" spans="1:33" ht="15" customHeight="1" x14ac:dyDescent="0.15">
      <c r="K49" s="7"/>
      <c r="AA49" s="1"/>
    </row>
    <row r="50" spans="1:33" ht="15" customHeight="1" x14ac:dyDescent="0.15">
      <c r="A50" s="1" t="s">
        <v>834</v>
      </c>
      <c r="B50" s="22"/>
      <c r="H50" s="7"/>
      <c r="K50" s="7"/>
      <c r="V50" s="22"/>
    </row>
    <row r="51" spans="1:33" ht="13.65" customHeight="1" x14ac:dyDescent="0.15">
      <c r="B51" s="64"/>
      <c r="C51" s="33"/>
      <c r="D51" s="33"/>
      <c r="E51" s="33"/>
      <c r="F51" s="386"/>
      <c r="G51" s="387"/>
      <c r="H51" s="86" t="s">
        <v>2</v>
      </c>
      <c r="I51" s="86"/>
      <c r="J51" s="387"/>
      <c r="K51" s="387"/>
      <c r="L51" s="388"/>
      <c r="M51" s="387"/>
      <c r="N51" s="86" t="s">
        <v>3</v>
      </c>
      <c r="O51" s="86"/>
      <c r="P51" s="387"/>
      <c r="Q51" s="389"/>
      <c r="V51" s="64"/>
      <c r="W51" s="33"/>
      <c r="X51" s="33"/>
      <c r="Y51" s="33"/>
      <c r="Z51" s="79"/>
      <c r="AA51" s="83" t="s">
        <v>2</v>
      </c>
      <c r="AB51" s="86"/>
      <c r="AC51" s="104"/>
      <c r="AD51" s="83" t="s">
        <v>3</v>
      </c>
      <c r="AE51" s="84"/>
    </row>
    <row r="52" spans="1:33" ht="22.65" customHeight="1" x14ac:dyDescent="0.15">
      <c r="B52" s="34"/>
      <c r="E52" s="75"/>
      <c r="F52" s="94" t="s">
        <v>442</v>
      </c>
      <c r="G52" s="94" t="s">
        <v>194</v>
      </c>
      <c r="H52" s="94" t="s">
        <v>195</v>
      </c>
      <c r="I52" s="94" t="s">
        <v>443</v>
      </c>
      <c r="J52" s="100" t="s">
        <v>197</v>
      </c>
      <c r="K52" s="94" t="s">
        <v>1127</v>
      </c>
      <c r="L52" s="103" t="s">
        <v>442</v>
      </c>
      <c r="M52" s="94" t="s">
        <v>194</v>
      </c>
      <c r="N52" s="94" t="s">
        <v>195</v>
      </c>
      <c r="O52" s="94" t="s">
        <v>443</v>
      </c>
      <c r="P52" s="94" t="s">
        <v>197</v>
      </c>
      <c r="Q52" s="94" t="s">
        <v>1127</v>
      </c>
      <c r="V52" s="34"/>
      <c r="Y52" s="75"/>
      <c r="Z52" s="94" t="s">
        <v>975</v>
      </c>
      <c r="AA52" s="94" t="s">
        <v>195</v>
      </c>
      <c r="AB52" s="100" t="s">
        <v>197</v>
      </c>
      <c r="AC52" s="103" t="s">
        <v>975</v>
      </c>
      <c r="AD52" s="94" t="s">
        <v>195</v>
      </c>
      <c r="AE52" s="94" t="s">
        <v>197</v>
      </c>
    </row>
    <row r="53" spans="1:33" ht="12" customHeight="1" x14ac:dyDescent="0.15">
      <c r="B53" s="35"/>
      <c r="C53" s="36"/>
      <c r="D53" s="36"/>
      <c r="E53" s="76"/>
      <c r="F53" s="37"/>
      <c r="G53" s="37"/>
      <c r="H53" s="37"/>
      <c r="I53" s="37"/>
      <c r="J53" s="66"/>
      <c r="K53" s="37"/>
      <c r="L53" s="105">
        <f t="shared" ref="L53:Q53" si="27">F$13-F$5</f>
        <v>2146</v>
      </c>
      <c r="M53" s="2">
        <f t="shared" si="27"/>
        <v>1105</v>
      </c>
      <c r="N53" s="2">
        <f t="shared" si="27"/>
        <v>1041</v>
      </c>
      <c r="O53" s="2">
        <f t="shared" si="27"/>
        <v>1091</v>
      </c>
      <c r="P53" s="2">
        <f t="shared" si="27"/>
        <v>984</v>
      </c>
      <c r="Q53" s="2">
        <f t="shared" si="27"/>
        <v>1212</v>
      </c>
      <c r="V53" s="35"/>
      <c r="W53" s="36"/>
      <c r="X53" s="36"/>
      <c r="Y53" s="76"/>
      <c r="Z53" s="37"/>
      <c r="AA53" s="37"/>
      <c r="AB53" s="66"/>
      <c r="AC53" s="105">
        <f>Z$13-Z$5</f>
        <v>1212</v>
      </c>
      <c r="AD53" s="2">
        <f>AA$13-AA$5</f>
        <v>1041</v>
      </c>
      <c r="AE53" s="2">
        <f>AB$13-AB$5</f>
        <v>984</v>
      </c>
    </row>
    <row r="54" spans="1:33" ht="15" customHeight="1" x14ac:dyDescent="0.15">
      <c r="B54" s="34" t="s">
        <v>835</v>
      </c>
      <c r="F54" s="18">
        <v>1791</v>
      </c>
      <c r="G54" s="18">
        <v>997</v>
      </c>
      <c r="H54" s="18">
        <v>794</v>
      </c>
      <c r="I54" s="18">
        <v>784</v>
      </c>
      <c r="J54" s="67">
        <v>686</v>
      </c>
      <c r="K54" s="18">
        <v>1095</v>
      </c>
      <c r="L54" s="107">
        <f t="shared" ref="L54:Q56" si="28">F54/L$53*100</f>
        <v>83.45759552656105</v>
      </c>
      <c r="M54" s="24">
        <f t="shared" si="28"/>
        <v>90.226244343891409</v>
      </c>
      <c r="N54" s="4">
        <f t="shared" si="28"/>
        <v>76.272814601344862</v>
      </c>
      <c r="O54" s="4">
        <f t="shared" si="28"/>
        <v>71.860678276810262</v>
      </c>
      <c r="P54" s="4">
        <f t="shared" si="28"/>
        <v>69.715447154471548</v>
      </c>
      <c r="Q54" s="4">
        <f t="shared" si="28"/>
        <v>90.346534653465355</v>
      </c>
      <c r="V54" s="34" t="s">
        <v>835</v>
      </c>
      <c r="Z54" s="18">
        <f>SUM(G54,I54-J54)</f>
        <v>1095</v>
      </c>
      <c r="AA54" s="18">
        <f>H54</f>
        <v>794</v>
      </c>
      <c r="AB54" s="67">
        <f>J54</f>
        <v>686</v>
      </c>
      <c r="AC54" s="107">
        <f t="shared" ref="AC54:AE56" si="29">Z54/AC$53*100</f>
        <v>90.346534653465355</v>
      </c>
      <c r="AD54" s="4">
        <f t="shared" si="29"/>
        <v>76.272814601344862</v>
      </c>
      <c r="AE54" s="4">
        <f t="shared" si="29"/>
        <v>69.715447154471548</v>
      </c>
      <c r="AG54" s="173"/>
    </row>
    <row r="55" spans="1:33" ht="15" customHeight="1" x14ac:dyDescent="0.15">
      <c r="B55" s="34" t="s">
        <v>836</v>
      </c>
      <c r="F55" s="18">
        <v>271</v>
      </c>
      <c r="G55" s="18">
        <v>97</v>
      </c>
      <c r="H55" s="18">
        <v>174</v>
      </c>
      <c r="I55" s="18">
        <v>250</v>
      </c>
      <c r="J55" s="67">
        <v>244</v>
      </c>
      <c r="K55" s="18">
        <v>103</v>
      </c>
      <c r="L55" s="107">
        <f t="shared" si="28"/>
        <v>12.628145386766077</v>
      </c>
      <c r="M55" s="24">
        <f t="shared" si="28"/>
        <v>8.7782805429864244</v>
      </c>
      <c r="N55" s="4">
        <f t="shared" si="28"/>
        <v>16.714697406340058</v>
      </c>
      <c r="O55" s="4">
        <f t="shared" si="28"/>
        <v>22.914757103574701</v>
      </c>
      <c r="P55" s="4">
        <f t="shared" si="28"/>
        <v>24.796747967479675</v>
      </c>
      <c r="Q55" s="4">
        <f t="shared" si="28"/>
        <v>8.4983498349834985</v>
      </c>
      <c r="V55" s="34" t="s">
        <v>298</v>
      </c>
      <c r="Z55" s="18">
        <f>SUM(G55,I55-J55)</f>
        <v>103</v>
      </c>
      <c r="AA55" s="18">
        <f>H55</f>
        <v>174</v>
      </c>
      <c r="AB55" s="67">
        <f>J55</f>
        <v>244</v>
      </c>
      <c r="AC55" s="107">
        <f t="shared" si="29"/>
        <v>8.4983498349834985</v>
      </c>
      <c r="AD55" s="4">
        <f t="shared" si="29"/>
        <v>16.714697406340058</v>
      </c>
      <c r="AE55" s="4">
        <f t="shared" si="29"/>
        <v>24.796747967479675</v>
      </c>
      <c r="AG55" s="173"/>
    </row>
    <row r="56" spans="1:33" ht="15" customHeight="1" x14ac:dyDescent="0.15">
      <c r="B56" s="34" t="s">
        <v>0</v>
      </c>
      <c r="C56" s="36"/>
      <c r="D56" s="36"/>
      <c r="E56" s="36"/>
      <c r="F56" s="19">
        <v>84</v>
      </c>
      <c r="G56" s="19">
        <v>11</v>
      </c>
      <c r="H56" s="19">
        <v>73</v>
      </c>
      <c r="I56" s="19">
        <v>57</v>
      </c>
      <c r="J56" s="72">
        <v>54</v>
      </c>
      <c r="K56" s="19">
        <v>14</v>
      </c>
      <c r="L56" s="111">
        <f t="shared" si="28"/>
        <v>3.9142590866728799</v>
      </c>
      <c r="M56" s="26">
        <f t="shared" si="28"/>
        <v>0.99547511312217185</v>
      </c>
      <c r="N56" s="5">
        <f t="shared" si="28"/>
        <v>7.0124879923150818</v>
      </c>
      <c r="O56" s="5">
        <f t="shared" si="28"/>
        <v>5.2245646196150322</v>
      </c>
      <c r="P56" s="5">
        <f t="shared" si="28"/>
        <v>5.4878048780487809</v>
      </c>
      <c r="Q56" s="5">
        <f t="shared" si="28"/>
        <v>1.1551155115511551</v>
      </c>
      <c r="V56" s="34" t="s">
        <v>0</v>
      </c>
      <c r="W56" s="36"/>
      <c r="X56" s="36"/>
      <c r="Y56" s="36"/>
      <c r="Z56" s="19">
        <f>SUM(G56,I56-J56)</f>
        <v>14</v>
      </c>
      <c r="AA56" s="19">
        <f>H56</f>
        <v>73</v>
      </c>
      <c r="AB56" s="72">
        <f>J56</f>
        <v>54</v>
      </c>
      <c r="AC56" s="111">
        <f t="shared" si="29"/>
        <v>1.1551155115511551</v>
      </c>
      <c r="AD56" s="5">
        <f t="shared" si="29"/>
        <v>7.0124879923150818</v>
      </c>
      <c r="AE56" s="5">
        <f t="shared" si="29"/>
        <v>5.4878048780487809</v>
      </c>
      <c r="AG56" s="173"/>
    </row>
    <row r="57" spans="1:33" ht="15" customHeight="1" x14ac:dyDescent="0.15">
      <c r="B57" s="38" t="s">
        <v>1</v>
      </c>
      <c r="C57" s="28"/>
      <c r="D57" s="28"/>
      <c r="E57" s="29"/>
      <c r="F57" s="39">
        <f t="shared" ref="F57:J57" si="30">SUM(F54:F56)</f>
        <v>2146</v>
      </c>
      <c r="G57" s="39">
        <f t="shared" si="30"/>
        <v>1105</v>
      </c>
      <c r="H57" s="39">
        <f t="shared" si="30"/>
        <v>1041</v>
      </c>
      <c r="I57" s="39">
        <f t="shared" si="30"/>
        <v>1091</v>
      </c>
      <c r="J57" s="68">
        <f t="shared" si="30"/>
        <v>984</v>
      </c>
      <c r="K57" s="39">
        <v>1212</v>
      </c>
      <c r="L57" s="108">
        <f t="shared" ref="L57:Q57" si="31">SUM(L54:L56)</f>
        <v>100.00000000000001</v>
      </c>
      <c r="M57" s="25">
        <f t="shared" si="31"/>
        <v>100</v>
      </c>
      <c r="N57" s="6">
        <f t="shared" si="31"/>
        <v>100.00000000000001</v>
      </c>
      <c r="O57" s="6">
        <f t="shared" si="31"/>
        <v>100</v>
      </c>
      <c r="P57" s="6">
        <f t="shared" si="31"/>
        <v>100</v>
      </c>
      <c r="Q57" s="6">
        <f t="shared" si="31"/>
        <v>100.00000000000001</v>
      </c>
      <c r="V57" s="38" t="s">
        <v>1</v>
      </c>
      <c r="W57" s="28"/>
      <c r="X57" s="28"/>
      <c r="Y57" s="29"/>
      <c r="Z57" s="39">
        <f t="shared" ref="Z57:AE57" si="32">SUM(Z54:Z56)</f>
        <v>1212</v>
      </c>
      <c r="AA57" s="39">
        <f t="shared" si="32"/>
        <v>1041</v>
      </c>
      <c r="AB57" s="68">
        <f t="shared" si="32"/>
        <v>984</v>
      </c>
      <c r="AC57" s="108">
        <f t="shared" si="32"/>
        <v>100.00000000000001</v>
      </c>
      <c r="AD57" s="6">
        <f t="shared" si="32"/>
        <v>100.00000000000001</v>
      </c>
      <c r="AE57" s="6">
        <f t="shared" si="32"/>
        <v>100</v>
      </c>
    </row>
    <row r="58" spans="1:33" ht="15" customHeight="1" x14ac:dyDescent="0.15">
      <c r="K58" s="7"/>
      <c r="AA58" s="1"/>
    </row>
    <row r="59" spans="1:33" ht="15" customHeight="1" x14ac:dyDescent="0.15">
      <c r="A59" s="1" t="s">
        <v>837</v>
      </c>
      <c r="B59" s="22"/>
      <c r="H59" s="7"/>
      <c r="K59" s="7"/>
      <c r="V59" s="22"/>
    </row>
    <row r="60" spans="1:33" ht="13.65" customHeight="1" x14ac:dyDescent="0.15">
      <c r="B60" s="64"/>
      <c r="C60" s="33"/>
      <c r="D60" s="33"/>
      <c r="E60" s="33"/>
      <c r="F60" s="386"/>
      <c r="G60" s="387"/>
      <c r="H60" s="86" t="s">
        <v>2</v>
      </c>
      <c r="I60" s="86"/>
      <c r="J60" s="387"/>
      <c r="K60" s="387"/>
      <c r="L60" s="388"/>
      <c r="M60" s="387"/>
      <c r="N60" s="86" t="s">
        <v>3</v>
      </c>
      <c r="O60" s="86"/>
      <c r="P60" s="387"/>
      <c r="Q60" s="389"/>
      <c r="V60" s="64"/>
      <c r="W60" s="33"/>
      <c r="X60" s="33"/>
      <c r="Y60" s="33"/>
      <c r="Z60" s="79"/>
      <c r="AA60" s="83" t="s">
        <v>2</v>
      </c>
      <c r="AB60" s="86"/>
      <c r="AC60" s="104"/>
      <c r="AD60" s="83" t="s">
        <v>3</v>
      </c>
      <c r="AE60" s="84"/>
    </row>
    <row r="61" spans="1:33" ht="22.65" customHeight="1" x14ac:dyDescent="0.15">
      <c r="B61" s="34"/>
      <c r="E61" s="75"/>
      <c r="F61" s="94" t="s">
        <v>442</v>
      </c>
      <c r="G61" s="94" t="s">
        <v>194</v>
      </c>
      <c r="H61" s="94" t="s">
        <v>195</v>
      </c>
      <c r="I61" s="94" t="s">
        <v>443</v>
      </c>
      <c r="J61" s="100" t="s">
        <v>197</v>
      </c>
      <c r="K61" s="94" t="s">
        <v>1127</v>
      </c>
      <c r="L61" s="103" t="s">
        <v>442</v>
      </c>
      <c r="M61" s="94" t="s">
        <v>194</v>
      </c>
      <c r="N61" s="94" t="s">
        <v>195</v>
      </c>
      <c r="O61" s="94" t="s">
        <v>443</v>
      </c>
      <c r="P61" s="94" t="s">
        <v>197</v>
      </c>
      <c r="Q61" s="94" t="s">
        <v>1127</v>
      </c>
      <c r="V61" s="34"/>
      <c r="Y61" s="75"/>
      <c r="Z61" s="94" t="s">
        <v>975</v>
      </c>
      <c r="AA61" s="94" t="s">
        <v>195</v>
      </c>
      <c r="AB61" s="100" t="s">
        <v>197</v>
      </c>
      <c r="AC61" s="103" t="s">
        <v>975</v>
      </c>
      <c r="AD61" s="94" t="s">
        <v>195</v>
      </c>
      <c r="AE61" s="94" t="s">
        <v>197</v>
      </c>
    </row>
    <row r="62" spans="1:33" ht="12" customHeight="1" x14ac:dyDescent="0.15">
      <c r="B62" s="35"/>
      <c r="C62" s="36"/>
      <c r="D62" s="36"/>
      <c r="E62" s="76"/>
      <c r="F62" s="37"/>
      <c r="G62" s="37"/>
      <c r="H62" s="37"/>
      <c r="I62" s="37"/>
      <c r="J62" s="66"/>
      <c r="K62" s="37"/>
      <c r="L62" s="105">
        <f t="shared" ref="L62:Q62" si="33">F$13-F$5</f>
        <v>2146</v>
      </c>
      <c r="M62" s="2">
        <f t="shared" si="33"/>
        <v>1105</v>
      </c>
      <c r="N62" s="2">
        <f t="shared" si="33"/>
        <v>1041</v>
      </c>
      <c r="O62" s="2">
        <f t="shared" si="33"/>
        <v>1091</v>
      </c>
      <c r="P62" s="2">
        <f t="shared" si="33"/>
        <v>984</v>
      </c>
      <c r="Q62" s="2">
        <f t="shared" si="33"/>
        <v>1212</v>
      </c>
      <c r="V62" s="35"/>
      <c r="W62" s="36"/>
      <c r="X62" s="36"/>
      <c r="Y62" s="76"/>
      <c r="Z62" s="37"/>
      <c r="AA62" s="37"/>
      <c r="AB62" s="66"/>
      <c r="AC62" s="105">
        <f>Z$13-Z$5</f>
        <v>1212</v>
      </c>
      <c r="AD62" s="2">
        <f>AA$13-AA$5</f>
        <v>1041</v>
      </c>
      <c r="AE62" s="2">
        <f>AB$13-AB$5</f>
        <v>984</v>
      </c>
    </row>
    <row r="63" spans="1:33" ht="15" customHeight="1" x14ac:dyDescent="0.15">
      <c r="B63" s="34" t="s">
        <v>838</v>
      </c>
      <c r="F63" s="18">
        <v>143</v>
      </c>
      <c r="G63" s="18">
        <v>67</v>
      </c>
      <c r="H63" s="18">
        <v>76</v>
      </c>
      <c r="I63" s="18">
        <v>77</v>
      </c>
      <c r="J63" s="67">
        <v>64</v>
      </c>
      <c r="K63" s="18">
        <v>80</v>
      </c>
      <c r="L63" s="107">
        <f t="shared" ref="L63:Q67" si="34">F63/L$62*100</f>
        <v>6.6635601118359737</v>
      </c>
      <c r="M63" s="24">
        <f t="shared" si="34"/>
        <v>6.0633484162895925</v>
      </c>
      <c r="N63" s="4">
        <f t="shared" si="34"/>
        <v>7.3006724303554273</v>
      </c>
      <c r="O63" s="4">
        <f t="shared" si="34"/>
        <v>7.0577451879010082</v>
      </c>
      <c r="P63" s="4">
        <f t="shared" si="34"/>
        <v>6.5040650406504072</v>
      </c>
      <c r="Q63" s="4">
        <f t="shared" si="34"/>
        <v>6.6006600660065997</v>
      </c>
      <c r="V63" s="34" t="s">
        <v>838</v>
      </c>
      <c r="Z63" s="18">
        <f>SUM(G63,I63-J63)</f>
        <v>80</v>
      </c>
      <c r="AA63" s="18">
        <f>H63</f>
        <v>76</v>
      </c>
      <c r="AB63" s="67">
        <f>J63</f>
        <v>64</v>
      </c>
      <c r="AC63" s="107">
        <f t="shared" ref="AC63:AE67" si="35">Z63/AC$62*100</f>
        <v>6.6006600660065997</v>
      </c>
      <c r="AD63" s="4">
        <f t="shared" si="35"/>
        <v>7.3006724303554273</v>
      </c>
      <c r="AE63" s="4">
        <f t="shared" si="35"/>
        <v>6.5040650406504072</v>
      </c>
      <c r="AG63" s="173"/>
    </row>
    <row r="64" spans="1:33" ht="15" customHeight="1" x14ac:dyDescent="0.15">
      <c r="B64" s="34" t="s">
        <v>839</v>
      </c>
      <c r="F64" s="18">
        <v>986</v>
      </c>
      <c r="G64" s="18">
        <v>584</v>
      </c>
      <c r="H64" s="18">
        <v>402</v>
      </c>
      <c r="I64" s="18">
        <v>388</v>
      </c>
      <c r="J64" s="67">
        <v>343</v>
      </c>
      <c r="K64" s="18">
        <v>629</v>
      </c>
      <c r="L64" s="107">
        <f t="shared" si="34"/>
        <v>45.945945945945951</v>
      </c>
      <c r="M64" s="24">
        <f t="shared" si="34"/>
        <v>52.850678733031678</v>
      </c>
      <c r="N64" s="4">
        <f t="shared" si="34"/>
        <v>38.616714697406337</v>
      </c>
      <c r="O64" s="4">
        <f t="shared" si="34"/>
        <v>35.563703024747937</v>
      </c>
      <c r="P64" s="4">
        <f t="shared" si="34"/>
        <v>34.857723577235774</v>
      </c>
      <c r="Q64" s="4">
        <f t="shared" si="34"/>
        <v>51.897689768976896</v>
      </c>
      <c r="V64" s="34" t="s">
        <v>839</v>
      </c>
      <c r="Z64" s="18">
        <f>SUM(G64,I64-J64)</f>
        <v>629</v>
      </c>
      <c r="AA64" s="18">
        <f>H64</f>
        <v>402</v>
      </c>
      <c r="AB64" s="67">
        <f>J64</f>
        <v>343</v>
      </c>
      <c r="AC64" s="107">
        <f t="shared" si="35"/>
        <v>51.897689768976896</v>
      </c>
      <c r="AD64" s="4">
        <f t="shared" si="35"/>
        <v>38.616714697406337</v>
      </c>
      <c r="AE64" s="4">
        <f t="shared" si="35"/>
        <v>34.857723577235774</v>
      </c>
      <c r="AG64" s="173"/>
    </row>
    <row r="65" spans="1:33" ht="15" customHeight="1" x14ac:dyDescent="0.15">
      <c r="B65" s="34" t="s">
        <v>840</v>
      </c>
      <c r="F65" s="18">
        <v>876</v>
      </c>
      <c r="G65" s="18">
        <v>384</v>
      </c>
      <c r="H65" s="18">
        <v>492</v>
      </c>
      <c r="I65" s="18">
        <v>557</v>
      </c>
      <c r="J65" s="67">
        <v>511</v>
      </c>
      <c r="K65" s="18">
        <v>430</v>
      </c>
      <c r="L65" s="107">
        <f t="shared" si="34"/>
        <v>40.820130475302889</v>
      </c>
      <c r="M65" s="24">
        <f t="shared" si="34"/>
        <v>34.751131221719454</v>
      </c>
      <c r="N65" s="4">
        <f t="shared" si="34"/>
        <v>47.262247838616716</v>
      </c>
      <c r="O65" s="4">
        <f t="shared" si="34"/>
        <v>51.054078826764439</v>
      </c>
      <c r="P65" s="4">
        <f t="shared" si="34"/>
        <v>51.930894308943088</v>
      </c>
      <c r="Q65" s="4">
        <f t="shared" si="34"/>
        <v>35.478547854785482</v>
      </c>
      <c r="V65" s="34" t="s">
        <v>840</v>
      </c>
      <c r="Z65" s="18">
        <f>SUM(G65,I65-J65)</f>
        <v>430</v>
      </c>
      <c r="AA65" s="18">
        <f>H65</f>
        <v>492</v>
      </c>
      <c r="AB65" s="67">
        <f>J65</f>
        <v>511</v>
      </c>
      <c r="AC65" s="107">
        <f t="shared" si="35"/>
        <v>35.478547854785482</v>
      </c>
      <c r="AD65" s="4">
        <f t="shared" si="35"/>
        <v>47.262247838616716</v>
      </c>
      <c r="AE65" s="4">
        <f t="shared" si="35"/>
        <v>51.930894308943088</v>
      </c>
      <c r="AG65" s="173"/>
    </row>
    <row r="66" spans="1:33" ht="15" customHeight="1" x14ac:dyDescent="0.15">
      <c r="B66" s="34" t="s">
        <v>477</v>
      </c>
      <c r="F66" s="18">
        <v>52</v>
      </c>
      <c r="G66" s="18">
        <v>45</v>
      </c>
      <c r="H66" s="18">
        <v>7</v>
      </c>
      <c r="I66" s="18">
        <v>18</v>
      </c>
      <c r="J66" s="67">
        <v>17</v>
      </c>
      <c r="K66" s="18">
        <v>46</v>
      </c>
      <c r="L66" s="107">
        <f t="shared" si="34"/>
        <v>2.4231127679403541</v>
      </c>
      <c r="M66" s="24">
        <f t="shared" si="34"/>
        <v>4.0723981900452486</v>
      </c>
      <c r="N66" s="4">
        <f t="shared" si="34"/>
        <v>0.67243035542747354</v>
      </c>
      <c r="O66" s="4">
        <f t="shared" si="34"/>
        <v>1.6498625114573784</v>
      </c>
      <c r="P66" s="4">
        <f t="shared" si="34"/>
        <v>1.7276422764227644</v>
      </c>
      <c r="Q66" s="4">
        <f t="shared" si="34"/>
        <v>3.7953795379537953</v>
      </c>
      <c r="V66" s="34" t="s">
        <v>477</v>
      </c>
      <c r="Z66" s="18">
        <f>SUM(G66,I66-J66)</f>
        <v>46</v>
      </c>
      <c r="AA66" s="18">
        <f>H66</f>
        <v>7</v>
      </c>
      <c r="AB66" s="67">
        <f>J66</f>
        <v>17</v>
      </c>
      <c r="AC66" s="107">
        <f t="shared" si="35"/>
        <v>3.7953795379537953</v>
      </c>
      <c r="AD66" s="4">
        <f t="shared" si="35"/>
        <v>0.67243035542747354</v>
      </c>
      <c r="AE66" s="4">
        <f t="shared" si="35"/>
        <v>1.7276422764227644</v>
      </c>
      <c r="AG66" s="173"/>
    </row>
    <row r="67" spans="1:33" ht="15" customHeight="1" x14ac:dyDescent="0.15">
      <c r="B67" s="34" t="s">
        <v>0</v>
      </c>
      <c r="C67" s="36"/>
      <c r="D67" s="36"/>
      <c r="E67" s="36"/>
      <c r="F67" s="19">
        <v>89</v>
      </c>
      <c r="G67" s="19">
        <v>25</v>
      </c>
      <c r="H67" s="19">
        <v>64</v>
      </c>
      <c r="I67" s="19">
        <v>51</v>
      </c>
      <c r="J67" s="72">
        <v>49</v>
      </c>
      <c r="K67" s="19">
        <v>27</v>
      </c>
      <c r="L67" s="111">
        <f t="shared" si="34"/>
        <v>4.1472506989748368</v>
      </c>
      <c r="M67" s="26">
        <f t="shared" si="34"/>
        <v>2.2624434389140271</v>
      </c>
      <c r="N67" s="5">
        <f t="shared" si="34"/>
        <v>6.1479346781940443</v>
      </c>
      <c r="O67" s="5">
        <f t="shared" si="34"/>
        <v>4.6746104491292391</v>
      </c>
      <c r="P67" s="5">
        <f t="shared" si="34"/>
        <v>4.9796747967479673</v>
      </c>
      <c r="Q67" s="5">
        <f t="shared" si="34"/>
        <v>2.2277227722772275</v>
      </c>
      <c r="V67" s="34" t="s">
        <v>0</v>
      </c>
      <c r="W67" s="36"/>
      <c r="X67" s="36"/>
      <c r="Y67" s="36"/>
      <c r="Z67" s="19">
        <f>SUM(G67,I67-J67)</f>
        <v>27</v>
      </c>
      <c r="AA67" s="19">
        <f>H67</f>
        <v>64</v>
      </c>
      <c r="AB67" s="72">
        <f>J67</f>
        <v>49</v>
      </c>
      <c r="AC67" s="111">
        <f t="shared" si="35"/>
        <v>2.2277227722772275</v>
      </c>
      <c r="AD67" s="5">
        <f t="shared" si="35"/>
        <v>6.1479346781940443</v>
      </c>
      <c r="AE67" s="5">
        <f t="shared" si="35"/>
        <v>4.9796747967479673</v>
      </c>
      <c r="AG67" s="173"/>
    </row>
    <row r="68" spans="1:33" ht="15" customHeight="1" x14ac:dyDescent="0.15">
      <c r="B68" s="38" t="s">
        <v>1</v>
      </c>
      <c r="C68" s="28"/>
      <c r="D68" s="28"/>
      <c r="E68" s="29"/>
      <c r="F68" s="39">
        <f t="shared" ref="F68:J68" si="36">SUM(F63:F67)</f>
        <v>2146</v>
      </c>
      <c r="G68" s="39">
        <f t="shared" si="36"/>
        <v>1105</v>
      </c>
      <c r="H68" s="39">
        <f t="shared" si="36"/>
        <v>1041</v>
      </c>
      <c r="I68" s="39">
        <f t="shared" si="36"/>
        <v>1091</v>
      </c>
      <c r="J68" s="68">
        <f t="shared" si="36"/>
        <v>984</v>
      </c>
      <c r="K68" s="39">
        <v>1212</v>
      </c>
      <c r="L68" s="108">
        <f t="shared" ref="L68:Q68" si="37">SUM(L63:L67)</f>
        <v>100</v>
      </c>
      <c r="M68" s="25">
        <f t="shared" si="37"/>
        <v>100</v>
      </c>
      <c r="N68" s="6">
        <f t="shared" si="37"/>
        <v>100</v>
      </c>
      <c r="O68" s="6">
        <f t="shared" si="37"/>
        <v>100</v>
      </c>
      <c r="P68" s="6">
        <f t="shared" si="37"/>
        <v>100.00000000000001</v>
      </c>
      <c r="Q68" s="6">
        <f t="shared" si="37"/>
        <v>100</v>
      </c>
      <c r="V68" s="38" t="s">
        <v>1</v>
      </c>
      <c r="W68" s="28"/>
      <c r="X68" s="28"/>
      <c r="Y68" s="29"/>
      <c r="Z68" s="39">
        <f t="shared" ref="Z68:AE68" si="38">SUM(Z63:Z67)</f>
        <v>1212</v>
      </c>
      <c r="AA68" s="39">
        <f t="shared" si="38"/>
        <v>1041</v>
      </c>
      <c r="AB68" s="68">
        <f t="shared" si="38"/>
        <v>984</v>
      </c>
      <c r="AC68" s="108">
        <f t="shared" si="38"/>
        <v>100</v>
      </c>
      <c r="AD68" s="6">
        <f t="shared" si="38"/>
        <v>100</v>
      </c>
      <c r="AE68" s="6">
        <f t="shared" si="38"/>
        <v>100.00000000000001</v>
      </c>
    </row>
    <row r="69" spans="1:33" ht="15" customHeight="1" x14ac:dyDescent="0.15">
      <c r="K69" s="7"/>
      <c r="AA69" s="1"/>
    </row>
    <row r="70" spans="1:33" ht="15" customHeight="1" x14ac:dyDescent="0.15">
      <c r="A70" s="44" t="s">
        <v>841</v>
      </c>
      <c r="B70" s="22"/>
      <c r="H70" s="7"/>
      <c r="K70" s="7"/>
      <c r="V70" s="22"/>
    </row>
    <row r="71" spans="1:33" ht="13.65" customHeight="1" x14ac:dyDescent="0.15">
      <c r="B71" s="64"/>
      <c r="C71" s="33"/>
      <c r="D71" s="33"/>
      <c r="E71" s="33"/>
      <c r="F71" s="386"/>
      <c r="G71" s="387"/>
      <c r="H71" s="86" t="s">
        <v>2</v>
      </c>
      <c r="I71" s="86"/>
      <c r="J71" s="387"/>
      <c r="K71" s="387"/>
      <c r="L71" s="388"/>
      <c r="M71" s="387"/>
      <c r="N71" s="86" t="s">
        <v>3</v>
      </c>
      <c r="O71" s="86"/>
      <c r="P71" s="387"/>
      <c r="Q71" s="389"/>
      <c r="V71" s="64"/>
      <c r="W71" s="33"/>
      <c r="X71" s="33"/>
      <c r="Y71" s="33"/>
      <c r="Z71" s="79"/>
      <c r="AA71" s="83" t="s">
        <v>2</v>
      </c>
      <c r="AB71" s="86"/>
      <c r="AC71" s="104"/>
      <c r="AD71" s="83" t="s">
        <v>3</v>
      </c>
      <c r="AE71" s="84"/>
    </row>
    <row r="72" spans="1:33" ht="22.65" customHeight="1" x14ac:dyDescent="0.15">
      <c r="B72" s="34"/>
      <c r="E72" s="75"/>
      <c r="F72" s="94" t="s">
        <v>442</v>
      </c>
      <c r="G72" s="94" t="s">
        <v>194</v>
      </c>
      <c r="H72" s="94" t="s">
        <v>195</v>
      </c>
      <c r="I72" s="94" t="s">
        <v>443</v>
      </c>
      <c r="J72" s="100" t="s">
        <v>197</v>
      </c>
      <c r="K72" s="94" t="s">
        <v>1127</v>
      </c>
      <c r="L72" s="103" t="s">
        <v>442</v>
      </c>
      <c r="M72" s="94" t="s">
        <v>194</v>
      </c>
      <c r="N72" s="94" t="s">
        <v>195</v>
      </c>
      <c r="O72" s="94" t="s">
        <v>443</v>
      </c>
      <c r="P72" s="94" t="s">
        <v>197</v>
      </c>
      <c r="Q72" s="94" t="s">
        <v>1127</v>
      </c>
      <c r="V72" s="34"/>
      <c r="Y72" s="75"/>
      <c r="Z72" s="94" t="s">
        <v>975</v>
      </c>
      <c r="AA72" s="94" t="s">
        <v>195</v>
      </c>
      <c r="AB72" s="100" t="s">
        <v>197</v>
      </c>
      <c r="AC72" s="103" t="s">
        <v>975</v>
      </c>
      <c r="AD72" s="94" t="s">
        <v>195</v>
      </c>
      <c r="AE72" s="94" t="s">
        <v>197</v>
      </c>
    </row>
    <row r="73" spans="1:33" ht="12" customHeight="1" x14ac:dyDescent="0.15">
      <c r="B73" s="35"/>
      <c r="C73" s="36"/>
      <c r="D73" s="36"/>
      <c r="E73" s="76"/>
      <c r="F73" s="37"/>
      <c r="G73" s="37"/>
      <c r="H73" s="37"/>
      <c r="I73" s="37"/>
      <c r="J73" s="66"/>
      <c r="K73" s="37"/>
      <c r="L73" s="105">
        <f t="shared" ref="L73:Q73" si="39">F$13</f>
        <v>2146</v>
      </c>
      <c r="M73" s="2">
        <f t="shared" si="39"/>
        <v>1105</v>
      </c>
      <c r="N73" s="2">
        <f t="shared" si="39"/>
        <v>1041</v>
      </c>
      <c r="O73" s="2">
        <f t="shared" si="39"/>
        <v>1184</v>
      </c>
      <c r="P73" s="2">
        <f t="shared" si="39"/>
        <v>1077</v>
      </c>
      <c r="Q73" s="2">
        <f t="shared" si="39"/>
        <v>1212</v>
      </c>
      <c r="V73" s="35"/>
      <c r="W73" s="36"/>
      <c r="X73" s="36"/>
      <c r="Y73" s="76"/>
      <c r="Z73" s="37"/>
      <c r="AA73" s="37"/>
      <c r="AB73" s="66"/>
      <c r="AC73" s="105">
        <f>Z$13</f>
        <v>1212</v>
      </c>
      <c r="AD73" s="2">
        <f>AA$13</f>
        <v>1041</v>
      </c>
      <c r="AE73" s="2">
        <f>AB$13</f>
        <v>1077</v>
      </c>
    </row>
    <row r="74" spans="1:33" ht="15" customHeight="1" x14ac:dyDescent="0.15">
      <c r="B74" s="34" t="s">
        <v>327</v>
      </c>
      <c r="F74" s="18">
        <v>883</v>
      </c>
      <c r="G74" s="18">
        <v>428</v>
      </c>
      <c r="H74" s="18">
        <v>455</v>
      </c>
      <c r="I74" s="18">
        <v>425</v>
      </c>
      <c r="J74" s="67">
        <v>387</v>
      </c>
      <c r="K74" s="18">
        <v>466</v>
      </c>
      <c r="L74" s="107">
        <f t="shared" ref="L74:Q81" si="40">F74/L$73*100</f>
        <v>41.146318732525629</v>
      </c>
      <c r="M74" s="24">
        <f t="shared" si="40"/>
        <v>38.733031674208149</v>
      </c>
      <c r="N74" s="4">
        <f t="shared" si="40"/>
        <v>43.707973102785786</v>
      </c>
      <c r="O74" s="4">
        <f t="shared" si="40"/>
        <v>35.895270270270267</v>
      </c>
      <c r="P74" s="4">
        <f t="shared" si="40"/>
        <v>35.933147632311979</v>
      </c>
      <c r="Q74" s="4">
        <f t="shared" si="40"/>
        <v>38.448844884488445</v>
      </c>
      <c r="V74" s="34" t="s">
        <v>327</v>
      </c>
      <c r="Z74" s="18">
        <f t="shared" ref="Z74:Z81" si="41">SUM(G74,I74-J74)</f>
        <v>466</v>
      </c>
      <c r="AA74" s="18">
        <f t="shared" ref="AA74:AA81" si="42">H74</f>
        <v>455</v>
      </c>
      <c r="AB74" s="67">
        <f t="shared" ref="AB74:AB81" si="43">J74</f>
        <v>387</v>
      </c>
      <c r="AC74" s="107">
        <f t="shared" ref="AC74:AE81" si="44">Z74/AC$73*100</f>
        <v>38.448844884488445</v>
      </c>
      <c r="AD74" s="4">
        <f t="shared" si="44"/>
        <v>43.707973102785786</v>
      </c>
      <c r="AE74" s="4">
        <f t="shared" si="44"/>
        <v>35.933147632311979</v>
      </c>
      <c r="AG74" s="173"/>
    </row>
    <row r="75" spans="1:33" ht="15" customHeight="1" x14ac:dyDescent="0.15">
      <c r="B75" s="34" t="s">
        <v>53</v>
      </c>
      <c r="F75" s="18">
        <v>441</v>
      </c>
      <c r="G75" s="18">
        <v>237</v>
      </c>
      <c r="H75" s="18">
        <v>204</v>
      </c>
      <c r="I75" s="18">
        <v>229</v>
      </c>
      <c r="J75" s="67">
        <v>208</v>
      </c>
      <c r="K75" s="18">
        <v>258</v>
      </c>
      <c r="L75" s="107">
        <f t="shared" si="40"/>
        <v>20.549860205032619</v>
      </c>
      <c r="M75" s="24">
        <f t="shared" si="40"/>
        <v>21.447963800904976</v>
      </c>
      <c r="N75" s="4">
        <f t="shared" si="40"/>
        <v>19.596541786743515</v>
      </c>
      <c r="O75" s="4">
        <f t="shared" si="40"/>
        <v>19.341216216216218</v>
      </c>
      <c r="P75" s="4">
        <f t="shared" si="40"/>
        <v>19.312906220984217</v>
      </c>
      <c r="Q75" s="4">
        <f t="shared" si="40"/>
        <v>21.287128712871286</v>
      </c>
      <c r="V75" s="34" t="s">
        <v>53</v>
      </c>
      <c r="Z75" s="18">
        <f t="shared" si="41"/>
        <v>258</v>
      </c>
      <c r="AA75" s="18">
        <f t="shared" si="42"/>
        <v>204</v>
      </c>
      <c r="AB75" s="67">
        <f t="shared" si="43"/>
        <v>208</v>
      </c>
      <c r="AC75" s="107">
        <f t="shared" si="44"/>
        <v>21.287128712871286</v>
      </c>
      <c r="AD75" s="4">
        <f t="shared" si="44"/>
        <v>19.596541786743515</v>
      </c>
      <c r="AE75" s="4">
        <f t="shared" si="44"/>
        <v>19.312906220984217</v>
      </c>
      <c r="AG75" s="173"/>
    </row>
    <row r="76" spans="1:33" ht="15" customHeight="1" x14ac:dyDescent="0.15">
      <c r="B76" s="34" t="s">
        <v>54</v>
      </c>
      <c r="F76" s="18">
        <v>307</v>
      </c>
      <c r="G76" s="18">
        <v>191</v>
      </c>
      <c r="H76" s="18">
        <v>116</v>
      </c>
      <c r="I76" s="18">
        <v>174</v>
      </c>
      <c r="J76" s="67">
        <v>158</v>
      </c>
      <c r="K76" s="18">
        <v>207</v>
      </c>
      <c r="L76" s="107">
        <f t="shared" si="40"/>
        <v>14.305684995340167</v>
      </c>
      <c r="M76" s="24">
        <f t="shared" si="40"/>
        <v>17.285067873303166</v>
      </c>
      <c r="N76" s="4">
        <f t="shared" si="40"/>
        <v>11.143131604226705</v>
      </c>
      <c r="O76" s="4">
        <f t="shared" si="40"/>
        <v>14.695945945945946</v>
      </c>
      <c r="P76" s="4">
        <f t="shared" si="40"/>
        <v>14.670380687093779</v>
      </c>
      <c r="Q76" s="4">
        <f t="shared" si="40"/>
        <v>17.079207920792079</v>
      </c>
      <c r="V76" s="34" t="s">
        <v>54</v>
      </c>
      <c r="Z76" s="18">
        <f t="shared" si="41"/>
        <v>207</v>
      </c>
      <c r="AA76" s="18">
        <f t="shared" si="42"/>
        <v>116</v>
      </c>
      <c r="AB76" s="67">
        <f t="shared" si="43"/>
        <v>158</v>
      </c>
      <c r="AC76" s="107">
        <f t="shared" si="44"/>
        <v>17.079207920792079</v>
      </c>
      <c r="AD76" s="4">
        <f t="shared" si="44"/>
        <v>11.143131604226705</v>
      </c>
      <c r="AE76" s="4">
        <f t="shared" si="44"/>
        <v>14.670380687093779</v>
      </c>
      <c r="AG76" s="173"/>
    </row>
    <row r="77" spans="1:33" ht="15" customHeight="1" x14ac:dyDescent="0.15">
      <c r="B77" s="34" t="s">
        <v>107</v>
      </c>
      <c r="F77" s="18">
        <v>161</v>
      </c>
      <c r="G77" s="18">
        <v>85</v>
      </c>
      <c r="H77" s="18">
        <v>76</v>
      </c>
      <c r="I77" s="18">
        <v>118</v>
      </c>
      <c r="J77" s="67">
        <v>106</v>
      </c>
      <c r="K77" s="18">
        <v>97</v>
      </c>
      <c r="L77" s="107">
        <f t="shared" si="40"/>
        <v>7.5023299161230197</v>
      </c>
      <c r="M77" s="24">
        <f t="shared" si="40"/>
        <v>7.6923076923076925</v>
      </c>
      <c r="N77" s="4">
        <f t="shared" si="40"/>
        <v>7.3006724303554273</v>
      </c>
      <c r="O77" s="4">
        <f t="shared" si="40"/>
        <v>9.9662162162162158</v>
      </c>
      <c r="P77" s="4">
        <f t="shared" si="40"/>
        <v>9.8421541318477246</v>
      </c>
      <c r="Q77" s="4">
        <f t="shared" si="40"/>
        <v>8.003300330033003</v>
      </c>
      <c r="V77" s="34" t="s">
        <v>107</v>
      </c>
      <c r="Z77" s="18">
        <f t="shared" si="41"/>
        <v>97</v>
      </c>
      <c r="AA77" s="18">
        <f t="shared" si="42"/>
        <v>76</v>
      </c>
      <c r="AB77" s="67">
        <f t="shared" si="43"/>
        <v>106</v>
      </c>
      <c r="AC77" s="107">
        <f t="shared" si="44"/>
        <v>8.003300330033003</v>
      </c>
      <c r="AD77" s="4">
        <f t="shared" si="44"/>
        <v>7.3006724303554273</v>
      </c>
      <c r="AE77" s="4">
        <f t="shared" si="44"/>
        <v>9.8421541318477246</v>
      </c>
      <c r="AG77" s="173"/>
    </row>
    <row r="78" spans="1:33" ht="15" customHeight="1" x14ac:dyDescent="0.15">
      <c r="B78" s="34" t="s">
        <v>108</v>
      </c>
      <c r="F78" s="18">
        <v>70</v>
      </c>
      <c r="G78" s="18">
        <v>49</v>
      </c>
      <c r="H78" s="18">
        <v>21</v>
      </c>
      <c r="I78" s="18">
        <v>47</v>
      </c>
      <c r="J78" s="67">
        <v>43</v>
      </c>
      <c r="K78" s="18">
        <v>53</v>
      </c>
      <c r="L78" s="107">
        <f t="shared" si="40"/>
        <v>3.2618825722273996</v>
      </c>
      <c r="M78" s="24">
        <f t="shared" si="40"/>
        <v>4.4343891402714934</v>
      </c>
      <c r="N78" s="4">
        <f t="shared" si="40"/>
        <v>2.0172910662824206</v>
      </c>
      <c r="O78" s="4">
        <f t="shared" si="40"/>
        <v>3.9695945945945943</v>
      </c>
      <c r="P78" s="4">
        <f t="shared" si="40"/>
        <v>3.9925719591457756</v>
      </c>
      <c r="Q78" s="4">
        <f t="shared" si="40"/>
        <v>4.3729372937293736</v>
      </c>
      <c r="V78" s="34" t="s">
        <v>108</v>
      </c>
      <c r="Z78" s="18">
        <f t="shared" si="41"/>
        <v>53</v>
      </c>
      <c r="AA78" s="18">
        <f t="shared" si="42"/>
        <v>21</v>
      </c>
      <c r="AB78" s="67">
        <f t="shared" si="43"/>
        <v>43</v>
      </c>
      <c r="AC78" s="107">
        <f t="shared" si="44"/>
        <v>4.3729372937293736</v>
      </c>
      <c r="AD78" s="4">
        <f t="shared" si="44"/>
        <v>2.0172910662824206</v>
      </c>
      <c r="AE78" s="4">
        <f t="shared" si="44"/>
        <v>3.9925719591457756</v>
      </c>
      <c r="AG78" s="173"/>
    </row>
    <row r="79" spans="1:33" ht="15" customHeight="1" x14ac:dyDescent="0.15">
      <c r="B79" s="34" t="s">
        <v>824</v>
      </c>
      <c r="F79" s="18">
        <v>107</v>
      </c>
      <c r="G79" s="18">
        <v>64</v>
      </c>
      <c r="H79" s="18">
        <v>43</v>
      </c>
      <c r="I79" s="18">
        <v>70</v>
      </c>
      <c r="J79" s="67">
        <v>64</v>
      </c>
      <c r="K79" s="18">
        <v>70</v>
      </c>
      <c r="L79" s="107">
        <f t="shared" si="40"/>
        <v>4.9860205032618827</v>
      </c>
      <c r="M79" s="24">
        <f t="shared" si="40"/>
        <v>5.7918552036199094</v>
      </c>
      <c r="N79" s="4">
        <f t="shared" si="40"/>
        <v>4.1306436119116237</v>
      </c>
      <c r="O79" s="4">
        <f t="shared" si="40"/>
        <v>5.9121621621621623</v>
      </c>
      <c r="P79" s="4">
        <f t="shared" si="40"/>
        <v>5.9424326833797583</v>
      </c>
      <c r="Q79" s="4">
        <f t="shared" si="40"/>
        <v>5.7755775577557751</v>
      </c>
      <c r="V79" s="34" t="s">
        <v>824</v>
      </c>
      <c r="Z79" s="18">
        <f t="shared" si="41"/>
        <v>70</v>
      </c>
      <c r="AA79" s="18">
        <f t="shared" si="42"/>
        <v>43</v>
      </c>
      <c r="AB79" s="67">
        <f t="shared" si="43"/>
        <v>64</v>
      </c>
      <c r="AC79" s="107">
        <f t="shared" si="44"/>
        <v>5.7755775577557751</v>
      </c>
      <c r="AD79" s="4">
        <f t="shared" si="44"/>
        <v>4.1306436119116237</v>
      </c>
      <c r="AE79" s="4">
        <f t="shared" si="44"/>
        <v>5.9424326833797583</v>
      </c>
      <c r="AG79" s="173"/>
    </row>
    <row r="80" spans="1:33" ht="15" customHeight="1" x14ac:dyDescent="0.15">
      <c r="B80" s="34" t="s">
        <v>110</v>
      </c>
      <c r="F80" s="18">
        <v>9</v>
      </c>
      <c r="G80" s="18">
        <v>7</v>
      </c>
      <c r="H80" s="18">
        <v>2</v>
      </c>
      <c r="I80" s="18">
        <v>10</v>
      </c>
      <c r="J80" s="67">
        <v>7</v>
      </c>
      <c r="K80" s="18">
        <v>10</v>
      </c>
      <c r="L80" s="107">
        <f t="shared" si="40"/>
        <v>0.41938490214352281</v>
      </c>
      <c r="M80" s="24">
        <f t="shared" si="40"/>
        <v>0.63348416289592757</v>
      </c>
      <c r="N80" s="4">
        <f t="shared" si="40"/>
        <v>0.19212295869356388</v>
      </c>
      <c r="O80" s="4">
        <f t="shared" si="40"/>
        <v>0.84459459459459463</v>
      </c>
      <c r="P80" s="4">
        <f t="shared" si="40"/>
        <v>0.64995357474466109</v>
      </c>
      <c r="Q80" s="4">
        <f t="shared" si="40"/>
        <v>0.82508250825082496</v>
      </c>
      <c r="V80" s="34" t="s">
        <v>110</v>
      </c>
      <c r="Z80" s="18">
        <f t="shared" si="41"/>
        <v>10</v>
      </c>
      <c r="AA80" s="18">
        <f t="shared" si="42"/>
        <v>2</v>
      </c>
      <c r="AB80" s="67">
        <f t="shared" si="43"/>
        <v>7</v>
      </c>
      <c r="AC80" s="107">
        <f t="shared" si="44"/>
        <v>0.82508250825082496</v>
      </c>
      <c r="AD80" s="4">
        <f t="shared" si="44"/>
        <v>0.19212295869356388</v>
      </c>
      <c r="AE80" s="4">
        <f t="shared" si="44"/>
        <v>0.64995357474466109</v>
      </c>
      <c r="AG80" s="173"/>
    </row>
    <row r="81" spans="1:34" ht="15" customHeight="1" x14ac:dyDescent="0.15">
      <c r="B81" s="34" t="s">
        <v>0</v>
      </c>
      <c r="C81" s="36"/>
      <c r="D81" s="36"/>
      <c r="E81" s="36"/>
      <c r="F81" s="19">
        <v>168</v>
      </c>
      <c r="G81" s="19">
        <v>44</v>
      </c>
      <c r="H81" s="19">
        <v>124</v>
      </c>
      <c r="I81" s="19">
        <v>111</v>
      </c>
      <c r="J81" s="72">
        <v>104</v>
      </c>
      <c r="K81" s="19">
        <v>51</v>
      </c>
      <c r="L81" s="111">
        <f t="shared" si="40"/>
        <v>7.8285181733457598</v>
      </c>
      <c r="M81" s="26">
        <f t="shared" si="40"/>
        <v>3.9819004524886874</v>
      </c>
      <c r="N81" s="5">
        <f t="shared" si="40"/>
        <v>11.911623439000961</v>
      </c>
      <c r="O81" s="5">
        <f t="shared" si="40"/>
        <v>9.375</v>
      </c>
      <c r="P81" s="5">
        <f t="shared" si="40"/>
        <v>9.6564531104921087</v>
      </c>
      <c r="Q81" s="5">
        <f t="shared" si="40"/>
        <v>4.2079207920792081</v>
      </c>
      <c r="V81" s="34" t="s">
        <v>0</v>
      </c>
      <c r="W81" s="36"/>
      <c r="X81" s="36"/>
      <c r="Y81" s="36"/>
      <c r="Z81" s="19">
        <f t="shared" si="41"/>
        <v>51</v>
      </c>
      <c r="AA81" s="19">
        <f t="shared" si="42"/>
        <v>124</v>
      </c>
      <c r="AB81" s="72">
        <f t="shared" si="43"/>
        <v>104</v>
      </c>
      <c r="AC81" s="111">
        <f t="shared" si="44"/>
        <v>4.2079207920792081</v>
      </c>
      <c r="AD81" s="5">
        <f t="shared" si="44"/>
        <v>11.911623439000961</v>
      </c>
      <c r="AE81" s="5">
        <f t="shared" si="44"/>
        <v>9.6564531104921087</v>
      </c>
      <c r="AG81" s="173"/>
    </row>
    <row r="82" spans="1:34" ht="15" customHeight="1" x14ac:dyDescent="0.15">
      <c r="B82" s="38" t="s">
        <v>1</v>
      </c>
      <c r="C82" s="28"/>
      <c r="D82" s="28"/>
      <c r="E82" s="29"/>
      <c r="F82" s="39">
        <f t="shared" ref="F82:J82" si="45">SUM(F74:F81)</f>
        <v>2146</v>
      </c>
      <c r="G82" s="39">
        <f t="shared" si="45"/>
        <v>1105</v>
      </c>
      <c r="H82" s="39">
        <f t="shared" si="45"/>
        <v>1041</v>
      </c>
      <c r="I82" s="39">
        <f t="shared" si="45"/>
        <v>1184</v>
      </c>
      <c r="J82" s="68">
        <f t="shared" si="45"/>
        <v>1077</v>
      </c>
      <c r="K82" s="39">
        <v>1212</v>
      </c>
      <c r="L82" s="108">
        <f t="shared" ref="L82:Q82" si="46">SUM(L74:L81)</f>
        <v>100</v>
      </c>
      <c r="M82" s="25">
        <f t="shared" si="46"/>
        <v>99.999999999999986</v>
      </c>
      <c r="N82" s="6">
        <f t="shared" si="46"/>
        <v>100.00000000000001</v>
      </c>
      <c r="O82" s="6">
        <f t="shared" si="46"/>
        <v>100</v>
      </c>
      <c r="P82" s="6">
        <f t="shared" si="46"/>
        <v>100</v>
      </c>
      <c r="Q82" s="6">
        <f t="shared" si="46"/>
        <v>100</v>
      </c>
      <c r="V82" s="38" t="s">
        <v>1</v>
      </c>
      <c r="W82" s="28"/>
      <c r="X82" s="28"/>
      <c r="Y82" s="29"/>
      <c r="Z82" s="39">
        <f t="shared" ref="Z82:AE82" si="47">SUM(Z74:Z81)</f>
        <v>1212</v>
      </c>
      <c r="AA82" s="39">
        <f t="shared" si="47"/>
        <v>1041</v>
      </c>
      <c r="AB82" s="68">
        <f t="shared" si="47"/>
        <v>1077</v>
      </c>
      <c r="AC82" s="108">
        <f t="shared" si="47"/>
        <v>100</v>
      </c>
      <c r="AD82" s="6">
        <f t="shared" si="47"/>
        <v>100.00000000000001</v>
      </c>
      <c r="AE82" s="6">
        <f t="shared" si="47"/>
        <v>100</v>
      </c>
    </row>
    <row r="83" spans="1:34" ht="15" customHeight="1" x14ac:dyDescent="0.15">
      <c r="B83" s="38" t="s">
        <v>105</v>
      </c>
      <c r="C83" s="28"/>
      <c r="D83" s="28"/>
      <c r="E83" s="29"/>
      <c r="F83" s="40">
        <v>1.2992922143579373</v>
      </c>
      <c r="G83" s="40">
        <v>1.4476908576814327</v>
      </c>
      <c r="H83" s="40">
        <v>1.1275899672846237</v>
      </c>
      <c r="I83" s="40">
        <v>1.5582479030754892</v>
      </c>
      <c r="J83" s="40">
        <v>1.527235354573484</v>
      </c>
      <c r="K83" s="40">
        <v>1.4832041343669251</v>
      </c>
      <c r="V83" s="38" t="s">
        <v>105</v>
      </c>
      <c r="W83" s="28"/>
      <c r="X83" s="28"/>
      <c r="Y83" s="29"/>
      <c r="Z83" s="40">
        <v>1.4832041343669251</v>
      </c>
      <c r="AA83" s="40">
        <f>H83</f>
        <v>1.1275899672846237</v>
      </c>
      <c r="AB83" s="40">
        <f>J83</f>
        <v>1.527235354573484</v>
      </c>
    </row>
    <row r="84" spans="1:34" ht="15" customHeight="1" x14ac:dyDescent="0.15">
      <c r="B84" s="38" t="s">
        <v>106</v>
      </c>
      <c r="C84" s="28"/>
      <c r="D84" s="28"/>
      <c r="E84" s="29"/>
      <c r="F84" s="47">
        <v>21</v>
      </c>
      <c r="G84" s="47">
        <v>12</v>
      </c>
      <c r="H84" s="47">
        <v>21</v>
      </c>
      <c r="I84" s="47">
        <v>16</v>
      </c>
      <c r="J84" s="47">
        <v>16</v>
      </c>
      <c r="K84" s="47">
        <v>15</v>
      </c>
      <c r="V84" s="38" t="s">
        <v>106</v>
      </c>
      <c r="W84" s="28"/>
      <c r="X84" s="28"/>
      <c r="Y84" s="29"/>
      <c r="Z84" s="47">
        <v>15</v>
      </c>
      <c r="AA84" s="47">
        <f>H84</f>
        <v>21</v>
      </c>
      <c r="AB84" s="47">
        <f>J84</f>
        <v>16</v>
      </c>
    </row>
    <row r="86" spans="1:34" ht="15" customHeight="1" x14ac:dyDescent="0.15">
      <c r="A86" s="1" t="s">
        <v>842</v>
      </c>
      <c r="B86" s="22"/>
      <c r="H86" s="7"/>
      <c r="V86" s="22"/>
      <c r="AB86" s="7"/>
    </row>
    <row r="87" spans="1:34" ht="13.65" customHeight="1" x14ac:dyDescent="0.15">
      <c r="B87" s="64"/>
      <c r="C87" s="33"/>
      <c r="D87" s="33"/>
      <c r="E87" s="33"/>
      <c r="F87" s="33"/>
      <c r="G87" s="33"/>
      <c r="H87" s="33"/>
      <c r="I87" s="386"/>
      <c r="J87" s="387"/>
      <c r="K87" s="86" t="s">
        <v>2</v>
      </c>
      <c r="L87" s="86"/>
      <c r="M87" s="387"/>
      <c r="N87" s="387"/>
      <c r="O87" s="388"/>
      <c r="P87" s="387"/>
      <c r="Q87" s="86" t="s">
        <v>3</v>
      </c>
      <c r="R87" s="86"/>
      <c r="S87" s="387"/>
      <c r="T87" s="389"/>
      <c r="V87" s="64"/>
      <c r="W87" s="33"/>
      <c r="X87" s="33"/>
      <c r="Y87" s="33"/>
      <c r="Z87" s="33"/>
      <c r="AA87" s="33"/>
      <c r="AB87" s="33"/>
      <c r="AC87" s="79"/>
      <c r="AD87" s="83" t="s">
        <v>2</v>
      </c>
      <c r="AE87" s="86"/>
      <c r="AF87" s="104"/>
      <c r="AG87" s="83" t="s">
        <v>3</v>
      </c>
      <c r="AH87" s="84"/>
    </row>
    <row r="88" spans="1:34" ht="22.65" customHeight="1" x14ac:dyDescent="0.15">
      <c r="B88" s="34"/>
      <c r="H88" s="75"/>
      <c r="I88" s="94" t="s">
        <v>442</v>
      </c>
      <c r="J88" s="94" t="s">
        <v>194</v>
      </c>
      <c r="K88" s="94" t="s">
        <v>195</v>
      </c>
      <c r="L88" s="94" t="s">
        <v>443</v>
      </c>
      <c r="M88" s="100" t="s">
        <v>197</v>
      </c>
      <c r="N88" s="94" t="s">
        <v>1127</v>
      </c>
      <c r="O88" s="103" t="s">
        <v>442</v>
      </c>
      <c r="P88" s="94" t="s">
        <v>194</v>
      </c>
      <c r="Q88" s="94" t="s">
        <v>195</v>
      </c>
      <c r="R88" s="94" t="s">
        <v>443</v>
      </c>
      <c r="S88" s="94" t="s">
        <v>197</v>
      </c>
      <c r="T88" s="94" t="s">
        <v>1127</v>
      </c>
      <c r="V88" s="34"/>
      <c r="AB88" s="75"/>
      <c r="AC88" s="94" t="s">
        <v>975</v>
      </c>
      <c r="AD88" s="94" t="s">
        <v>195</v>
      </c>
      <c r="AE88" s="100" t="s">
        <v>197</v>
      </c>
      <c r="AF88" s="103" t="s">
        <v>975</v>
      </c>
      <c r="AG88" s="94" t="s">
        <v>195</v>
      </c>
      <c r="AH88" s="94" t="s">
        <v>197</v>
      </c>
    </row>
    <row r="89" spans="1:34" ht="12" customHeight="1" x14ac:dyDescent="0.15">
      <c r="B89" s="35"/>
      <c r="C89" s="36"/>
      <c r="D89" s="36"/>
      <c r="E89" s="36"/>
      <c r="F89" s="36"/>
      <c r="G89" s="36"/>
      <c r="H89" s="76"/>
      <c r="I89" s="37"/>
      <c r="J89" s="37"/>
      <c r="K89" s="37"/>
      <c r="L89" s="37"/>
      <c r="M89" s="66"/>
      <c r="N89" s="37"/>
      <c r="O89" s="105">
        <f t="shared" ref="O89:T89" si="48">F$13</f>
        <v>2146</v>
      </c>
      <c r="P89" s="2">
        <f t="shared" si="48"/>
        <v>1105</v>
      </c>
      <c r="Q89" s="2">
        <f t="shared" si="48"/>
        <v>1041</v>
      </c>
      <c r="R89" s="2">
        <f t="shared" si="48"/>
        <v>1184</v>
      </c>
      <c r="S89" s="2">
        <f t="shared" si="48"/>
        <v>1077</v>
      </c>
      <c r="T89" s="2">
        <f t="shared" si="48"/>
        <v>1212</v>
      </c>
      <c r="V89" s="35"/>
      <c r="W89" s="36"/>
      <c r="X89" s="36"/>
      <c r="Y89" s="36"/>
      <c r="Z89" s="36"/>
      <c r="AA89" s="36"/>
      <c r="AB89" s="76"/>
      <c r="AC89" s="37"/>
      <c r="AD89" s="37"/>
      <c r="AE89" s="66"/>
      <c r="AF89" s="105">
        <f>Z$13</f>
        <v>1212</v>
      </c>
      <c r="AG89" s="2">
        <f>AA$13</f>
        <v>1041</v>
      </c>
      <c r="AH89" s="2">
        <f>AB$13</f>
        <v>1077</v>
      </c>
    </row>
    <row r="90" spans="1:34" ht="15" customHeight="1" x14ac:dyDescent="0.15">
      <c r="B90" s="34" t="s">
        <v>843</v>
      </c>
      <c r="H90" s="7"/>
      <c r="I90" s="18">
        <v>771</v>
      </c>
      <c r="J90" s="18">
        <v>461</v>
      </c>
      <c r="K90" s="18">
        <v>310</v>
      </c>
      <c r="L90" s="18">
        <v>303</v>
      </c>
      <c r="M90" s="67">
        <v>274</v>
      </c>
      <c r="N90" s="18">
        <v>490</v>
      </c>
      <c r="O90" s="107">
        <f t="shared" ref="O90:T94" si="49">I90/O$89*100</f>
        <v>35.927306616961793</v>
      </c>
      <c r="P90" s="24">
        <f t="shared" si="49"/>
        <v>41.719457013574662</v>
      </c>
      <c r="Q90" s="4">
        <f t="shared" si="49"/>
        <v>29.779058597502399</v>
      </c>
      <c r="R90" s="4">
        <f t="shared" si="49"/>
        <v>25.591216216216218</v>
      </c>
      <c r="S90" s="4">
        <f t="shared" si="49"/>
        <v>25.441039925719593</v>
      </c>
      <c r="T90" s="4">
        <f t="shared" si="49"/>
        <v>40.429042904290426</v>
      </c>
      <c r="V90" s="34" t="s">
        <v>843</v>
      </c>
      <c r="AB90" s="7"/>
      <c r="AC90" s="18">
        <f>SUM(J90,L90-M90)</f>
        <v>490</v>
      </c>
      <c r="AD90" s="18">
        <f>K90</f>
        <v>310</v>
      </c>
      <c r="AE90" s="67">
        <f>M90</f>
        <v>274</v>
      </c>
      <c r="AF90" s="107">
        <f t="shared" ref="AF90:AH94" si="50">AC90/AF$89*100</f>
        <v>40.429042904290426</v>
      </c>
      <c r="AG90" s="4">
        <f t="shared" si="50"/>
        <v>29.779058597502399</v>
      </c>
      <c r="AH90" s="4">
        <f t="shared" si="50"/>
        <v>25.441039925719593</v>
      </c>
    </row>
    <row r="91" spans="1:34" ht="15" customHeight="1" x14ac:dyDescent="0.15">
      <c r="B91" s="34" t="s">
        <v>844</v>
      </c>
      <c r="H91" s="7"/>
      <c r="I91" s="18">
        <v>585</v>
      </c>
      <c r="J91" s="18">
        <v>399</v>
      </c>
      <c r="K91" s="18">
        <v>186</v>
      </c>
      <c r="L91" s="18">
        <v>161</v>
      </c>
      <c r="M91" s="67">
        <v>131</v>
      </c>
      <c r="N91" s="18">
        <v>429</v>
      </c>
      <c r="O91" s="107">
        <f t="shared" si="49"/>
        <v>27.260018639328987</v>
      </c>
      <c r="P91" s="24">
        <f t="shared" si="49"/>
        <v>36.108597285067873</v>
      </c>
      <c r="Q91" s="4">
        <f t="shared" si="49"/>
        <v>17.86743515850144</v>
      </c>
      <c r="R91" s="4">
        <f t="shared" si="49"/>
        <v>13.597972972972974</v>
      </c>
      <c r="S91" s="4">
        <f t="shared" si="49"/>
        <v>12.163416898792944</v>
      </c>
      <c r="T91" s="4">
        <f t="shared" si="49"/>
        <v>35.396039603960396</v>
      </c>
      <c r="V91" s="34" t="s">
        <v>844</v>
      </c>
      <c r="AB91" s="7"/>
      <c r="AC91" s="18">
        <f>SUM(J91,L91-M91)</f>
        <v>429</v>
      </c>
      <c r="AD91" s="18">
        <f>K91</f>
        <v>186</v>
      </c>
      <c r="AE91" s="67">
        <f>M91</f>
        <v>131</v>
      </c>
      <c r="AF91" s="107">
        <f t="shared" si="50"/>
        <v>35.396039603960396</v>
      </c>
      <c r="AG91" s="4">
        <f t="shared" si="50"/>
        <v>17.86743515850144</v>
      </c>
      <c r="AH91" s="4">
        <f t="shared" si="50"/>
        <v>12.163416898792944</v>
      </c>
    </row>
    <row r="92" spans="1:34" ht="15" customHeight="1" x14ac:dyDescent="0.15">
      <c r="B92" s="34" t="s">
        <v>845</v>
      </c>
      <c r="H92" s="7"/>
      <c r="I92" s="18">
        <v>1231</v>
      </c>
      <c r="J92" s="18">
        <v>751</v>
      </c>
      <c r="K92" s="18">
        <v>480</v>
      </c>
      <c r="L92" s="18">
        <v>474</v>
      </c>
      <c r="M92" s="67">
        <v>391</v>
      </c>
      <c r="N92" s="18">
        <v>834</v>
      </c>
      <c r="O92" s="107">
        <f t="shared" si="49"/>
        <v>57.362534948741853</v>
      </c>
      <c r="P92" s="24">
        <f t="shared" si="49"/>
        <v>67.963800904977376</v>
      </c>
      <c r="Q92" s="4">
        <f t="shared" si="49"/>
        <v>46.10951008645533</v>
      </c>
      <c r="R92" s="4">
        <f t="shared" si="49"/>
        <v>40.033783783783782</v>
      </c>
      <c r="S92" s="4">
        <f t="shared" si="49"/>
        <v>36.30454967502321</v>
      </c>
      <c r="T92" s="4">
        <f t="shared" si="49"/>
        <v>68.811881188118804</v>
      </c>
      <c r="V92" s="34" t="s">
        <v>845</v>
      </c>
      <c r="AB92" s="7"/>
      <c r="AC92" s="18">
        <f>SUM(J92,L92-M92)</f>
        <v>834</v>
      </c>
      <c r="AD92" s="18">
        <f>K92</f>
        <v>480</v>
      </c>
      <c r="AE92" s="67">
        <f>M92</f>
        <v>391</v>
      </c>
      <c r="AF92" s="107">
        <f t="shared" si="50"/>
        <v>68.811881188118804</v>
      </c>
      <c r="AG92" s="4">
        <f t="shared" si="50"/>
        <v>46.10951008645533</v>
      </c>
      <c r="AH92" s="4">
        <f t="shared" si="50"/>
        <v>36.30454967502321</v>
      </c>
    </row>
    <row r="93" spans="1:34" ht="15" customHeight="1" x14ac:dyDescent="0.15">
      <c r="B93" s="34" t="s">
        <v>477</v>
      </c>
      <c r="H93" s="7"/>
      <c r="I93" s="18">
        <v>100</v>
      </c>
      <c r="J93" s="18">
        <v>6</v>
      </c>
      <c r="K93" s="18">
        <v>94</v>
      </c>
      <c r="L93" s="18">
        <v>152</v>
      </c>
      <c r="M93" s="67">
        <v>150</v>
      </c>
      <c r="N93" s="18">
        <v>8</v>
      </c>
      <c r="O93" s="107">
        <f t="shared" si="49"/>
        <v>4.6598322460391426</v>
      </c>
      <c r="P93" s="24">
        <f t="shared" si="49"/>
        <v>0.54298642533936647</v>
      </c>
      <c r="Q93" s="4">
        <f t="shared" si="49"/>
        <v>9.0297790585975015</v>
      </c>
      <c r="R93" s="4">
        <f t="shared" si="49"/>
        <v>12.837837837837837</v>
      </c>
      <c r="S93" s="4">
        <f t="shared" si="49"/>
        <v>13.92757660167131</v>
      </c>
      <c r="T93" s="4">
        <f t="shared" si="49"/>
        <v>0.66006600660066006</v>
      </c>
      <c r="V93" s="34" t="s">
        <v>477</v>
      </c>
      <c r="AB93" s="7"/>
      <c r="AC93" s="18">
        <f>SUM(J93,L93-M93)</f>
        <v>8</v>
      </c>
      <c r="AD93" s="18">
        <f>K93</f>
        <v>94</v>
      </c>
      <c r="AE93" s="67">
        <f>M93</f>
        <v>150</v>
      </c>
      <c r="AF93" s="107">
        <f t="shared" si="50"/>
        <v>0.66006600660066006</v>
      </c>
      <c r="AG93" s="4">
        <f t="shared" si="50"/>
        <v>9.0297790585975015</v>
      </c>
      <c r="AH93" s="4">
        <f t="shared" si="50"/>
        <v>13.92757660167131</v>
      </c>
    </row>
    <row r="94" spans="1:34" ht="15" customHeight="1" x14ac:dyDescent="0.15">
      <c r="B94" s="34" t="s">
        <v>0</v>
      </c>
      <c r="C94" s="36"/>
      <c r="D94" s="36"/>
      <c r="E94" s="36"/>
      <c r="F94" s="36"/>
      <c r="G94" s="36"/>
      <c r="H94" s="36"/>
      <c r="I94" s="19">
        <v>271</v>
      </c>
      <c r="J94" s="19">
        <v>47</v>
      </c>
      <c r="K94" s="19">
        <v>224</v>
      </c>
      <c r="L94" s="19">
        <v>334</v>
      </c>
      <c r="M94" s="72">
        <v>326</v>
      </c>
      <c r="N94" s="19">
        <v>55</v>
      </c>
      <c r="O94" s="111">
        <f t="shared" si="49"/>
        <v>12.628145386766077</v>
      </c>
      <c r="P94" s="26">
        <f t="shared" si="49"/>
        <v>4.253393665158371</v>
      </c>
      <c r="Q94" s="5">
        <f t="shared" si="49"/>
        <v>21.517771373679153</v>
      </c>
      <c r="R94" s="5">
        <f t="shared" si="49"/>
        <v>28.209459459459456</v>
      </c>
      <c r="S94" s="5">
        <f t="shared" si="49"/>
        <v>30.269266480965644</v>
      </c>
      <c r="T94" s="5">
        <f t="shared" si="49"/>
        <v>4.5379537953795381</v>
      </c>
      <c r="V94" s="34" t="s">
        <v>0</v>
      </c>
      <c r="W94" s="36"/>
      <c r="X94" s="36"/>
      <c r="Y94" s="36"/>
      <c r="Z94" s="36"/>
      <c r="AA94" s="36"/>
      <c r="AB94" s="36"/>
      <c r="AC94" s="19">
        <f>SUM(J94,L94-M94)</f>
        <v>55</v>
      </c>
      <c r="AD94" s="19">
        <f>K94</f>
        <v>224</v>
      </c>
      <c r="AE94" s="72">
        <f>M94</f>
        <v>326</v>
      </c>
      <c r="AF94" s="111">
        <f t="shared" si="50"/>
        <v>4.5379537953795381</v>
      </c>
      <c r="AG94" s="5">
        <f t="shared" si="50"/>
        <v>21.517771373679153</v>
      </c>
      <c r="AH94" s="5">
        <f t="shared" si="50"/>
        <v>30.269266480965644</v>
      </c>
    </row>
    <row r="95" spans="1:34" ht="15" customHeight="1" x14ac:dyDescent="0.15">
      <c r="B95" s="38" t="s">
        <v>1</v>
      </c>
      <c r="C95" s="28"/>
      <c r="D95" s="28"/>
      <c r="E95" s="28"/>
      <c r="F95" s="28"/>
      <c r="G95" s="28"/>
      <c r="H95" s="29"/>
      <c r="I95" s="39">
        <f t="shared" ref="I95:M95" si="51">SUM(I90:I94)</f>
        <v>2958</v>
      </c>
      <c r="J95" s="39">
        <f t="shared" si="51"/>
        <v>1664</v>
      </c>
      <c r="K95" s="39">
        <f t="shared" si="51"/>
        <v>1294</v>
      </c>
      <c r="L95" s="39">
        <f t="shared" si="51"/>
        <v>1424</v>
      </c>
      <c r="M95" s="68">
        <f t="shared" si="51"/>
        <v>1272</v>
      </c>
      <c r="N95" s="39">
        <v>1816</v>
      </c>
      <c r="O95" s="108" t="str">
        <f>IF(SUM(O90:O94)&gt;100,"－",SUM(O90:O94))</f>
        <v>－</v>
      </c>
      <c r="P95" s="25" t="str">
        <f t="shared" ref="P95:S95" si="52">IF(SUM(P90:P94)&gt;100,"－",SUM(P90:P94))</f>
        <v>－</v>
      </c>
      <c r="Q95" s="6" t="str">
        <f t="shared" si="52"/>
        <v>－</v>
      </c>
      <c r="R95" s="6" t="str">
        <f t="shared" si="52"/>
        <v>－</v>
      </c>
      <c r="S95" s="6" t="str">
        <f t="shared" si="52"/>
        <v>－</v>
      </c>
      <c r="T95" s="6" t="str">
        <f t="shared" ref="T95" si="53">IF(SUM(T90:T94)&gt;100,"－",SUM(T90:T94))</f>
        <v>－</v>
      </c>
      <c r="V95" s="38" t="s">
        <v>1</v>
      </c>
      <c r="W95" s="28"/>
      <c r="X95" s="28"/>
      <c r="Y95" s="28"/>
      <c r="Z95" s="28"/>
      <c r="AA95" s="28"/>
      <c r="AB95" s="29"/>
      <c r="AC95" s="39">
        <f t="shared" ref="AC95:AE95" si="54">SUM(AC90:AC94)</f>
        <v>1816</v>
      </c>
      <c r="AD95" s="39">
        <f t="shared" si="54"/>
        <v>1294</v>
      </c>
      <c r="AE95" s="68">
        <f t="shared" si="54"/>
        <v>1272</v>
      </c>
      <c r="AF95" s="108" t="str">
        <f>IF(SUM(AF90:AF94)&gt;100,"－",SUM(AF90:AF94))</f>
        <v>－</v>
      </c>
      <c r="AG95" s="6" t="str">
        <f t="shared" ref="AG95:AH95" si="55">IF(SUM(AG90:AG94)&gt;100,"－",SUM(AG90:AG94))</f>
        <v>－</v>
      </c>
      <c r="AH95" s="6" t="str">
        <f t="shared" si="55"/>
        <v>－</v>
      </c>
    </row>
    <row r="97" spans="1:33" ht="15" customHeight="1" x14ac:dyDescent="0.15">
      <c r="A97" s="1" t="s">
        <v>1121</v>
      </c>
      <c r="F97" s="54"/>
      <c r="N97" s="173"/>
      <c r="Q97" s="44"/>
      <c r="U97" s="44"/>
      <c r="W97" s="44"/>
      <c r="X97" s="44"/>
      <c r="Y97" s="1"/>
      <c r="Z97" s="1"/>
      <c r="AA97" s="1"/>
    </row>
    <row r="98" spans="1:33" ht="38.4" x14ac:dyDescent="0.15">
      <c r="B98" s="57"/>
      <c r="C98" s="58"/>
      <c r="D98" s="28"/>
      <c r="E98" s="28"/>
      <c r="F98" s="28"/>
      <c r="G98" s="28"/>
      <c r="H98" s="204"/>
      <c r="I98" s="383" t="s">
        <v>846</v>
      </c>
      <c r="J98" s="157" t="s">
        <v>847</v>
      </c>
      <c r="K98" s="157" t="s">
        <v>848</v>
      </c>
      <c r="L98" s="122" t="s">
        <v>0</v>
      </c>
      <c r="M98" s="122" t="s">
        <v>4</v>
      </c>
      <c r="P98" s="44"/>
      <c r="V98" s="57"/>
      <c r="W98" s="58"/>
      <c r="X98" s="28"/>
      <c r="Y98" s="28"/>
      <c r="Z98" s="28"/>
      <c r="AA98" s="28"/>
      <c r="AB98" s="204"/>
      <c r="AC98" s="383" t="s">
        <v>846</v>
      </c>
      <c r="AD98" s="157" t="s">
        <v>847</v>
      </c>
      <c r="AE98" s="157" t="s">
        <v>848</v>
      </c>
      <c r="AF98" s="122" t="s">
        <v>0</v>
      </c>
      <c r="AG98" s="122" t="s">
        <v>4</v>
      </c>
    </row>
    <row r="99" spans="1:33" ht="14.1" customHeight="1" x14ac:dyDescent="0.15">
      <c r="B99" s="184" t="s">
        <v>2</v>
      </c>
      <c r="C99" s="380" t="s">
        <v>442</v>
      </c>
      <c r="D99" s="361" t="s">
        <v>1117</v>
      </c>
      <c r="E99" s="362"/>
      <c r="F99" s="363" t="s">
        <v>1118</v>
      </c>
      <c r="G99" s="362"/>
      <c r="H99" s="364"/>
      <c r="I99" s="8">
        <v>1716</v>
      </c>
      <c r="J99" s="8">
        <v>415</v>
      </c>
      <c r="K99" s="8">
        <v>48</v>
      </c>
      <c r="L99" s="8">
        <v>85</v>
      </c>
      <c r="M99" s="8">
        <f>SUM(I99:L99)</f>
        <v>2264</v>
      </c>
      <c r="P99" s="44"/>
      <c r="V99" s="184" t="s">
        <v>2</v>
      </c>
      <c r="W99" s="380" t="s">
        <v>936</v>
      </c>
      <c r="X99" s="361" t="s">
        <v>1117</v>
      </c>
      <c r="Y99" s="362"/>
      <c r="Z99" s="363" t="s">
        <v>1118</v>
      </c>
      <c r="AA99" s="362"/>
      <c r="AB99" s="364"/>
      <c r="AC99" s="8">
        <f t="shared" ref="AC99:AF102" si="56">SUM(I103,I111-I115)</f>
        <v>1023</v>
      </c>
      <c r="AD99" s="8">
        <f t="shared" si="56"/>
        <v>235</v>
      </c>
      <c r="AE99" s="8">
        <f t="shared" si="56"/>
        <v>14</v>
      </c>
      <c r="AF99" s="8">
        <f t="shared" si="56"/>
        <v>21</v>
      </c>
      <c r="AG99" s="8">
        <f>SUM(AC99:AF99)</f>
        <v>1293</v>
      </c>
    </row>
    <row r="100" spans="1:33" ht="14.1" customHeight="1" x14ac:dyDescent="0.15">
      <c r="B100" s="185"/>
      <c r="C100" s="381"/>
      <c r="D100" s="365"/>
      <c r="E100" s="366"/>
      <c r="F100" s="367" t="s">
        <v>1119</v>
      </c>
      <c r="G100" s="366"/>
      <c r="H100" s="368"/>
      <c r="I100" s="369">
        <v>1438</v>
      </c>
      <c r="J100" s="369">
        <v>563</v>
      </c>
      <c r="K100" s="369">
        <v>174</v>
      </c>
      <c r="L100" s="369">
        <v>98</v>
      </c>
      <c r="M100" s="369">
        <f t="shared" ref="M100:M110" si="57">SUM(I100:L100)</f>
        <v>2273</v>
      </c>
      <c r="P100" s="44"/>
      <c r="V100" s="185"/>
      <c r="W100" s="381"/>
      <c r="X100" s="365"/>
      <c r="Y100" s="366"/>
      <c r="Z100" s="367" t="s">
        <v>1119</v>
      </c>
      <c r="AA100" s="366"/>
      <c r="AB100" s="368"/>
      <c r="AC100" s="369">
        <f t="shared" si="56"/>
        <v>866</v>
      </c>
      <c r="AD100" s="369">
        <f t="shared" si="56"/>
        <v>330</v>
      </c>
      <c r="AE100" s="369">
        <f t="shared" si="56"/>
        <v>74</v>
      </c>
      <c r="AF100" s="369">
        <f t="shared" si="56"/>
        <v>23</v>
      </c>
      <c r="AG100" s="369">
        <f t="shared" ref="AG100:AG106" si="58">SUM(AC100:AF100)</f>
        <v>1293</v>
      </c>
    </row>
    <row r="101" spans="1:33" ht="14.1" customHeight="1" x14ac:dyDescent="0.15">
      <c r="B101" s="185"/>
      <c r="C101" s="381"/>
      <c r="D101" s="370" t="s">
        <v>1120</v>
      </c>
      <c r="E101" s="371"/>
      <c r="F101" s="370" t="s">
        <v>1118</v>
      </c>
      <c r="G101" s="371"/>
      <c r="H101" s="205"/>
      <c r="I101" s="9">
        <v>1524</v>
      </c>
      <c r="J101" s="9">
        <v>517</v>
      </c>
      <c r="K101" s="9">
        <v>132</v>
      </c>
      <c r="L101" s="9">
        <v>94</v>
      </c>
      <c r="M101" s="9">
        <f t="shared" si="57"/>
        <v>2267</v>
      </c>
      <c r="P101" s="44"/>
      <c r="V101" s="185"/>
      <c r="W101" s="381"/>
      <c r="X101" s="370" t="s">
        <v>1120</v>
      </c>
      <c r="Y101" s="371"/>
      <c r="Z101" s="370" t="s">
        <v>1118</v>
      </c>
      <c r="AA101" s="371"/>
      <c r="AB101" s="205"/>
      <c r="AC101" s="9">
        <f t="shared" si="56"/>
        <v>924</v>
      </c>
      <c r="AD101" s="9">
        <f t="shared" si="56"/>
        <v>291</v>
      </c>
      <c r="AE101" s="9">
        <f t="shared" si="56"/>
        <v>54</v>
      </c>
      <c r="AF101" s="9">
        <f t="shared" si="56"/>
        <v>24</v>
      </c>
      <c r="AG101" s="9">
        <f t="shared" si="58"/>
        <v>1293</v>
      </c>
    </row>
    <row r="102" spans="1:33" ht="14.1" customHeight="1" x14ac:dyDescent="0.15">
      <c r="B102" s="185"/>
      <c r="C102" s="382"/>
      <c r="D102" s="372"/>
      <c r="E102" s="373"/>
      <c r="F102" s="370" t="s">
        <v>1119</v>
      </c>
      <c r="G102" s="373"/>
      <c r="H102" s="125"/>
      <c r="I102" s="10">
        <v>1390</v>
      </c>
      <c r="J102" s="10">
        <v>580</v>
      </c>
      <c r="K102" s="10">
        <v>199</v>
      </c>
      <c r="L102" s="10">
        <v>97</v>
      </c>
      <c r="M102" s="10">
        <f t="shared" si="57"/>
        <v>2266</v>
      </c>
      <c r="P102" s="44"/>
      <c r="V102" s="185"/>
      <c r="W102" s="382"/>
      <c r="X102" s="372"/>
      <c r="Y102" s="373"/>
      <c r="Z102" s="370" t="s">
        <v>1119</v>
      </c>
      <c r="AA102" s="373"/>
      <c r="AB102" s="125"/>
      <c r="AC102" s="10">
        <f t="shared" si="56"/>
        <v>850</v>
      </c>
      <c r="AD102" s="10">
        <f t="shared" si="56"/>
        <v>336</v>
      </c>
      <c r="AE102" s="10">
        <f t="shared" si="56"/>
        <v>83</v>
      </c>
      <c r="AF102" s="10">
        <f t="shared" si="56"/>
        <v>23</v>
      </c>
      <c r="AG102" s="10">
        <f t="shared" si="58"/>
        <v>1292</v>
      </c>
    </row>
    <row r="103" spans="1:33" ht="14.1" customHeight="1" x14ac:dyDescent="0.15">
      <c r="B103" s="185"/>
      <c r="C103" s="502" t="s">
        <v>194</v>
      </c>
      <c r="D103" s="361" t="s">
        <v>1117</v>
      </c>
      <c r="E103" s="362"/>
      <c r="F103" s="363" t="s">
        <v>1118</v>
      </c>
      <c r="G103" s="362"/>
      <c r="H103" s="364"/>
      <c r="I103" s="8">
        <v>943</v>
      </c>
      <c r="J103" s="8">
        <v>204</v>
      </c>
      <c r="K103" s="8">
        <v>12</v>
      </c>
      <c r="L103" s="8">
        <v>20</v>
      </c>
      <c r="M103" s="8">
        <f t="shared" si="57"/>
        <v>1179</v>
      </c>
      <c r="P103" s="44"/>
      <c r="V103" s="185"/>
      <c r="W103" s="502" t="s">
        <v>195</v>
      </c>
      <c r="X103" s="361" t="s">
        <v>1117</v>
      </c>
      <c r="Y103" s="362"/>
      <c r="Z103" s="363" t="s">
        <v>1118</v>
      </c>
      <c r="AA103" s="362"/>
      <c r="AB103" s="364"/>
      <c r="AC103" s="8">
        <f t="shared" ref="AC103:AF106" si="59">I107</f>
        <v>773</v>
      </c>
      <c r="AD103" s="8">
        <f t="shared" si="59"/>
        <v>211</v>
      </c>
      <c r="AE103" s="8">
        <f t="shared" si="59"/>
        <v>36</v>
      </c>
      <c r="AF103" s="8">
        <f t="shared" si="59"/>
        <v>65</v>
      </c>
      <c r="AG103" s="8">
        <f t="shared" si="58"/>
        <v>1085</v>
      </c>
    </row>
    <row r="104" spans="1:33" ht="14.1" customHeight="1" x14ac:dyDescent="0.15">
      <c r="B104" s="185"/>
      <c r="C104" s="503"/>
      <c r="D104" s="365"/>
      <c r="E104" s="366"/>
      <c r="F104" s="367" t="s">
        <v>1119</v>
      </c>
      <c r="G104" s="366"/>
      <c r="H104" s="368"/>
      <c r="I104" s="369">
        <v>801</v>
      </c>
      <c r="J104" s="369">
        <v>295</v>
      </c>
      <c r="K104" s="369">
        <v>61</v>
      </c>
      <c r="L104" s="369">
        <v>22</v>
      </c>
      <c r="M104" s="369">
        <f t="shared" si="57"/>
        <v>1179</v>
      </c>
      <c r="P104" s="44"/>
      <c r="V104" s="185"/>
      <c r="W104" s="503"/>
      <c r="X104" s="365"/>
      <c r="Y104" s="366"/>
      <c r="Z104" s="367" t="s">
        <v>1119</v>
      </c>
      <c r="AA104" s="366"/>
      <c r="AB104" s="368"/>
      <c r="AC104" s="369">
        <f t="shared" si="59"/>
        <v>637</v>
      </c>
      <c r="AD104" s="369">
        <f t="shared" si="59"/>
        <v>268</v>
      </c>
      <c r="AE104" s="369">
        <f t="shared" si="59"/>
        <v>113</v>
      </c>
      <c r="AF104" s="369">
        <f t="shared" si="59"/>
        <v>76</v>
      </c>
      <c r="AG104" s="369">
        <f t="shared" si="58"/>
        <v>1094</v>
      </c>
    </row>
    <row r="105" spans="1:33" ht="14.1" customHeight="1" x14ac:dyDescent="0.15">
      <c r="B105" s="185"/>
      <c r="C105" s="503"/>
      <c r="D105" s="370" t="s">
        <v>1120</v>
      </c>
      <c r="E105" s="371"/>
      <c r="F105" s="370" t="s">
        <v>1118</v>
      </c>
      <c r="G105" s="371"/>
      <c r="H105" s="205"/>
      <c r="I105" s="9">
        <v>850</v>
      </c>
      <c r="J105" s="9">
        <v>259</v>
      </c>
      <c r="K105" s="9">
        <v>46</v>
      </c>
      <c r="L105" s="9">
        <v>23</v>
      </c>
      <c r="M105" s="9">
        <f t="shared" si="57"/>
        <v>1178</v>
      </c>
      <c r="P105" s="44"/>
      <c r="V105" s="185"/>
      <c r="W105" s="503"/>
      <c r="X105" s="370" t="s">
        <v>1120</v>
      </c>
      <c r="Y105" s="371"/>
      <c r="Z105" s="370" t="s">
        <v>1118</v>
      </c>
      <c r="AA105" s="371"/>
      <c r="AB105" s="205"/>
      <c r="AC105" s="9">
        <f t="shared" si="59"/>
        <v>674</v>
      </c>
      <c r="AD105" s="9">
        <f t="shared" si="59"/>
        <v>258</v>
      </c>
      <c r="AE105" s="9">
        <f t="shared" si="59"/>
        <v>86</v>
      </c>
      <c r="AF105" s="9">
        <f t="shared" si="59"/>
        <v>71</v>
      </c>
      <c r="AG105" s="9">
        <f t="shared" si="58"/>
        <v>1089</v>
      </c>
    </row>
    <row r="106" spans="1:33" ht="14.1" customHeight="1" x14ac:dyDescent="0.15">
      <c r="B106" s="185"/>
      <c r="C106" s="382"/>
      <c r="D106" s="372"/>
      <c r="E106" s="373"/>
      <c r="F106" s="370" t="s">
        <v>1119</v>
      </c>
      <c r="G106" s="373"/>
      <c r="H106" s="125"/>
      <c r="I106" s="10">
        <v>786</v>
      </c>
      <c r="J106" s="10">
        <v>300</v>
      </c>
      <c r="K106" s="10">
        <v>70</v>
      </c>
      <c r="L106" s="10">
        <v>22</v>
      </c>
      <c r="M106" s="10">
        <f t="shared" si="57"/>
        <v>1178</v>
      </c>
      <c r="P106" s="44"/>
      <c r="V106" s="185"/>
      <c r="W106" s="382"/>
      <c r="X106" s="372"/>
      <c r="Y106" s="373"/>
      <c r="Z106" s="370" t="s">
        <v>1119</v>
      </c>
      <c r="AA106" s="373"/>
      <c r="AB106" s="125"/>
      <c r="AC106" s="10">
        <f t="shared" si="59"/>
        <v>604</v>
      </c>
      <c r="AD106" s="10">
        <f t="shared" si="59"/>
        <v>280</v>
      </c>
      <c r="AE106" s="10">
        <f t="shared" si="59"/>
        <v>129</v>
      </c>
      <c r="AF106" s="10">
        <f t="shared" si="59"/>
        <v>75</v>
      </c>
      <c r="AG106" s="10">
        <f t="shared" si="58"/>
        <v>1088</v>
      </c>
    </row>
    <row r="107" spans="1:33" ht="14.1" customHeight="1" x14ac:dyDescent="0.15">
      <c r="B107" s="185"/>
      <c r="C107" s="502" t="s">
        <v>195</v>
      </c>
      <c r="D107" s="361" t="s">
        <v>1117</v>
      </c>
      <c r="E107" s="362"/>
      <c r="F107" s="363" t="s">
        <v>1118</v>
      </c>
      <c r="G107" s="362"/>
      <c r="H107" s="364"/>
      <c r="I107" s="8">
        <v>773</v>
      </c>
      <c r="J107" s="8">
        <v>211</v>
      </c>
      <c r="K107" s="8">
        <v>36</v>
      </c>
      <c r="L107" s="8">
        <v>65</v>
      </c>
      <c r="M107" s="8">
        <f t="shared" si="57"/>
        <v>1085</v>
      </c>
      <c r="P107" s="44"/>
      <c r="V107" s="185"/>
      <c r="W107" s="502" t="s">
        <v>197</v>
      </c>
      <c r="X107" s="361" t="s">
        <v>1117</v>
      </c>
      <c r="Y107" s="362"/>
      <c r="Z107" s="363" t="s">
        <v>1118</v>
      </c>
      <c r="AA107" s="362"/>
      <c r="AB107" s="364"/>
      <c r="AC107" s="8">
        <f t="shared" ref="AC107:AF110" si="60">I119</f>
        <v>1023</v>
      </c>
      <c r="AD107" s="8">
        <f t="shared" si="60"/>
        <v>235</v>
      </c>
      <c r="AE107" s="8">
        <f t="shared" si="60"/>
        <v>14</v>
      </c>
      <c r="AF107" s="8">
        <f t="shared" si="60"/>
        <v>21</v>
      </c>
      <c r="AG107" s="8">
        <f t="shared" ref="AG107:AG110" si="61">SUM(AC107:AF107)</f>
        <v>1293</v>
      </c>
    </row>
    <row r="108" spans="1:33" ht="14.1" customHeight="1" x14ac:dyDescent="0.15">
      <c r="B108" s="185"/>
      <c r="C108" s="503"/>
      <c r="D108" s="365"/>
      <c r="E108" s="366"/>
      <c r="F108" s="367" t="s">
        <v>1119</v>
      </c>
      <c r="G108" s="366"/>
      <c r="H108" s="368"/>
      <c r="I108" s="369">
        <v>637</v>
      </c>
      <c r="J108" s="369">
        <v>268</v>
      </c>
      <c r="K108" s="369">
        <v>113</v>
      </c>
      <c r="L108" s="369">
        <v>76</v>
      </c>
      <c r="M108" s="369">
        <f t="shared" si="57"/>
        <v>1094</v>
      </c>
      <c r="P108" s="44"/>
      <c r="V108" s="185"/>
      <c r="W108" s="503"/>
      <c r="X108" s="365"/>
      <c r="Y108" s="366"/>
      <c r="Z108" s="367" t="s">
        <v>1119</v>
      </c>
      <c r="AA108" s="366"/>
      <c r="AB108" s="368"/>
      <c r="AC108" s="369">
        <f t="shared" si="60"/>
        <v>866</v>
      </c>
      <c r="AD108" s="369">
        <f t="shared" si="60"/>
        <v>330</v>
      </c>
      <c r="AE108" s="369">
        <f t="shared" si="60"/>
        <v>74</v>
      </c>
      <c r="AF108" s="369">
        <f t="shared" si="60"/>
        <v>23</v>
      </c>
      <c r="AG108" s="369">
        <f t="shared" si="61"/>
        <v>1293</v>
      </c>
    </row>
    <row r="109" spans="1:33" ht="14.1" customHeight="1" x14ac:dyDescent="0.15">
      <c r="B109" s="185"/>
      <c r="C109" s="503"/>
      <c r="D109" s="370" t="s">
        <v>1120</v>
      </c>
      <c r="E109" s="371"/>
      <c r="F109" s="370" t="s">
        <v>1118</v>
      </c>
      <c r="G109" s="371"/>
      <c r="H109" s="205"/>
      <c r="I109" s="9">
        <v>674</v>
      </c>
      <c r="J109" s="9">
        <v>258</v>
      </c>
      <c r="K109" s="9">
        <v>86</v>
      </c>
      <c r="L109" s="9">
        <v>71</v>
      </c>
      <c r="M109" s="9">
        <f t="shared" si="57"/>
        <v>1089</v>
      </c>
      <c r="P109" s="44"/>
      <c r="V109" s="185"/>
      <c r="W109" s="381"/>
      <c r="X109" s="370" t="s">
        <v>1120</v>
      </c>
      <c r="Y109" s="371"/>
      <c r="Z109" s="370" t="s">
        <v>1118</v>
      </c>
      <c r="AA109" s="371"/>
      <c r="AB109" s="205"/>
      <c r="AC109" s="9">
        <f t="shared" si="60"/>
        <v>924</v>
      </c>
      <c r="AD109" s="9">
        <f t="shared" si="60"/>
        <v>291</v>
      </c>
      <c r="AE109" s="9">
        <f t="shared" si="60"/>
        <v>54</v>
      </c>
      <c r="AF109" s="9">
        <f t="shared" si="60"/>
        <v>24</v>
      </c>
      <c r="AG109" s="9">
        <f t="shared" si="61"/>
        <v>1293</v>
      </c>
    </row>
    <row r="110" spans="1:33" ht="14.1" customHeight="1" x14ac:dyDescent="0.15">
      <c r="B110" s="379"/>
      <c r="C110" s="382"/>
      <c r="D110" s="372"/>
      <c r="E110" s="373"/>
      <c r="F110" s="370" t="s">
        <v>1119</v>
      </c>
      <c r="G110" s="373"/>
      <c r="H110" s="125"/>
      <c r="I110" s="10">
        <v>604</v>
      </c>
      <c r="J110" s="10">
        <v>280</v>
      </c>
      <c r="K110" s="10">
        <v>129</v>
      </c>
      <c r="L110" s="10">
        <v>75</v>
      </c>
      <c r="M110" s="10">
        <f t="shared" si="57"/>
        <v>1088</v>
      </c>
      <c r="P110" s="44"/>
      <c r="V110" s="187"/>
      <c r="W110" s="382"/>
      <c r="X110" s="372"/>
      <c r="Y110" s="373"/>
      <c r="Z110" s="370" t="s">
        <v>1119</v>
      </c>
      <c r="AA110" s="373"/>
      <c r="AB110" s="125"/>
      <c r="AC110" s="10">
        <f t="shared" si="60"/>
        <v>850</v>
      </c>
      <c r="AD110" s="10">
        <f t="shared" si="60"/>
        <v>336</v>
      </c>
      <c r="AE110" s="10">
        <f t="shared" si="60"/>
        <v>83</v>
      </c>
      <c r="AF110" s="10">
        <f t="shared" si="60"/>
        <v>23</v>
      </c>
      <c r="AG110" s="10">
        <f t="shared" si="61"/>
        <v>1292</v>
      </c>
    </row>
    <row r="111" spans="1:33" ht="14.1" customHeight="1" x14ac:dyDescent="0.15">
      <c r="B111" s="379"/>
      <c r="C111" s="502" t="s">
        <v>443</v>
      </c>
      <c r="D111" s="361" t="s">
        <v>1117</v>
      </c>
      <c r="E111" s="362"/>
      <c r="F111" s="363" t="s">
        <v>1118</v>
      </c>
      <c r="G111" s="362"/>
      <c r="H111" s="364"/>
      <c r="I111" s="8">
        <v>823</v>
      </c>
      <c r="J111" s="8">
        <v>221</v>
      </c>
      <c r="K111" s="8">
        <v>59</v>
      </c>
      <c r="L111" s="8">
        <v>120</v>
      </c>
      <c r="M111" s="8">
        <f t="shared" ref="M111:M122" si="62">SUM(I111:L111)</f>
        <v>1223</v>
      </c>
      <c r="P111" s="44"/>
      <c r="V111" s="184" t="s">
        <v>3</v>
      </c>
      <c r="W111" s="380" t="s">
        <v>936</v>
      </c>
      <c r="X111" s="361" t="s">
        <v>1117</v>
      </c>
      <c r="Y111" s="362"/>
      <c r="Z111" s="363" t="s">
        <v>1118</v>
      </c>
      <c r="AA111" s="362"/>
      <c r="AB111" s="20">
        <f>$AF$89</f>
        <v>1212</v>
      </c>
      <c r="AC111" s="11">
        <f>IF($AB111=0,0,AC99/$AB111*100)</f>
        <v>84.405940594059402</v>
      </c>
      <c r="AD111" s="11">
        <f t="shared" ref="AD111:AF111" si="63">IF($AB111=0,0,AD99/$AB111*100)</f>
        <v>19.389438943894387</v>
      </c>
      <c r="AE111" s="11">
        <f t="shared" si="63"/>
        <v>1.1551155115511551</v>
      </c>
      <c r="AF111" s="11">
        <f t="shared" si="63"/>
        <v>1.7326732673267329</v>
      </c>
      <c r="AG111" s="15" t="str">
        <f>IF(SUM(AC111:AF111)&gt;100,"－",SUM(AC111:AF111))</f>
        <v>－</v>
      </c>
    </row>
    <row r="112" spans="1:33" ht="14.1" customHeight="1" x14ac:dyDescent="0.15">
      <c r="B112" s="185"/>
      <c r="C112" s="503"/>
      <c r="D112" s="365"/>
      <c r="E112" s="366"/>
      <c r="F112" s="367" t="s">
        <v>1119</v>
      </c>
      <c r="G112" s="366"/>
      <c r="H112" s="368"/>
      <c r="I112" s="369">
        <v>700</v>
      </c>
      <c r="J112" s="369">
        <v>252</v>
      </c>
      <c r="K112" s="369">
        <v>156</v>
      </c>
      <c r="L112" s="369">
        <v>124</v>
      </c>
      <c r="M112" s="369">
        <f t="shared" si="62"/>
        <v>1232</v>
      </c>
      <c r="P112" s="44"/>
      <c r="V112" s="185"/>
      <c r="W112" s="381"/>
      <c r="X112" s="365"/>
      <c r="Y112" s="366"/>
      <c r="Z112" s="367" t="s">
        <v>1119</v>
      </c>
      <c r="AA112" s="366"/>
      <c r="AB112" s="374">
        <f t="shared" ref="AB112:AB114" si="64">$AF$89</f>
        <v>1212</v>
      </c>
      <c r="AC112" s="375">
        <f t="shared" ref="AC112:AF112" si="65">IF($AB112=0,0,AC100/$AB112*100)</f>
        <v>71.452145214521451</v>
      </c>
      <c r="AD112" s="375">
        <f t="shared" si="65"/>
        <v>27.227722772277229</v>
      </c>
      <c r="AE112" s="375">
        <f t="shared" si="65"/>
        <v>6.105610561056106</v>
      </c>
      <c r="AF112" s="375">
        <f t="shared" si="65"/>
        <v>1.8976897689768977</v>
      </c>
      <c r="AG112" s="376" t="str">
        <f t="shared" ref="AG112:AG114" si="66">IF(SUM(AC112:AF112)&gt;100,"－",SUM(AC112:AF112))</f>
        <v>－</v>
      </c>
    </row>
    <row r="113" spans="2:33" ht="14.1" customHeight="1" x14ac:dyDescent="0.15">
      <c r="B113" s="185"/>
      <c r="C113" s="381"/>
      <c r="D113" s="370" t="s">
        <v>1120</v>
      </c>
      <c r="E113" s="371"/>
      <c r="F113" s="370" t="s">
        <v>1118</v>
      </c>
      <c r="G113" s="371"/>
      <c r="H113" s="205"/>
      <c r="I113" s="9">
        <v>743</v>
      </c>
      <c r="J113" s="9">
        <v>251</v>
      </c>
      <c r="K113" s="9">
        <v>117</v>
      </c>
      <c r="L113" s="9">
        <v>125</v>
      </c>
      <c r="M113" s="9">
        <f t="shared" si="62"/>
        <v>1236</v>
      </c>
      <c r="P113" s="44"/>
      <c r="V113" s="185"/>
      <c r="W113" s="381"/>
      <c r="X113" s="370" t="s">
        <v>1120</v>
      </c>
      <c r="Y113" s="371"/>
      <c r="Z113" s="370" t="s">
        <v>1118</v>
      </c>
      <c r="AA113" s="371"/>
      <c r="AB113" s="20">
        <f t="shared" si="64"/>
        <v>1212</v>
      </c>
      <c r="AC113" s="12">
        <f t="shared" ref="AC113:AF113" si="67">IF($AB113=0,0,AC101/$AB113*100)</f>
        <v>76.237623762376245</v>
      </c>
      <c r="AD113" s="12">
        <f t="shared" si="67"/>
        <v>24.009900990099009</v>
      </c>
      <c r="AE113" s="12">
        <f t="shared" si="67"/>
        <v>4.455445544554455</v>
      </c>
      <c r="AF113" s="12">
        <f t="shared" si="67"/>
        <v>1.9801980198019802</v>
      </c>
      <c r="AG113" s="16" t="str">
        <f t="shared" si="66"/>
        <v>－</v>
      </c>
    </row>
    <row r="114" spans="2:33" ht="14.1" customHeight="1" x14ac:dyDescent="0.15">
      <c r="B114" s="379"/>
      <c r="C114" s="382"/>
      <c r="D114" s="372"/>
      <c r="E114" s="373"/>
      <c r="F114" s="378" t="s">
        <v>1119</v>
      </c>
      <c r="G114" s="373"/>
      <c r="H114" s="125"/>
      <c r="I114" s="10">
        <v>666</v>
      </c>
      <c r="J114" s="10">
        <v>270</v>
      </c>
      <c r="K114" s="10">
        <v>166</v>
      </c>
      <c r="L114" s="10">
        <v>130</v>
      </c>
      <c r="M114" s="10">
        <f t="shared" si="62"/>
        <v>1232</v>
      </c>
      <c r="P114" s="44"/>
      <c r="V114" s="185"/>
      <c r="W114" s="382"/>
      <c r="X114" s="372"/>
      <c r="Y114" s="373"/>
      <c r="Z114" s="370" t="s">
        <v>1119</v>
      </c>
      <c r="AA114" s="373"/>
      <c r="AB114" s="21">
        <f t="shared" si="64"/>
        <v>1212</v>
      </c>
      <c r="AC114" s="13">
        <f t="shared" ref="AC114:AF114" si="68">IF($AB114=0,0,AC102/$AB114*100)</f>
        <v>70.132013201320134</v>
      </c>
      <c r="AD114" s="13">
        <f t="shared" si="68"/>
        <v>27.722772277227726</v>
      </c>
      <c r="AE114" s="13">
        <f t="shared" si="68"/>
        <v>6.8481848184818475</v>
      </c>
      <c r="AF114" s="13">
        <f t="shared" si="68"/>
        <v>1.8976897689768977</v>
      </c>
      <c r="AG114" s="377" t="str">
        <f t="shared" si="66"/>
        <v>－</v>
      </c>
    </row>
    <row r="115" spans="2:33" ht="14.1" customHeight="1" x14ac:dyDescent="0.15">
      <c r="B115" s="185"/>
      <c r="C115" s="381" t="s">
        <v>197</v>
      </c>
      <c r="D115" s="361" t="s">
        <v>1117</v>
      </c>
      <c r="E115" s="362"/>
      <c r="F115" s="370" t="s">
        <v>1118</v>
      </c>
      <c r="G115" s="371"/>
      <c r="H115" s="205"/>
      <c r="I115" s="9">
        <v>743</v>
      </c>
      <c r="J115" s="9">
        <v>190</v>
      </c>
      <c r="K115" s="9">
        <v>57</v>
      </c>
      <c r="L115" s="9">
        <v>119</v>
      </c>
      <c r="M115" s="9">
        <f t="shared" si="62"/>
        <v>1109</v>
      </c>
      <c r="P115" s="44"/>
      <c r="V115" s="379"/>
      <c r="W115" s="502" t="s">
        <v>195</v>
      </c>
      <c r="X115" s="361" t="s">
        <v>1117</v>
      </c>
      <c r="Y115" s="362"/>
      <c r="Z115" s="363" t="s">
        <v>1118</v>
      </c>
      <c r="AA115" s="362"/>
      <c r="AB115" s="20">
        <f>$AG$89</f>
        <v>1041</v>
      </c>
      <c r="AC115" s="11">
        <f t="shared" ref="AC115:AF122" si="69">IF($AB115=0,0,AC103/$AB115*100)</f>
        <v>74.255523535062437</v>
      </c>
      <c r="AD115" s="11">
        <f t="shared" si="69"/>
        <v>20.268972142170991</v>
      </c>
      <c r="AE115" s="11">
        <f t="shared" si="69"/>
        <v>3.4582132564841501</v>
      </c>
      <c r="AF115" s="11">
        <f t="shared" si="69"/>
        <v>6.2439961575408258</v>
      </c>
      <c r="AG115" s="15" t="str">
        <f t="shared" ref="AG115:AG122" si="70">IF(SUM(AC115:AF115)&gt;100,"－",SUM(AC115:AF115))</f>
        <v>－</v>
      </c>
    </row>
    <row r="116" spans="2:33" ht="14.1" customHeight="1" x14ac:dyDescent="0.15">
      <c r="B116" s="185"/>
      <c r="C116" s="381"/>
      <c r="D116" s="365"/>
      <c r="E116" s="366"/>
      <c r="F116" s="370" t="s">
        <v>1119</v>
      </c>
      <c r="G116" s="371"/>
      <c r="H116" s="205"/>
      <c r="I116" s="9">
        <v>635</v>
      </c>
      <c r="J116" s="9">
        <v>217</v>
      </c>
      <c r="K116" s="9">
        <v>143</v>
      </c>
      <c r="L116" s="9">
        <v>123</v>
      </c>
      <c r="M116" s="9">
        <f t="shared" si="62"/>
        <v>1118</v>
      </c>
      <c r="P116" s="44"/>
      <c r="V116" s="185"/>
      <c r="W116" s="503"/>
      <c r="X116" s="365"/>
      <c r="Y116" s="366"/>
      <c r="Z116" s="367" t="s">
        <v>1119</v>
      </c>
      <c r="AA116" s="366"/>
      <c r="AB116" s="374">
        <f t="shared" ref="AB116:AB118" si="71">$AG$89</f>
        <v>1041</v>
      </c>
      <c r="AC116" s="375">
        <f t="shared" si="69"/>
        <v>61.191162343900096</v>
      </c>
      <c r="AD116" s="375">
        <f t="shared" si="69"/>
        <v>25.744476464937559</v>
      </c>
      <c r="AE116" s="375">
        <f t="shared" si="69"/>
        <v>10.854947166186358</v>
      </c>
      <c r="AF116" s="375">
        <f t="shared" si="69"/>
        <v>7.3006724303554273</v>
      </c>
      <c r="AG116" s="376" t="str">
        <f t="shared" si="70"/>
        <v>－</v>
      </c>
    </row>
    <row r="117" spans="2:33" ht="14.1" customHeight="1" x14ac:dyDescent="0.15">
      <c r="B117" s="185"/>
      <c r="C117" s="381"/>
      <c r="D117" s="370" t="s">
        <v>1120</v>
      </c>
      <c r="E117" s="371"/>
      <c r="F117" s="370" t="s">
        <v>1118</v>
      </c>
      <c r="G117" s="371"/>
      <c r="H117" s="205"/>
      <c r="I117" s="9">
        <v>669</v>
      </c>
      <c r="J117" s="9">
        <v>219</v>
      </c>
      <c r="K117" s="9">
        <v>109</v>
      </c>
      <c r="L117" s="9">
        <v>124</v>
      </c>
      <c r="M117" s="9">
        <f t="shared" si="62"/>
        <v>1121</v>
      </c>
      <c r="P117" s="44"/>
      <c r="V117" s="185"/>
      <c r="W117" s="503"/>
      <c r="X117" s="370" t="s">
        <v>1120</v>
      </c>
      <c r="Y117" s="371"/>
      <c r="Z117" s="370" t="s">
        <v>1118</v>
      </c>
      <c r="AA117" s="371"/>
      <c r="AB117" s="20">
        <f t="shared" si="71"/>
        <v>1041</v>
      </c>
      <c r="AC117" s="12">
        <f t="shared" si="69"/>
        <v>64.745437079731033</v>
      </c>
      <c r="AD117" s="12">
        <f t="shared" si="69"/>
        <v>24.78386167146974</v>
      </c>
      <c r="AE117" s="12">
        <f t="shared" si="69"/>
        <v>8.2612872238232473</v>
      </c>
      <c r="AF117" s="12">
        <f t="shared" si="69"/>
        <v>6.8203650336215169</v>
      </c>
      <c r="AG117" s="16" t="str">
        <f t="shared" si="70"/>
        <v>－</v>
      </c>
    </row>
    <row r="118" spans="2:33" ht="14.1" customHeight="1" x14ac:dyDescent="0.15">
      <c r="B118" s="185"/>
      <c r="C118" s="381"/>
      <c r="D118" s="372"/>
      <c r="E118" s="373"/>
      <c r="F118" s="370" t="s">
        <v>1119</v>
      </c>
      <c r="G118" s="371"/>
      <c r="H118" s="205"/>
      <c r="I118" s="9">
        <v>602</v>
      </c>
      <c r="J118" s="9">
        <v>234</v>
      </c>
      <c r="K118" s="9">
        <v>153</v>
      </c>
      <c r="L118" s="9">
        <v>129</v>
      </c>
      <c r="M118" s="9">
        <f t="shared" si="62"/>
        <v>1118</v>
      </c>
      <c r="P118" s="44"/>
      <c r="V118" s="379"/>
      <c r="W118" s="382"/>
      <c r="X118" s="372"/>
      <c r="Y118" s="373"/>
      <c r="Z118" s="378" t="s">
        <v>1119</v>
      </c>
      <c r="AA118" s="373"/>
      <c r="AB118" s="21">
        <f t="shared" si="71"/>
        <v>1041</v>
      </c>
      <c r="AC118" s="13">
        <f t="shared" si="69"/>
        <v>58.021133525456293</v>
      </c>
      <c r="AD118" s="13">
        <f t="shared" si="69"/>
        <v>26.897214217098941</v>
      </c>
      <c r="AE118" s="13">
        <f t="shared" si="69"/>
        <v>12.39193083573487</v>
      </c>
      <c r="AF118" s="13">
        <f t="shared" si="69"/>
        <v>7.2046109510086458</v>
      </c>
      <c r="AG118" s="377" t="str">
        <f t="shared" si="70"/>
        <v>－</v>
      </c>
    </row>
    <row r="119" spans="2:33" ht="14.1" customHeight="1" x14ac:dyDescent="0.15">
      <c r="B119" s="185"/>
      <c r="C119" s="502" t="s">
        <v>1127</v>
      </c>
      <c r="D119" s="361" t="s">
        <v>1117</v>
      </c>
      <c r="E119" s="362"/>
      <c r="F119" s="363" t="s">
        <v>1118</v>
      </c>
      <c r="G119" s="362"/>
      <c r="H119" s="364"/>
      <c r="I119" s="8">
        <v>1023</v>
      </c>
      <c r="J119" s="8">
        <v>235</v>
      </c>
      <c r="K119" s="8">
        <v>14</v>
      </c>
      <c r="L119" s="8">
        <v>21</v>
      </c>
      <c r="M119" s="8">
        <f t="shared" si="62"/>
        <v>1293</v>
      </c>
      <c r="P119" s="44"/>
      <c r="V119" s="185"/>
      <c r="W119" s="502" t="s">
        <v>197</v>
      </c>
      <c r="X119" s="361" t="s">
        <v>1117</v>
      </c>
      <c r="Y119" s="362"/>
      <c r="Z119" s="363" t="s">
        <v>1118</v>
      </c>
      <c r="AA119" s="362"/>
      <c r="AB119" s="20">
        <f>$AH$89</f>
        <v>1077</v>
      </c>
      <c r="AC119" s="11">
        <f t="shared" si="69"/>
        <v>94.986072423398326</v>
      </c>
      <c r="AD119" s="11">
        <f t="shared" si="69"/>
        <v>21.819870009285051</v>
      </c>
      <c r="AE119" s="11">
        <f t="shared" si="69"/>
        <v>1.2999071494893222</v>
      </c>
      <c r="AF119" s="11">
        <f t="shared" si="69"/>
        <v>1.9498607242339834</v>
      </c>
      <c r="AG119" s="15" t="str">
        <f t="shared" si="70"/>
        <v>－</v>
      </c>
    </row>
    <row r="120" spans="2:33" ht="14.1" customHeight="1" x14ac:dyDescent="0.15">
      <c r="B120" s="185"/>
      <c r="C120" s="503"/>
      <c r="D120" s="365"/>
      <c r="E120" s="366"/>
      <c r="F120" s="367" t="s">
        <v>1119</v>
      </c>
      <c r="G120" s="366"/>
      <c r="H120" s="368"/>
      <c r="I120" s="369">
        <v>866</v>
      </c>
      <c r="J120" s="369">
        <v>330</v>
      </c>
      <c r="K120" s="369">
        <v>74</v>
      </c>
      <c r="L120" s="369">
        <v>23</v>
      </c>
      <c r="M120" s="369">
        <f t="shared" si="62"/>
        <v>1293</v>
      </c>
      <c r="P120" s="44"/>
      <c r="V120" s="185"/>
      <c r="W120" s="503"/>
      <c r="X120" s="365"/>
      <c r="Y120" s="366"/>
      <c r="Z120" s="367" t="s">
        <v>1119</v>
      </c>
      <c r="AA120" s="366"/>
      <c r="AB120" s="374">
        <f t="shared" ref="AB120:AB122" si="72">$AH$89</f>
        <v>1077</v>
      </c>
      <c r="AC120" s="375">
        <f t="shared" si="69"/>
        <v>80.408542246982364</v>
      </c>
      <c r="AD120" s="375">
        <f t="shared" si="69"/>
        <v>30.640668523676879</v>
      </c>
      <c r="AE120" s="375">
        <f t="shared" si="69"/>
        <v>6.8709377901578454</v>
      </c>
      <c r="AF120" s="375">
        <f t="shared" si="69"/>
        <v>2.1355617455896008</v>
      </c>
      <c r="AG120" s="376" t="str">
        <f t="shared" si="70"/>
        <v>－</v>
      </c>
    </row>
    <row r="121" spans="2:33" ht="14.1" customHeight="1" x14ac:dyDescent="0.15">
      <c r="B121" s="185"/>
      <c r="C121" s="381"/>
      <c r="D121" s="370" t="s">
        <v>1120</v>
      </c>
      <c r="E121" s="371"/>
      <c r="F121" s="370" t="s">
        <v>1118</v>
      </c>
      <c r="G121" s="371"/>
      <c r="H121" s="205"/>
      <c r="I121" s="9">
        <v>924</v>
      </c>
      <c r="J121" s="9">
        <v>291</v>
      </c>
      <c r="K121" s="9">
        <v>54</v>
      </c>
      <c r="L121" s="9">
        <v>24</v>
      </c>
      <c r="M121" s="9">
        <f t="shared" si="62"/>
        <v>1293</v>
      </c>
      <c r="P121" s="44"/>
      <c r="V121" s="185"/>
      <c r="W121" s="381"/>
      <c r="X121" s="370" t="s">
        <v>1120</v>
      </c>
      <c r="Y121" s="371"/>
      <c r="Z121" s="370" t="s">
        <v>1118</v>
      </c>
      <c r="AA121" s="371"/>
      <c r="AB121" s="20">
        <f t="shared" si="72"/>
        <v>1077</v>
      </c>
      <c r="AC121" s="12">
        <f t="shared" si="69"/>
        <v>85.793871866295262</v>
      </c>
      <c r="AD121" s="12">
        <f t="shared" si="69"/>
        <v>27.019498607242337</v>
      </c>
      <c r="AE121" s="12">
        <f t="shared" si="69"/>
        <v>5.0139275766016711</v>
      </c>
      <c r="AF121" s="12">
        <f t="shared" si="69"/>
        <v>2.2284122562674096</v>
      </c>
      <c r="AG121" s="16" t="str">
        <f t="shared" si="70"/>
        <v>－</v>
      </c>
    </row>
    <row r="122" spans="2:33" ht="14.1" customHeight="1" x14ac:dyDescent="0.15">
      <c r="B122" s="187"/>
      <c r="C122" s="382"/>
      <c r="D122" s="372"/>
      <c r="E122" s="373"/>
      <c r="F122" s="370" t="s">
        <v>1119</v>
      </c>
      <c r="G122" s="373"/>
      <c r="H122" s="125"/>
      <c r="I122" s="10">
        <v>850</v>
      </c>
      <c r="J122" s="10">
        <v>336</v>
      </c>
      <c r="K122" s="10">
        <v>83</v>
      </c>
      <c r="L122" s="10">
        <v>23</v>
      </c>
      <c r="M122" s="10">
        <f t="shared" si="62"/>
        <v>1292</v>
      </c>
      <c r="P122" s="44"/>
      <c r="V122" s="187"/>
      <c r="W122" s="382"/>
      <c r="X122" s="372"/>
      <c r="Y122" s="373"/>
      <c r="Z122" s="378" t="s">
        <v>1119</v>
      </c>
      <c r="AA122" s="373"/>
      <c r="AB122" s="21">
        <f t="shared" si="72"/>
        <v>1077</v>
      </c>
      <c r="AC122" s="13">
        <f t="shared" si="69"/>
        <v>78.922934076137423</v>
      </c>
      <c r="AD122" s="13">
        <f t="shared" si="69"/>
        <v>31.197771587743734</v>
      </c>
      <c r="AE122" s="13">
        <f t="shared" si="69"/>
        <v>7.7065923862581247</v>
      </c>
      <c r="AF122" s="13">
        <f t="shared" si="69"/>
        <v>2.1355617455896008</v>
      </c>
      <c r="AG122" s="377" t="str">
        <f t="shared" si="70"/>
        <v>－</v>
      </c>
    </row>
    <row r="123" spans="2:33" ht="14.1" customHeight="1" x14ac:dyDescent="0.15">
      <c r="B123" s="184" t="s">
        <v>3</v>
      </c>
      <c r="C123" s="380" t="s">
        <v>442</v>
      </c>
      <c r="D123" s="361" t="s">
        <v>1117</v>
      </c>
      <c r="E123" s="362"/>
      <c r="F123" s="363" t="s">
        <v>1118</v>
      </c>
      <c r="G123" s="362"/>
      <c r="H123" s="20">
        <f>$O$89</f>
        <v>2146</v>
      </c>
      <c r="I123" s="11">
        <f>IF($H123=0,0,I99/$H123*100)</f>
        <v>79.962721342031685</v>
      </c>
      <c r="J123" s="11">
        <f>IF($H123=0,0,J99/$H123*100)</f>
        <v>19.338303821062443</v>
      </c>
      <c r="K123" s="11">
        <f>IF($H123=0,0,K99/$H123*100)</f>
        <v>2.2367194780987885</v>
      </c>
      <c r="L123" s="11">
        <f>IF($H123=0,0,L99/$H123*100)</f>
        <v>3.9608574091332711</v>
      </c>
      <c r="M123" s="15" t="str">
        <f>IF(SUM(I123:L123)&gt;100,"－",SUM(I123:L123))</f>
        <v>－</v>
      </c>
      <c r="P123" s="44"/>
      <c r="W123" s="1"/>
      <c r="X123" s="1"/>
      <c r="Y123" s="1"/>
      <c r="Z123" s="1"/>
      <c r="AA123" s="1"/>
    </row>
    <row r="124" spans="2:33" ht="14.1" customHeight="1" x14ac:dyDescent="0.15">
      <c r="B124" s="185"/>
      <c r="C124" s="381"/>
      <c r="D124" s="365"/>
      <c r="E124" s="366"/>
      <c r="F124" s="367" t="s">
        <v>1119</v>
      </c>
      <c r="G124" s="366"/>
      <c r="H124" s="374">
        <f>$O$89</f>
        <v>2146</v>
      </c>
      <c r="I124" s="375">
        <f t="shared" ref="I124:L124" si="73">IF($H124=0,0,I100/$H124*100)</f>
        <v>67.008387698042867</v>
      </c>
      <c r="J124" s="375">
        <f t="shared" si="73"/>
        <v>26.234855545200375</v>
      </c>
      <c r="K124" s="375">
        <f t="shared" si="73"/>
        <v>8.1081081081081088</v>
      </c>
      <c r="L124" s="375">
        <f t="shared" si="73"/>
        <v>4.5666356011183593</v>
      </c>
      <c r="M124" s="376" t="str">
        <f t="shared" ref="M124:M146" si="74">IF(SUM(I124:L124)&gt;100,"－",SUM(I124:L124))</f>
        <v>－</v>
      </c>
      <c r="P124" s="44"/>
      <c r="W124" s="1"/>
      <c r="X124" s="1"/>
      <c r="Y124" s="1"/>
      <c r="Z124" s="1"/>
      <c r="AA124" s="1"/>
    </row>
    <row r="125" spans="2:33" ht="14.1" customHeight="1" x14ac:dyDescent="0.15">
      <c r="B125" s="185"/>
      <c r="C125" s="381"/>
      <c r="D125" s="370" t="s">
        <v>1120</v>
      </c>
      <c r="E125" s="371"/>
      <c r="F125" s="370" t="s">
        <v>1118</v>
      </c>
      <c r="G125" s="371"/>
      <c r="H125" s="20">
        <f>$O$89</f>
        <v>2146</v>
      </c>
      <c r="I125" s="12">
        <f t="shared" ref="I125:L125" si="75">IF($H125=0,0,I101/$H125*100)</f>
        <v>71.015843429636533</v>
      </c>
      <c r="J125" s="12">
        <f t="shared" si="75"/>
        <v>24.091332712022368</v>
      </c>
      <c r="K125" s="12">
        <f t="shared" si="75"/>
        <v>6.1509785647716679</v>
      </c>
      <c r="L125" s="12">
        <f t="shared" si="75"/>
        <v>4.3802423112767936</v>
      </c>
      <c r="M125" s="16" t="str">
        <f t="shared" si="74"/>
        <v>－</v>
      </c>
      <c r="P125" s="44"/>
      <c r="W125" s="1"/>
      <c r="X125" s="1"/>
      <c r="Y125" s="1"/>
      <c r="Z125" s="1"/>
      <c r="AA125" s="1"/>
    </row>
    <row r="126" spans="2:33" ht="14.1" customHeight="1" x14ac:dyDescent="0.15">
      <c r="B126" s="185"/>
      <c r="C126" s="382"/>
      <c r="D126" s="372"/>
      <c r="E126" s="373"/>
      <c r="F126" s="370" t="s">
        <v>1119</v>
      </c>
      <c r="G126" s="373"/>
      <c r="H126" s="21">
        <f>$O$89</f>
        <v>2146</v>
      </c>
      <c r="I126" s="13">
        <f t="shared" ref="I126:L126" si="76">IF($H126=0,0,I102/$H126*100)</f>
        <v>64.771668219944075</v>
      </c>
      <c r="J126" s="13">
        <f t="shared" si="76"/>
        <v>27.027027027027028</v>
      </c>
      <c r="K126" s="13">
        <f t="shared" si="76"/>
        <v>9.2730661696178949</v>
      </c>
      <c r="L126" s="13">
        <f t="shared" si="76"/>
        <v>4.520037278657969</v>
      </c>
      <c r="M126" s="377" t="str">
        <f t="shared" si="74"/>
        <v>－</v>
      </c>
      <c r="P126" s="44"/>
      <c r="W126" s="1"/>
      <c r="X126" s="1"/>
      <c r="Y126" s="1"/>
      <c r="Z126" s="1"/>
      <c r="AA126" s="1"/>
    </row>
    <row r="127" spans="2:33" ht="14.1" customHeight="1" x14ac:dyDescent="0.15">
      <c r="B127" s="185"/>
      <c r="C127" s="502" t="s">
        <v>194</v>
      </c>
      <c r="D127" s="361" t="s">
        <v>1117</v>
      </c>
      <c r="E127" s="362"/>
      <c r="F127" s="363" t="s">
        <v>1118</v>
      </c>
      <c r="G127" s="362"/>
      <c r="H127" s="20">
        <f>$P$89</f>
        <v>1105</v>
      </c>
      <c r="I127" s="11">
        <f t="shared" ref="I127:L127" si="77">IF($H127=0,0,I103/$H127*100)</f>
        <v>85.339366515837099</v>
      </c>
      <c r="J127" s="11">
        <f t="shared" si="77"/>
        <v>18.461538461538463</v>
      </c>
      <c r="K127" s="11">
        <f t="shared" si="77"/>
        <v>1.0859728506787329</v>
      </c>
      <c r="L127" s="11">
        <f t="shared" si="77"/>
        <v>1.809954751131222</v>
      </c>
      <c r="M127" s="15" t="str">
        <f t="shared" si="74"/>
        <v>－</v>
      </c>
      <c r="P127" s="44"/>
      <c r="W127" s="1"/>
      <c r="X127" s="1"/>
      <c r="Y127" s="1"/>
      <c r="Z127" s="1"/>
      <c r="AA127" s="1"/>
    </row>
    <row r="128" spans="2:33" ht="14.1" customHeight="1" x14ac:dyDescent="0.15">
      <c r="B128" s="185"/>
      <c r="C128" s="503"/>
      <c r="D128" s="365"/>
      <c r="E128" s="366"/>
      <c r="F128" s="367" t="s">
        <v>1119</v>
      </c>
      <c r="G128" s="366"/>
      <c r="H128" s="374">
        <f>$P$89</f>
        <v>1105</v>
      </c>
      <c r="I128" s="375">
        <f t="shared" ref="I128:L128" si="78">IF($H128=0,0,I104/$H128*100)</f>
        <v>72.488687782805428</v>
      </c>
      <c r="J128" s="375">
        <f t="shared" si="78"/>
        <v>26.696832579185521</v>
      </c>
      <c r="K128" s="375">
        <f t="shared" si="78"/>
        <v>5.5203619909502262</v>
      </c>
      <c r="L128" s="375">
        <f t="shared" si="78"/>
        <v>1.9909502262443437</v>
      </c>
      <c r="M128" s="376" t="str">
        <f t="shared" si="74"/>
        <v>－</v>
      </c>
      <c r="P128" s="44"/>
      <c r="W128" s="1"/>
      <c r="X128" s="1"/>
      <c r="Y128" s="1"/>
      <c r="Z128" s="1"/>
      <c r="AA128" s="1"/>
    </row>
    <row r="129" spans="2:27" ht="14.1" customHeight="1" x14ac:dyDescent="0.15">
      <c r="B129" s="185"/>
      <c r="C129" s="503"/>
      <c r="D129" s="370" t="s">
        <v>1120</v>
      </c>
      <c r="E129" s="371"/>
      <c r="F129" s="370" t="s">
        <v>1118</v>
      </c>
      <c r="G129" s="371"/>
      <c r="H129" s="20">
        <f>$P$89</f>
        <v>1105</v>
      </c>
      <c r="I129" s="12">
        <f t="shared" ref="I129:L129" si="79">IF($H129=0,0,I105/$H129*100)</f>
        <v>76.923076923076934</v>
      </c>
      <c r="J129" s="12">
        <f t="shared" si="79"/>
        <v>23.43891402714932</v>
      </c>
      <c r="K129" s="12">
        <f t="shared" si="79"/>
        <v>4.1628959276018094</v>
      </c>
      <c r="L129" s="12">
        <f t="shared" si="79"/>
        <v>2.0814479638009047</v>
      </c>
      <c r="M129" s="16" t="str">
        <f t="shared" si="74"/>
        <v>－</v>
      </c>
      <c r="P129" s="44"/>
      <c r="W129" s="1"/>
      <c r="X129" s="1"/>
      <c r="Y129" s="1"/>
      <c r="Z129" s="1"/>
      <c r="AA129" s="1"/>
    </row>
    <row r="130" spans="2:27" ht="14.1" customHeight="1" x14ac:dyDescent="0.15">
      <c r="B130" s="185"/>
      <c r="C130" s="382"/>
      <c r="D130" s="372"/>
      <c r="E130" s="373"/>
      <c r="F130" s="370" t="s">
        <v>1119</v>
      </c>
      <c r="G130" s="373"/>
      <c r="H130" s="21">
        <f>$P$89</f>
        <v>1105</v>
      </c>
      <c r="I130" s="13">
        <f t="shared" ref="I130:L130" si="80">IF($H130=0,0,I106/$H130*100)</f>
        <v>71.131221719457017</v>
      </c>
      <c r="J130" s="13">
        <f t="shared" si="80"/>
        <v>27.149321266968325</v>
      </c>
      <c r="K130" s="13">
        <f t="shared" si="80"/>
        <v>6.3348416289592757</v>
      </c>
      <c r="L130" s="13">
        <f t="shared" si="80"/>
        <v>1.9909502262443437</v>
      </c>
      <c r="M130" s="377" t="str">
        <f t="shared" si="74"/>
        <v>－</v>
      </c>
      <c r="P130" s="44"/>
      <c r="W130" s="1"/>
      <c r="X130" s="1"/>
      <c r="Y130" s="1"/>
      <c r="Z130" s="1"/>
      <c r="AA130" s="1"/>
    </row>
    <row r="131" spans="2:27" ht="14.1" customHeight="1" x14ac:dyDescent="0.15">
      <c r="B131" s="185"/>
      <c r="C131" s="502" t="s">
        <v>195</v>
      </c>
      <c r="D131" s="361" t="s">
        <v>1117</v>
      </c>
      <c r="E131" s="362"/>
      <c r="F131" s="363" t="s">
        <v>1118</v>
      </c>
      <c r="G131" s="362"/>
      <c r="H131" s="20">
        <f>$Q$89</f>
        <v>1041</v>
      </c>
      <c r="I131" s="11">
        <f t="shared" ref="I131:L131" si="81">IF($H131=0,0,I107/$H131*100)</f>
        <v>74.255523535062437</v>
      </c>
      <c r="J131" s="11">
        <f t="shared" si="81"/>
        <v>20.268972142170991</v>
      </c>
      <c r="K131" s="11">
        <f t="shared" si="81"/>
        <v>3.4582132564841501</v>
      </c>
      <c r="L131" s="11">
        <f t="shared" si="81"/>
        <v>6.2439961575408258</v>
      </c>
      <c r="M131" s="15" t="str">
        <f t="shared" si="74"/>
        <v>－</v>
      </c>
      <c r="P131" s="44"/>
      <c r="W131" s="1"/>
      <c r="X131" s="1"/>
      <c r="Y131" s="1"/>
      <c r="Z131" s="1"/>
      <c r="AA131" s="1"/>
    </row>
    <row r="132" spans="2:27" ht="14.1" customHeight="1" x14ac:dyDescent="0.15">
      <c r="B132" s="185"/>
      <c r="C132" s="503"/>
      <c r="D132" s="365"/>
      <c r="E132" s="366"/>
      <c r="F132" s="367" t="s">
        <v>1119</v>
      </c>
      <c r="G132" s="366"/>
      <c r="H132" s="374">
        <f>$Q$89</f>
        <v>1041</v>
      </c>
      <c r="I132" s="375">
        <f t="shared" ref="I132:L132" si="82">IF($H132=0,0,I108/$H132*100)</f>
        <v>61.191162343900096</v>
      </c>
      <c r="J132" s="375">
        <f t="shared" si="82"/>
        <v>25.744476464937559</v>
      </c>
      <c r="K132" s="375">
        <f t="shared" si="82"/>
        <v>10.854947166186358</v>
      </c>
      <c r="L132" s="375">
        <f t="shared" si="82"/>
        <v>7.3006724303554273</v>
      </c>
      <c r="M132" s="376" t="str">
        <f t="shared" si="74"/>
        <v>－</v>
      </c>
      <c r="P132" s="44"/>
      <c r="W132" s="1"/>
      <c r="X132" s="1"/>
      <c r="Y132" s="1"/>
      <c r="Z132" s="1"/>
      <c r="AA132" s="1"/>
    </row>
    <row r="133" spans="2:27" ht="14.1" customHeight="1" x14ac:dyDescent="0.15">
      <c r="B133" s="185"/>
      <c r="C133" s="503"/>
      <c r="D133" s="370" t="s">
        <v>1120</v>
      </c>
      <c r="E133" s="371"/>
      <c r="F133" s="370" t="s">
        <v>1118</v>
      </c>
      <c r="G133" s="371"/>
      <c r="H133" s="20">
        <f>$Q$89</f>
        <v>1041</v>
      </c>
      <c r="I133" s="12">
        <f t="shared" ref="I133:L133" si="83">IF($H133=0,0,I109/$H133*100)</f>
        <v>64.745437079731033</v>
      </c>
      <c r="J133" s="12">
        <f t="shared" si="83"/>
        <v>24.78386167146974</v>
      </c>
      <c r="K133" s="12">
        <f t="shared" si="83"/>
        <v>8.2612872238232473</v>
      </c>
      <c r="L133" s="12">
        <f t="shared" si="83"/>
        <v>6.8203650336215169</v>
      </c>
      <c r="M133" s="16" t="str">
        <f t="shared" si="74"/>
        <v>－</v>
      </c>
      <c r="P133" s="44"/>
      <c r="W133" s="1"/>
      <c r="X133" s="1"/>
      <c r="Y133" s="1"/>
      <c r="Z133" s="1"/>
      <c r="AA133" s="1"/>
    </row>
    <row r="134" spans="2:27" ht="14.1" customHeight="1" x14ac:dyDescent="0.15">
      <c r="B134" s="379"/>
      <c r="C134" s="382"/>
      <c r="D134" s="372"/>
      <c r="E134" s="373"/>
      <c r="F134" s="378" t="s">
        <v>1119</v>
      </c>
      <c r="G134" s="373"/>
      <c r="H134" s="21">
        <f>$Q$89</f>
        <v>1041</v>
      </c>
      <c r="I134" s="13">
        <f t="shared" ref="I134:L134" si="84">IF($H134=0,0,I110/$H134*100)</f>
        <v>58.021133525456293</v>
      </c>
      <c r="J134" s="13">
        <f t="shared" si="84"/>
        <v>26.897214217098941</v>
      </c>
      <c r="K134" s="13">
        <f t="shared" si="84"/>
        <v>12.39193083573487</v>
      </c>
      <c r="L134" s="13">
        <f t="shared" si="84"/>
        <v>7.2046109510086458</v>
      </c>
      <c r="M134" s="377" t="str">
        <f t="shared" si="74"/>
        <v>－</v>
      </c>
      <c r="P134" s="44"/>
      <c r="W134" s="1"/>
      <c r="X134" s="1"/>
      <c r="Y134" s="1"/>
      <c r="Z134" s="1"/>
      <c r="AA134" s="1"/>
    </row>
    <row r="135" spans="2:27" ht="14.1" customHeight="1" x14ac:dyDescent="0.15">
      <c r="B135" s="379"/>
      <c r="C135" s="502" t="s">
        <v>443</v>
      </c>
      <c r="D135" s="361" t="s">
        <v>1117</v>
      </c>
      <c r="E135" s="362"/>
      <c r="F135" s="363" t="s">
        <v>1118</v>
      </c>
      <c r="G135" s="362"/>
      <c r="H135" s="20">
        <f>$R$89</f>
        <v>1184</v>
      </c>
      <c r="I135" s="11">
        <f t="shared" ref="I135:L135" si="85">IF($H135=0,0,I111/$H135*100)</f>
        <v>69.51013513513513</v>
      </c>
      <c r="J135" s="11">
        <f t="shared" si="85"/>
        <v>18.66554054054054</v>
      </c>
      <c r="K135" s="11">
        <f t="shared" si="85"/>
        <v>4.9831081081081079</v>
      </c>
      <c r="L135" s="11">
        <f t="shared" si="85"/>
        <v>10.135135135135135</v>
      </c>
      <c r="M135" s="15" t="str">
        <f t="shared" si="74"/>
        <v>－</v>
      </c>
      <c r="P135" s="44"/>
      <c r="W135" s="1"/>
      <c r="X135" s="1"/>
      <c r="Y135" s="1"/>
      <c r="Z135" s="1"/>
      <c r="AA135" s="1"/>
    </row>
    <row r="136" spans="2:27" ht="14.1" customHeight="1" x14ac:dyDescent="0.15">
      <c r="B136" s="185"/>
      <c r="C136" s="503"/>
      <c r="D136" s="365"/>
      <c r="E136" s="366"/>
      <c r="F136" s="367" t="s">
        <v>1119</v>
      </c>
      <c r="G136" s="366"/>
      <c r="H136" s="374">
        <f>$R$89</f>
        <v>1184</v>
      </c>
      <c r="I136" s="375">
        <f t="shared" ref="I136:L136" si="86">IF($H136=0,0,I112/$H136*100)</f>
        <v>59.121621621621621</v>
      </c>
      <c r="J136" s="375">
        <f t="shared" si="86"/>
        <v>21.283783783783782</v>
      </c>
      <c r="K136" s="375">
        <f t="shared" si="86"/>
        <v>13.175675675675674</v>
      </c>
      <c r="L136" s="375">
        <f t="shared" si="86"/>
        <v>10.472972972972974</v>
      </c>
      <c r="M136" s="376" t="str">
        <f t="shared" si="74"/>
        <v>－</v>
      </c>
      <c r="P136" s="44"/>
      <c r="W136" s="1"/>
      <c r="X136" s="1"/>
      <c r="Y136" s="1"/>
      <c r="Z136" s="1"/>
      <c r="AA136" s="1"/>
    </row>
    <row r="137" spans="2:27" ht="14.1" customHeight="1" x14ac:dyDescent="0.15">
      <c r="B137" s="185"/>
      <c r="C137" s="381"/>
      <c r="D137" s="370" t="s">
        <v>1120</v>
      </c>
      <c r="E137" s="371"/>
      <c r="F137" s="370" t="s">
        <v>1118</v>
      </c>
      <c r="G137" s="371"/>
      <c r="H137" s="20">
        <f>$R$89</f>
        <v>1184</v>
      </c>
      <c r="I137" s="12">
        <f t="shared" ref="I137:L137" si="87">IF($H137=0,0,I113/$H137*100)</f>
        <v>62.753378378378379</v>
      </c>
      <c r="J137" s="12">
        <f t="shared" si="87"/>
        <v>21.199324324324326</v>
      </c>
      <c r="K137" s="12">
        <f t="shared" si="87"/>
        <v>9.8817567567567579</v>
      </c>
      <c r="L137" s="12">
        <f t="shared" si="87"/>
        <v>10.557432432432433</v>
      </c>
      <c r="M137" s="16" t="str">
        <f t="shared" si="74"/>
        <v>－</v>
      </c>
      <c r="P137" s="44"/>
      <c r="W137" s="1"/>
      <c r="X137" s="1"/>
      <c r="Y137" s="1"/>
      <c r="Z137" s="1"/>
      <c r="AA137" s="1"/>
    </row>
    <row r="138" spans="2:27" ht="14.1" customHeight="1" x14ac:dyDescent="0.15">
      <c r="B138" s="379"/>
      <c r="C138" s="382"/>
      <c r="D138" s="372"/>
      <c r="E138" s="373"/>
      <c r="F138" s="378" t="s">
        <v>1119</v>
      </c>
      <c r="G138" s="373"/>
      <c r="H138" s="21">
        <f>$R$89</f>
        <v>1184</v>
      </c>
      <c r="I138" s="13">
        <f t="shared" ref="I138:L138" si="88">IF($H138=0,0,I114/$H138*100)</f>
        <v>56.25</v>
      </c>
      <c r="J138" s="13">
        <f t="shared" si="88"/>
        <v>22.804054054054053</v>
      </c>
      <c r="K138" s="13">
        <f t="shared" si="88"/>
        <v>14.020270270270272</v>
      </c>
      <c r="L138" s="13">
        <f t="shared" si="88"/>
        <v>10.97972972972973</v>
      </c>
      <c r="M138" s="377" t="str">
        <f t="shared" si="74"/>
        <v>－</v>
      </c>
      <c r="P138" s="44"/>
      <c r="W138" s="1"/>
      <c r="X138" s="1"/>
      <c r="Y138" s="1"/>
      <c r="Z138" s="1"/>
      <c r="AA138" s="1"/>
    </row>
    <row r="139" spans="2:27" ht="14.1" customHeight="1" x14ac:dyDescent="0.15">
      <c r="B139" s="185"/>
      <c r="C139" s="502" t="s">
        <v>197</v>
      </c>
      <c r="D139" s="361" t="s">
        <v>1117</v>
      </c>
      <c r="E139" s="362"/>
      <c r="F139" s="363" t="s">
        <v>1118</v>
      </c>
      <c r="G139" s="362"/>
      <c r="H139" s="20">
        <f>$S$89</f>
        <v>1077</v>
      </c>
      <c r="I139" s="12">
        <f t="shared" ref="I139:L139" si="89">IF($H139=0,0,I115/$H139*100)</f>
        <v>68.987929433611882</v>
      </c>
      <c r="J139" s="12">
        <f t="shared" si="89"/>
        <v>17.641597028783661</v>
      </c>
      <c r="K139" s="12">
        <f t="shared" si="89"/>
        <v>5.2924791086350975</v>
      </c>
      <c r="L139" s="12">
        <f t="shared" si="89"/>
        <v>11.049210770659238</v>
      </c>
      <c r="M139" s="16" t="str">
        <f t="shared" si="74"/>
        <v>－</v>
      </c>
      <c r="P139" s="44"/>
      <c r="W139" s="1"/>
      <c r="X139" s="1"/>
      <c r="Y139" s="1"/>
      <c r="Z139" s="1"/>
      <c r="AA139" s="1"/>
    </row>
    <row r="140" spans="2:27" ht="14.1" customHeight="1" x14ac:dyDescent="0.15">
      <c r="B140" s="185"/>
      <c r="C140" s="503"/>
      <c r="D140" s="365"/>
      <c r="E140" s="366"/>
      <c r="F140" s="367" t="s">
        <v>1119</v>
      </c>
      <c r="G140" s="366"/>
      <c r="H140" s="374">
        <f t="shared" ref="H140:H142" si="90">$S$89</f>
        <v>1077</v>
      </c>
      <c r="I140" s="375">
        <f t="shared" ref="I140:L140" si="91">IF($H140=0,0,I116/$H140*100)</f>
        <v>58.960074280408548</v>
      </c>
      <c r="J140" s="375">
        <f t="shared" si="91"/>
        <v>20.148560817084494</v>
      </c>
      <c r="K140" s="375">
        <f t="shared" si="91"/>
        <v>13.27762302692665</v>
      </c>
      <c r="L140" s="375">
        <f t="shared" si="91"/>
        <v>11.420612813370473</v>
      </c>
      <c r="M140" s="376" t="str">
        <f t="shared" si="74"/>
        <v>－</v>
      </c>
      <c r="P140" s="44"/>
      <c r="W140" s="1"/>
      <c r="X140" s="1"/>
      <c r="Y140" s="1"/>
      <c r="Z140" s="1"/>
      <c r="AA140" s="1"/>
    </row>
    <row r="141" spans="2:27" ht="14.1" customHeight="1" x14ac:dyDescent="0.15">
      <c r="B141" s="185"/>
      <c r="C141" s="381"/>
      <c r="D141" s="370" t="s">
        <v>1120</v>
      </c>
      <c r="E141" s="371"/>
      <c r="F141" s="370" t="s">
        <v>1118</v>
      </c>
      <c r="G141" s="371"/>
      <c r="H141" s="20">
        <f t="shared" si="90"/>
        <v>1077</v>
      </c>
      <c r="I141" s="12">
        <f t="shared" ref="I141:L141" si="92">IF($H141=0,0,I117/$H141*100)</f>
        <v>62.116991643454035</v>
      </c>
      <c r="J141" s="12">
        <f t="shared" si="92"/>
        <v>20.334261838440113</v>
      </c>
      <c r="K141" s="12">
        <f t="shared" si="92"/>
        <v>10.12070566388115</v>
      </c>
      <c r="L141" s="12">
        <f t="shared" si="92"/>
        <v>11.513463324048283</v>
      </c>
      <c r="M141" s="16" t="str">
        <f t="shared" si="74"/>
        <v>－</v>
      </c>
      <c r="P141" s="44"/>
      <c r="W141" s="1"/>
      <c r="X141" s="1"/>
      <c r="Y141" s="1"/>
      <c r="Z141" s="1"/>
      <c r="AA141" s="1"/>
    </row>
    <row r="142" spans="2:27" ht="14.1" customHeight="1" x14ac:dyDescent="0.15">
      <c r="B142" s="185"/>
      <c r="C142" s="65"/>
      <c r="D142" s="372"/>
      <c r="E142" s="373"/>
      <c r="F142" s="378" t="s">
        <v>1119</v>
      </c>
      <c r="G142" s="373"/>
      <c r="H142" s="21">
        <f t="shared" si="90"/>
        <v>1077</v>
      </c>
      <c r="I142" s="12">
        <f t="shared" ref="I142:L142" si="93">IF($H142=0,0,I118/$H142*100)</f>
        <v>55.896007428040853</v>
      </c>
      <c r="J142" s="12">
        <f t="shared" si="93"/>
        <v>21.727019498607241</v>
      </c>
      <c r="K142" s="12">
        <f t="shared" si="93"/>
        <v>14.206128133704734</v>
      </c>
      <c r="L142" s="12">
        <f t="shared" si="93"/>
        <v>11.977715877437326</v>
      </c>
      <c r="M142" s="16" t="str">
        <f t="shared" si="74"/>
        <v>－</v>
      </c>
      <c r="P142" s="44"/>
      <c r="W142" s="1"/>
      <c r="X142" s="1"/>
      <c r="Y142" s="1"/>
      <c r="Z142" s="1"/>
      <c r="AA142" s="1"/>
    </row>
    <row r="143" spans="2:27" ht="14.1" customHeight="1" x14ac:dyDescent="0.15">
      <c r="B143" s="185"/>
      <c r="C143" s="502" t="s">
        <v>1127</v>
      </c>
      <c r="D143" s="361" t="s">
        <v>1117</v>
      </c>
      <c r="E143" s="362"/>
      <c r="F143" s="363" t="s">
        <v>1118</v>
      </c>
      <c r="G143" s="362"/>
      <c r="H143" s="20">
        <v>1212</v>
      </c>
      <c r="I143" s="11">
        <f t="shared" ref="I143:L143" si="94">IF($H143=0,0,I119/$H143*100)</f>
        <v>84.405940594059402</v>
      </c>
      <c r="J143" s="11">
        <f t="shared" si="94"/>
        <v>19.389438943894387</v>
      </c>
      <c r="K143" s="11">
        <f t="shared" si="94"/>
        <v>1.1551155115511551</v>
      </c>
      <c r="L143" s="11">
        <f t="shared" si="94"/>
        <v>1.7326732673267329</v>
      </c>
      <c r="M143" s="15" t="str">
        <f t="shared" si="74"/>
        <v>－</v>
      </c>
      <c r="P143" s="44"/>
      <c r="W143" s="1"/>
      <c r="X143" s="1"/>
      <c r="Y143" s="1"/>
      <c r="Z143" s="1"/>
      <c r="AA143" s="1"/>
    </row>
    <row r="144" spans="2:27" ht="14.1" customHeight="1" x14ac:dyDescent="0.15">
      <c r="B144" s="185"/>
      <c r="C144" s="503"/>
      <c r="D144" s="365"/>
      <c r="E144" s="366"/>
      <c r="F144" s="367" t="s">
        <v>1119</v>
      </c>
      <c r="G144" s="366"/>
      <c r="H144" s="374">
        <v>1212</v>
      </c>
      <c r="I144" s="375">
        <f t="shared" ref="I144:L144" si="95">IF($H144=0,0,I120/$H144*100)</f>
        <v>71.452145214521451</v>
      </c>
      <c r="J144" s="375">
        <f t="shared" si="95"/>
        <v>27.227722772277229</v>
      </c>
      <c r="K144" s="375">
        <f t="shared" si="95"/>
        <v>6.105610561056106</v>
      </c>
      <c r="L144" s="375">
        <f t="shared" si="95"/>
        <v>1.8976897689768977</v>
      </c>
      <c r="M144" s="376" t="str">
        <f t="shared" si="74"/>
        <v>－</v>
      </c>
      <c r="P144" s="44"/>
      <c r="W144" s="1"/>
      <c r="X144" s="1"/>
      <c r="Y144" s="1"/>
      <c r="Z144" s="1"/>
      <c r="AA144" s="1"/>
    </row>
    <row r="145" spans="1:34" ht="14.1" customHeight="1" x14ac:dyDescent="0.15">
      <c r="B145" s="185"/>
      <c r="C145" s="381"/>
      <c r="D145" s="370" t="s">
        <v>1120</v>
      </c>
      <c r="E145" s="371"/>
      <c r="F145" s="370" t="s">
        <v>1118</v>
      </c>
      <c r="G145" s="371"/>
      <c r="H145" s="20">
        <v>1212</v>
      </c>
      <c r="I145" s="12">
        <f t="shared" ref="I145:L145" si="96">IF($H145=0,0,I121/$H145*100)</f>
        <v>76.237623762376245</v>
      </c>
      <c r="J145" s="12">
        <f t="shared" si="96"/>
        <v>24.009900990099009</v>
      </c>
      <c r="K145" s="12">
        <f t="shared" si="96"/>
        <v>4.455445544554455</v>
      </c>
      <c r="L145" s="12">
        <f t="shared" si="96"/>
        <v>1.9801980198019802</v>
      </c>
      <c r="M145" s="16" t="str">
        <f t="shared" si="74"/>
        <v>－</v>
      </c>
      <c r="P145" s="44"/>
      <c r="W145" s="1"/>
      <c r="X145" s="1"/>
      <c r="Y145" s="1"/>
      <c r="Z145" s="1"/>
      <c r="AA145" s="1"/>
    </row>
    <row r="146" spans="1:34" ht="14.1" customHeight="1" x14ac:dyDescent="0.15">
      <c r="B146" s="187"/>
      <c r="C146" s="65"/>
      <c r="D146" s="372"/>
      <c r="E146" s="373"/>
      <c r="F146" s="378" t="s">
        <v>1119</v>
      </c>
      <c r="G146" s="373"/>
      <c r="H146" s="21">
        <v>1212</v>
      </c>
      <c r="I146" s="13">
        <f t="shared" ref="I146:L146" si="97">IF($H146=0,0,I122/$H146*100)</f>
        <v>70.132013201320134</v>
      </c>
      <c r="J146" s="13">
        <f t="shared" si="97"/>
        <v>27.722772277227726</v>
      </c>
      <c r="K146" s="13">
        <f t="shared" si="97"/>
        <v>6.8481848184818475</v>
      </c>
      <c r="L146" s="13">
        <f t="shared" si="97"/>
        <v>1.8976897689768977</v>
      </c>
      <c r="M146" s="377" t="str">
        <f t="shared" si="74"/>
        <v>－</v>
      </c>
      <c r="P146" s="44"/>
      <c r="W146" s="1"/>
      <c r="X146" s="1"/>
      <c r="Y146" s="1"/>
      <c r="Z146" s="1"/>
      <c r="AA146" s="1"/>
    </row>
    <row r="147" spans="1:34" ht="15" customHeight="1" x14ac:dyDescent="0.15">
      <c r="D147" s="53"/>
      <c r="E147" s="14"/>
      <c r="F147" s="14"/>
      <c r="G147" s="14"/>
      <c r="H147" s="14"/>
      <c r="I147" s="14"/>
      <c r="J147" s="14"/>
      <c r="K147" s="14"/>
      <c r="L147" s="14"/>
      <c r="N147" s="173"/>
      <c r="Q147" s="44"/>
      <c r="W147" s="1"/>
      <c r="X147" s="1"/>
      <c r="Y147" s="1"/>
      <c r="Z147" s="1"/>
      <c r="AA147" s="1"/>
    </row>
    <row r="148" spans="1:34" ht="15" customHeight="1" x14ac:dyDescent="0.15">
      <c r="A148" s="73" t="s">
        <v>1081</v>
      </c>
      <c r="H148" s="7"/>
    </row>
    <row r="149" spans="1:34" ht="15" customHeight="1" x14ac:dyDescent="0.15">
      <c r="A149" s="1" t="s">
        <v>849</v>
      </c>
      <c r="B149" s="22"/>
      <c r="H149" s="7"/>
      <c r="I149" s="7"/>
      <c r="V149" s="22"/>
      <c r="AB149" s="7"/>
    </row>
    <row r="150" spans="1:34" ht="13.65" customHeight="1" x14ac:dyDescent="0.15">
      <c r="B150" s="64"/>
      <c r="C150" s="33"/>
      <c r="D150" s="33"/>
      <c r="E150" s="33"/>
      <c r="F150" s="33"/>
      <c r="G150" s="386"/>
      <c r="H150" s="387"/>
      <c r="I150" s="86" t="s">
        <v>2</v>
      </c>
      <c r="J150" s="86"/>
      <c r="K150" s="387"/>
      <c r="L150" s="387"/>
      <c r="M150" s="388"/>
      <c r="N150" s="387"/>
      <c r="O150" s="86" t="s">
        <v>3</v>
      </c>
      <c r="P150" s="86"/>
      <c r="Q150" s="387"/>
      <c r="R150" s="389"/>
      <c r="V150" s="64"/>
      <c r="W150" s="33"/>
      <c r="X150" s="33"/>
      <c r="Y150" s="33"/>
      <c r="Z150" s="33"/>
      <c r="AA150" s="79"/>
      <c r="AB150" s="83" t="s">
        <v>2</v>
      </c>
      <c r="AC150" s="86"/>
      <c r="AD150" s="104"/>
      <c r="AE150" s="83" t="s">
        <v>3</v>
      </c>
      <c r="AF150" s="84"/>
    </row>
    <row r="151" spans="1:34" ht="22.65" customHeight="1" x14ac:dyDescent="0.15">
      <c r="B151" s="34"/>
      <c r="F151" s="75"/>
      <c r="G151" s="94" t="s">
        <v>442</v>
      </c>
      <c r="H151" s="94" t="s">
        <v>194</v>
      </c>
      <c r="I151" s="94" t="s">
        <v>195</v>
      </c>
      <c r="J151" s="94" t="s">
        <v>443</v>
      </c>
      <c r="K151" s="100" t="s">
        <v>197</v>
      </c>
      <c r="L151" s="94" t="s">
        <v>1127</v>
      </c>
      <c r="M151" s="103" t="s">
        <v>442</v>
      </c>
      <c r="N151" s="94" t="s">
        <v>194</v>
      </c>
      <c r="O151" s="94" t="s">
        <v>195</v>
      </c>
      <c r="P151" s="94" t="s">
        <v>443</v>
      </c>
      <c r="Q151" s="94" t="s">
        <v>197</v>
      </c>
      <c r="R151" s="94" t="s">
        <v>1127</v>
      </c>
      <c r="V151" s="34"/>
      <c r="Z151" s="75"/>
      <c r="AA151" s="94" t="s">
        <v>975</v>
      </c>
      <c r="AB151" s="94" t="s">
        <v>195</v>
      </c>
      <c r="AC151" s="100" t="s">
        <v>197</v>
      </c>
      <c r="AD151" s="103" t="s">
        <v>975</v>
      </c>
      <c r="AE151" s="94" t="s">
        <v>195</v>
      </c>
      <c r="AF151" s="94" t="s">
        <v>197</v>
      </c>
    </row>
    <row r="152" spans="1:34" ht="12" customHeight="1" x14ac:dyDescent="0.15">
      <c r="B152" s="35"/>
      <c r="C152" s="36"/>
      <c r="D152" s="36"/>
      <c r="E152" s="36"/>
      <c r="F152" s="76"/>
      <c r="G152" s="37"/>
      <c r="H152" s="37"/>
      <c r="I152" s="37"/>
      <c r="J152" s="37"/>
      <c r="K152" s="66"/>
      <c r="L152" s="37"/>
      <c r="M152" s="105">
        <f t="shared" ref="M152:R152" si="98">G158</f>
        <v>2146</v>
      </c>
      <c r="N152" s="2">
        <f t="shared" si="98"/>
        <v>1105</v>
      </c>
      <c r="O152" s="2">
        <f t="shared" si="98"/>
        <v>1041</v>
      </c>
      <c r="P152" s="2">
        <f t="shared" si="98"/>
        <v>1167</v>
      </c>
      <c r="Q152" s="2">
        <f t="shared" si="98"/>
        <v>1060</v>
      </c>
      <c r="R152" s="2">
        <f t="shared" si="98"/>
        <v>1212</v>
      </c>
      <c r="V152" s="35"/>
      <c r="W152" s="36"/>
      <c r="X152" s="36"/>
      <c r="Y152" s="36"/>
      <c r="Z152" s="76"/>
      <c r="AA152" s="37"/>
      <c r="AB152" s="37"/>
      <c r="AC152" s="66"/>
      <c r="AD152" s="105">
        <f>AA158</f>
        <v>1212</v>
      </c>
      <c r="AE152" s="2">
        <f>AB158</f>
        <v>1041</v>
      </c>
      <c r="AF152" s="2">
        <f>AC158</f>
        <v>1060</v>
      </c>
    </row>
    <row r="153" spans="1:34" ht="15" customHeight="1" x14ac:dyDescent="0.15">
      <c r="B153" s="34" t="s">
        <v>850</v>
      </c>
      <c r="G153" s="18">
        <v>502</v>
      </c>
      <c r="H153" s="18">
        <v>253</v>
      </c>
      <c r="I153" s="18">
        <v>249</v>
      </c>
      <c r="J153" s="18">
        <v>253</v>
      </c>
      <c r="K153" s="67">
        <v>235</v>
      </c>
      <c r="L153" s="18">
        <v>271</v>
      </c>
      <c r="M153" s="107">
        <f t="shared" ref="M153:R157" si="99">G153/M$152*100</f>
        <v>23.392357875116495</v>
      </c>
      <c r="N153" s="24">
        <f t="shared" si="99"/>
        <v>22.895927601809955</v>
      </c>
      <c r="O153" s="4">
        <f t="shared" si="99"/>
        <v>23.919308357348704</v>
      </c>
      <c r="P153" s="4">
        <f t="shared" si="99"/>
        <v>21.679520137103683</v>
      </c>
      <c r="Q153" s="4">
        <f t="shared" si="99"/>
        <v>22.169811320754718</v>
      </c>
      <c r="R153" s="4">
        <f t="shared" si="99"/>
        <v>22.35973597359736</v>
      </c>
      <c r="V153" s="34" t="s">
        <v>850</v>
      </c>
      <c r="AA153" s="18">
        <f>SUM(H153,J153-K153)</f>
        <v>271</v>
      </c>
      <c r="AB153" s="18">
        <f>I153</f>
        <v>249</v>
      </c>
      <c r="AC153" s="67">
        <f>K153</f>
        <v>235</v>
      </c>
      <c r="AD153" s="107">
        <f t="shared" ref="AD153:AF157" si="100">AA153/AD$152*100</f>
        <v>22.35973597359736</v>
      </c>
      <c r="AE153" s="4">
        <f t="shared" si="100"/>
        <v>23.919308357348704</v>
      </c>
      <c r="AF153" s="4">
        <f t="shared" si="100"/>
        <v>22.169811320754718</v>
      </c>
      <c r="AH153" s="173"/>
    </row>
    <row r="154" spans="1:34" ht="15" customHeight="1" x14ac:dyDescent="0.15">
      <c r="B154" s="34" t="s">
        <v>851</v>
      </c>
      <c r="G154" s="18">
        <v>1341</v>
      </c>
      <c r="H154" s="18">
        <v>756</v>
      </c>
      <c r="I154" s="18">
        <v>585</v>
      </c>
      <c r="J154" s="18">
        <v>609</v>
      </c>
      <c r="K154" s="67">
        <v>532</v>
      </c>
      <c r="L154" s="18">
        <v>833</v>
      </c>
      <c r="M154" s="107">
        <f t="shared" si="99"/>
        <v>62.488350419384901</v>
      </c>
      <c r="N154" s="24">
        <f t="shared" si="99"/>
        <v>68.41628959276018</v>
      </c>
      <c r="O154" s="4">
        <f t="shared" si="99"/>
        <v>56.195965417867434</v>
      </c>
      <c r="P154" s="4">
        <f t="shared" si="99"/>
        <v>52.185089974293064</v>
      </c>
      <c r="Q154" s="4">
        <f t="shared" si="99"/>
        <v>50.188679245283019</v>
      </c>
      <c r="R154" s="4">
        <f t="shared" si="99"/>
        <v>68.729372937293732</v>
      </c>
      <c r="V154" s="34" t="s">
        <v>851</v>
      </c>
      <c r="AA154" s="18">
        <f>SUM(H154,J154-K154)</f>
        <v>833</v>
      </c>
      <c r="AB154" s="18">
        <f>I154</f>
        <v>585</v>
      </c>
      <c r="AC154" s="67">
        <f>K154</f>
        <v>532</v>
      </c>
      <c r="AD154" s="107">
        <f t="shared" si="100"/>
        <v>68.729372937293732</v>
      </c>
      <c r="AE154" s="4">
        <f t="shared" si="100"/>
        <v>56.195965417867434</v>
      </c>
      <c r="AF154" s="4">
        <f t="shared" si="100"/>
        <v>50.188679245283019</v>
      </c>
      <c r="AH154" s="173"/>
    </row>
    <row r="155" spans="1:34" ht="15" customHeight="1" x14ac:dyDescent="0.15">
      <c r="B155" s="34" t="s">
        <v>477</v>
      </c>
      <c r="G155" s="18">
        <v>31</v>
      </c>
      <c r="H155" s="18">
        <v>13</v>
      </c>
      <c r="I155" s="18">
        <v>18</v>
      </c>
      <c r="J155" s="18">
        <v>22</v>
      </c>
      <c r="K155" s="67">
        <v>21</v>
      </c>
      <c r="L155" s="18">
        <v>14</v>
      </c>
      <c r="M155" s="107">
        <f t="shared" si="99"/>
        <v>1.4445479962721341</v>
      </c>
      <c r="N155" s="24">
        <f t="shared" si="99"/>
        <v>1.1764705882352942</v>
      </c>
      <c r="O155" s="4">
        <f t="shared" si="99"/>
        <v>1.7291066282420751</v>
      </c>
      <c r="P155" s="4">
        <f t="shared" si="99"/>
        <v>1.8851756640959727</v>
      </c>
      <c r="Q155" s="4">
        <f t="shared" si="99"/>
        <v>1.9811320754716981</v>
      </c>
      <c r="R155" s="4">
        <f t="shared" si="99"/>
        <v>1.1551155115511551</v>
      </c>
      <c r="V155" s="34" t="s">
        <v>477</v>
      </c>
      <c r="AA155" s="18">
        <f>SUM(H155,J155-K155)</f>
        <v>14</v>
      </c>
      <c r="AB155" s="18">
        <f>I155</f>
        <v>18</v>
      </c>
      <c r="AC155" s="67">
        <f>K155</f>
        <v>21</v>
      </c>
      <c r="AD155" s="107">
        <f t="shared" si="100"/>
        <v>1.1551155115511551</v>
      </c>
      <c r="AE155" s="4">
        <f t="shared" si="100"/>
        <v>1.7291066282420751</v>
      </c>
      <c r="AF155" s="4">
        <f t="shared" si="100"/>
        <v>1.9811320754716981</v>
      </c>
      <c r="AH155" s="173"/>
    </row>
    <row r="156" spans="1:34" ht="15" customHeight="1" x14ac:dyDescent="0.15">
      <c r="B156" s="34" t="s">
        <v>852</v>
      </c>
      <c r="G156" s="18">
        <v>153</v>
      </c>
      <c r="H156" s="18">
        <v>51</v>
      </c>
      <c r="I156" s="18">
        <v>102</v>
      </c>
      <c r="J156" s="18">
        <v>132</v>
      </c>
      <c r="K156" s="67">
        <v>128</v>
      </c>
      <c r="L156" s="18">
        <v>55</v>
      </c>
      <c r="M156" s="107">
        <f t="shared" si="99"/>
        <v>7.1295433364398875</v>
      </c>
      <c r="N156" s="24">
        <f t="shared" si="99"/>
        <v>4.6153846153846159</v>
      </c>
      <c r="O156" s="4">
        <f t="shared" si="99"/>
        <v>9.7982708933717575</v>
      </c>
      <c r="P156" s="4">
        <f t="shared" si="99"/>
        <v>11.311053984575835</v>
      </c>
      <c r="Q156" s="4">
        <f t="shared" si="99"/>
        <v>12.075471698113208</v>
      </c>
      <c r="R156" s="4">
        <f t="shared" si="99"/>
        <v>4.5379537953795381</v>
      </c>
      <c r="V156" s="34" t="s">
        <v>852</v>
      </c>
      <c r="AA156" s="18">
        <f>SUM(H156,J156-K156)</f>
        <v>55</v>
      </c>
      <c r="AB156" s="18">
        <f>I156</f>
        <v>102</v>
      </c>
      <c r="AC156" s="67">
        <f>K156</f>
        <v>128</v>
      </c>
      <c r="AD156" s="107">
        <f t="shared" si="100"/>
        <v>4.5379537953795381</v>
      </c>
      <c r="AE156" s="4">
        <f t="shared" si="100"/>
        <v>9.7982708933717575</v>
      </c>
      <c r="AF156" s="4">
        <f t="shared" si="100"/>
        <v>12.075471698113208</v>
      </c>
      <c r="AH156" s="173"/>
    </row>
    <row r="157" spans="1:34" ht="15" customHeight="1" x14ac:dyDescent="0.15">
      <c r="B157" s="34" t="s">
        <v>0</v>
      </c>
      <c r="C157" s="36"/>
      <c r="D157" s="36"/>
      <c r="E157" s="36"/>
      <c r="F157" s="36"/>
      <c r="G157" s="19">
        <v>119</v>
      </c>
      <c r="H157" s="19">
        <v>32</v>
      </c>
      <c r="I157" s="19">
        <v>87</v>
      </c>
      <c r="J157" s="19">
        <v>151</v>
      </c>
      <c r="K157" s="72">
        <v>144</v>
      </c>
      <c r="L157" s="19">
        <v>39</v>
      </c>
      <c r="M157" s="111">
        <f t="shared" si="99"/>
        <v>5.5452003727865797</v>
      </c>
      <c r="N157" s="26">
        <f t="shared" si="99"/>
        <v>2.8959276018099547</v>
      </c>
      <c r="O157" s="5">
        <f t="shared" si="99"/>
        <v>8.3573487031700289</v>
      </c>
      <c r="P157" s="5">
        <f t="shared" si="99"/>
        <v>12.93916023993145</v>
      </c>
      <c r="Q157" s="5">
        <f t="shared" si="99"/>
        <v>13.584905660377359</v>
      </c>
      <c r="R157" s="5">
        <f t="shared" si="99"/>
        <v>3.217821782178218</v>
      </c>
      <c r="V157" s="34" t="s">
        <v>0</v>
      </c>
      <c r="W157" s="36"/>
      <c r="X157" s="36"/>
      <c r="Y157" s="36"/>
      <c r="Z157" s="36"/>
      <c r="AA157" s="19">
        <f>SUM(H157,J157-K157)</f>
        <v>39</v>
      </c>
      <c r="AB157" s="19">
        <f>I157</f>
        <v>87</v>
      </c>
      <c r="AC157" s="72">
        <f>K157</f>
        <v>144</v>
      </c>
      <c r="AD157" s="111">
        <f t="shared" si="100"/>
        <v>3.217821782178218</v>
      </c>
      <c r="AE157" s="5">
        <f t="shared" si="100"/>
        <v>8.3573487031700289</v>
      </c>
      <c r="AF157" s="5">
        <f t="shared" si="100"/>
        <v>13.584905660377359</v>
      </c>
      <c r="AH157" s="173"/>
    </row>
    <row r="158" spans="1:34" ht="15" customHeight="1" x14ac:dyDescent="0.15">
      <c r="B158" s="38" t="s">
        <v>1</v>
      </c>
      <c r="C158" s="28"/>
      <c r="D158" s="28"/>
      <c r="E158" s="28"/>
      <c r="F158" s="29"/>
      <c r="G158" s="39">
        <f t="shared" ref="G158:K158" si="101">SUM(G153:G157)</f>
        <v>2146</v>
      </c>
      <c r="H158" s="39">
        <f t="shared" si="101"/>
        <v>1105</v>
      </c>
      <c r="I158" s="39">
        <f t="shared" si="101"/>
        <v>1041</v>
      </c>
      <c r="J158" s="39">
        <f t="shared" si="101"/>
        <v>1167</v>
      </c>
      <c r="K158" s="68">
        <f t="shared" si="101"/>
        <v>1060</v>
      </c>
      <c r="L158" s="39">
        <v>1212</v>
      </c>
      <c r="M158" s="108">
        <f t="shared" ref="M158:R158" si="102">SUM(M153:M157)</f>
        <v>100</v>
      </c>
      <c r="N158" s="25">
        <f t="shared" si="102"/>
        <v>100</v>
      </c>
      <c r="O158" s="6">
        <f t="shared" si="102"/>
        <v>100</v>
      </c>
      <c r="P158" s="6">
        <f t="shared" si="102"/>
        <v>100</v>
      </c>
      <c r="Q158" s="6">
        <f t="shared" si="102"/>
        <v>100</v>
      </c>
      <c r="R158" s="6">
        <f t="shared" si="102"/>
        <v>100.00000000000001</v>
      </c>
      <c r="V158" s="38" t="s">
        <v>1</v>
      </c>
      <c r="W158" s="28"/>
      <c r="X158" s="28"/>
      <c r="Y158" s="28"/>
      <c r="Z158" s="29"/>
      <c r="AA158" s="39">
        <f t="shared" ref="AA158:AF158" si="103">SUM(AA153:AA157)</f>
        <v>1212</v>
      </c>
      <c r="AB158" s="39">
        <f t="shared" si="103"/>
        <v>1041</v>
      </c>
      <c r="AC158" s="68">
        <f t="shared" si="103"/>
        <v>1060</v>
      </c>
      <c r="AD158" s="108">
        <f t="shared" si="103"/>
        <v>100.00000000000001</v>
      </c>
      <c r="AE158" s="6">
        <f t="shared" si="103"/>
        <v>100</v>
      </c>
      <c r="AF158" s="6">
        <f t="shared" si="103"/>
        <v>100</v>
      </c>
    </row>
    <row r="160" spans="1:34" ht="15" customHeight="1" x14ac:dyDescent="0.15">
      <c r="A160" s="1" t="s">
        <v>1095</v>
      </c>
      <c r="B160" s="22"/>
      <c r="H160" s="7"/>
      <c r="I160" s="7"/>
      <c r="L160" s="7"/>
      <c r="V160" s="22"/>
      <c r="AB160" s="7"/>
      <c r="AC160" s="7"/>
      <c r="AF160" s="7"/>
    </row>
    <row r="161" spans="1:34" ht="13.65" customHeight="1" x14ac:dyDescent="0.15">
      <c r="B161" s="64"/>
      <c r="C161" s="33"/>
      <c r="D161" s="33"/>
      <c r="E161" s="33"/>
      <c r="F161" s="386"/>
      <c r="G161" s="387"/>
      <c r="H161" s="86" t="s">
        <v>2</v>
      </c>
      <c r="I161" s="86"/>
      <c r="J161" s="387"/>
      <c r="K161" s="387"/>
      <c r="L161" s="388"/>
      <c r="M161" s="387"/>
      <c r="N161" s="86" t="s">
        <v>3</v>
      </c>
      <c r="O161" s="86"/>
      <c r="P161" s="387"/>
      <c r="Q161" s="389"/>
      <c r="V161" s="64"/>
      <c r="W161" s="33"/>
      <c r="X161" s="33"/>
      <c r="Y161" s="33"/>
      <c r="Z161" s="79"/>
      <c r="AA161" s="83" t="s">
        <v>2</v>
      </c>
      <c r="AB161" s="86"/>
      <c r="AC161" s="104"/>
      <c r="AD161" s="83" t="s">
        <v>3</v>
      </c>
      <c r="AE161" s="84"/>
    </row>
    <row r="162" spans="1:34" ht="22.65" customHeight="1" x14ac:dyDescent="0.15">
      <c r="B162" s="34"/>
      <c r="C162" s="209"/>
      <c r="E162" s="75"/>
      <c r="F162" s="94" t="s">
        <v>442</v>
      </c>
      <c r="G162" s="94" t="s">
        <v>194</v>
      </c>
      <c r="H162" s="94" t="s">
        <v>195</v>
      </c>
      <c r="I162" s="94" t="s">
        <v>443</v>
      </c>
      <c r="J162" s="100" t="s">
        <v>197</v>
      </c>
      <c r="K162" s="94" t="s">
        <v>1127</v>
      </c>
      <c r="L162" s="103" t="s">
        <v>442</v>
      </c>
      <c r="M162" s="94" t="s">
        <v>194</v>
      </c>
      <c r="N162" s="94" t="s">
        <v>195</v>
      </c>
      <c r="O162" s="94" t="s">
        <v>443</v>
      </c>
      <c r="P162" s="94" t="s">
        <v>197</v>
      </c>
      <c r="Q162" s="94" t="s">
        <v>1127</v>
      </c>
      <c r="V162" s="34"/>
      <c r="W162" s="209"/>
      <c r="Y162" s="75"/>
      <c r="Z162" s="94" t="s">
        <v>975</v>
      </c>
      <c r="AA162" s="94" t="s">
        <v>195</v>
      </c>
      <c r="AB162" s="100" t="s">
        <v>197</v>
      </c>
      <c r="AC162" s="103" t="s">
        <v>975</v>
      </c>
      <c r="AD162" s="94" t="s">
        <v>195</v>
      </c>
      <c r="AE162" s="94" t="s">
        <v>197</v>
      </c>
    </row>
    <row r="163" spans="1:34" ht="12" customHeight="1" x14ac:dyDescent="0.15">
      <c r="B163" s="35"/>
      <c r="C163" s="88"/>
      <c r="D163" s="36"/>
      <c r="E163" s="76"/>
      <c r="F163" s="37"/>
      <c r="G163" s="37"/>
      <c r="H163" s="37"/>
      <c r="I163" s="37"/>
      <c r="J163" s="66"/>
      <c r="K163" s="37"/>
      <c r="L163" s="105">
        <f t="shared" ref="L163:Q163" si="104">F$173</f>
        <v>2146</v>
      </c>
      <c r="M163" s="2">
        <f t="shared" si="104"/>
        <v>1105</v>
      </c>
      <c r="N163" s="2">
        <f t="shared" si="104"/>
        <v>1041</v>
      </c>
      <c r="O163" s="2">
        <f t="shared" si="104"/>
        <v>1184</v>
      </c>
      <c r="P163" s="2">
        <f t="shared" si="104"/>
        <v>1077</v>
      </c>
      <c r="Q163" s="2">
        <f t="shared" si="104"/>
        <v>1212</v>
      </c>
      <c r="V163" s="35"/>
      <c r="W163" s="88"/>
      <c r="X163" s="36"/>
      <c r="Y163" s="76"/>
      <c r="Z163" s="37"/>
      <c r="AA163" s="37"/>
      <c r="AB163" s="66"/>
      <c r="AC163" s="105">
        <f>Z$173</f>
        <v>1212</v>
      </c>
      <c r="AD163" s="2">
        <f>AA$173</f>
        <v>1041</v>
      </c>
      <c r="AE163" s="2">
        <f>AB$173</f>
        <v>1077</v>
      </c>
    </row>
    <row r="164" spans="1:34" ht="15" customHeight="1" x14ac:dyDescent="0.15">
      <c r="B164" s="34" t="s">
        <v>980</v>
      </c>
      <c r="C164" s="209"/>
      <c r="F164" s="18">
        <v>120</v>
      </c>
      <c r="G164" s="18">
        <v>29</v>
      </c>
      <c r="H164" s="18">
        <v>91</v>
      </c>
      <c r="I164" s="18">
        <v>118</v>
      </c>
      <c r="J164" s="67">
        <v>109</v>
      </c>
      <c r="K164" s="18">
        <v>38</v>
      </c>
      <c r="L164" s="107">
        <f t="shared" ref="L164:L172" si="105">F164/L$163*100</f>
        <v>5.5917986952469709</v>
      </c>
      <c r="M164" s="24">
        <f t="shared" ref="M164:M172" si="106">G164/M$163*100</f>
        <v>2.6244343891402715</v>
      </c>
      <c r="N164" s="4">
        <f t="shared" ref="N164:N172" si="107">H164/N$163*100</f>
        <v>8.7415946205571569</v>
      </c>
      <c r="O164" s="4">
        <f t="shared" ref="O164:O172" si="108">I164/O$163*100</f>
        <v>9.9662162162162158</v>
      </c>
      <c r="P164" s="4">
        <f t="shared" ref="P164:P172" si="109">J164/P$163*100</f>
        <v>10.12070566388115</v>
      </c>
      <c r="Q164" s="4">
        <f t="shared" ref="Q164:Q172" si="110">K164/Q$163*100</f>
        <v>3.1353135313531353</v>
      </c>
      <c r="R164" s="173"/>
      <c r="V164" s="34" t="s">
        <v>176</v>
      </c>
      <c r="W164" s="209"/>
      <c r="Z164" s="18">
        <f t="shared" ref="Z164:Z172" si="111">SUM(G164,I164-J164)</f>
        <v>38</v>
      </c>
      <c r="AA164" s="18">
        <f t="shared" ref="AA164:AA172" si="112">H164</f>
        <v>91</v>
      </c>
      <c r="AB164" s="67">
        <f t="shared" ref="AB164:AB172" si="113">J164</f>
        <v>109</v>
      </c>
      <c r="AC164" s="107">
        <f t="shared" ref="AC164:AC172" si="114">Z164/AC$163*100</f>
        <v>3.1353135313531353</v>
      </c>
      <c r="AD164" s="4">
        <f t="shared" ref="AD164:AD172" si="115">AA164/AD$163*100</f>
        <v>8.7415946205571569</v>
      </c>
      <c r="AE164" s="4">
        <f t="shared" ref="AE164:AE172" si="116">AB164/AE$163*100</f>
        <v>10.12070566388115</v>
      </c>
      <c r="AH164" s="173"/>
    </row>
    <row r="165" spans="1:34" ht="15" customHeight="1" x14ac:dyDescent="0.15">
      <c r="B165" s="34" t="s">
        <v>83</v>
      </c>
      <c r="C165" s="209"/>
      <c r="F165" s="18">
        <v>116</v>
      </c>
      <c r="G165" s="18">
        <v>78</v>
      </c>
      <c r="H165" s="18">
        <v>38</v>
      </c>
      <c r="I165" s="18">
        <v>91</v>
      </c>
      <c r="J165" s="67">
        <v>86</v>
      </c>
      <c r="K165" s="18">
        <v>83</v>
      </c>
      <c r="L165" s="107">
        <f t="shared" si="105"/>
        <v>5.4054054054054053</v>
      </c>
      <c r="M165" s="24">
        <f t="shared" si="106"/>
        <v>7.0588235294117645</v>
      </c>
      <c r="N165" s="4">
        <f t="shared" si="107"/>
        <v>3.6503362151777137</v>
      </c>
      <c r="O165" s="4">
        <f t="shared" si="108"/>
        <v>7.6858108108108114</v>
      </c>
      <c r="P165" s="4">
        <f t="shared" si="109"/>
        <v>7.9851439182915511</v>
      </c>
      <c r="Q165" s="4">
        <f t="shared" si="110"/>
        <v>6.8481848184818475</v>
      </c>
      <c r="R165" s="173"/>
      <c r="V165" s="34" t="s">
        <v>83</v>
      </c>
      <c r="W165" s="209"/>
      <c r="Z165" s="18">
        <f t="shared" si="111"/>
        <v>83</v>
      </c>
      <c r="AA165" s="18">
        <f t="shared" si="112"/>
        <v>38</v>
      </c>
      <c r="AB165" s="67">
        <f t="shared" si="113"/>
        <v>86</v>
      </c>
      <c r="AC165" s="107">
        <f t="shared" si="114"/>
        <v>6.8481848184818475</v>
      </c>
      <c r="AD165" s="4">
        <f t="shared" si="115"/>
        <v>3.6503362151777137</v>
      </c>
      <c r="AE165" s="4">
        <f t="shared" si="116"/>
        <v>7.9851439182915511</v>
      </c>
      <c r="AH165" s="173"/>
    </row>
    <row r="166" spans="1:34" ht="15" customHeight="1" x14ac:dyDescent="0.15">
      <c r="B166" s="34" t="s">
        <v>981</v>
      </c>
      <c r="C166" s="209"/>
      <c r="F166" s="18">
        <v>116</v>
      </c>
      <c r="G166" s="18">
        <v>59</v>
      </c>
      <c r="H166" s="18">
        <v>57</v>
      </c>
      <c r="I166" s="18">
        <v>156</v>
      </c>
      <c r="J166" s="67">
        <v>146</v>
      </c>
      <c r="K166" s="18">
        <v>69</v>
      </c>
      <c r="L166" s="107">
        <f t="shared" si="105"/>
        <v>5.4054054054054053</v>
      </c>
      <c r="M166" s="24">
        <f t="shared" si="106"/>
        <v>5.3393665158371038</v>
      </c>
      <c r="N166" s="4">
        <f t="shared" si="107"/>
        <v>5.4755043227665707</v>
      </c>
      <c r="O166" s="4">
        <f t="shared" si="108"/>
        <v>13.175675675675674</v>
      </c>
      <c r="P166" s="4">
        <f t="shared" si="109"/>
        <v>13.556174558960073</v>
      </c>
      <c r="Q166" s="4">
        <f t="shared" si="110"/>
        <v>5.6930693069306937</v>
      </c>
      <c r="R166" s="173"/>
      <c r="V166" s="34" t="s">
        <v>981</v>
      </c>
      <c r="W166" s="209"/>
      <c r="Z166" s="18">
        <f t="shared" si="111"/>
        <v>69</v>
      </c>
      <c r="AA166" s="18">
        <f t="shared" si="112"/>
        <v>57</v>
      </c>
      <c r="AB166" s="67">
        <f t="shared" si="113"/>
        <v>146</v>
      </c>
      <c r="AC166" s="107">
        <f t="shared" si="114"/>
        <v>5.6930693069306937</v>
      </c>
      <c r="AD166" s="4">
        <f t="shared" si="115"/>
        <v>5.4755043227665707</v>
      </c>
      <c r="AE166" s="4">
        <f t="shared" si="116"/>
        <v>13.556174558960073</v>
      </c>
      <c r="AH166" s="173"/>
    </row>
    <row r="167" spans="1:34" ht="15" customHeight="1" x14ac:dyDescent="0.15">
      <c r="B167" s="34" t="s">
        <v>172</v>
      </c>
      <c r="C167" s="209"/>
      <c r="F167" s="18">
        <v>85</v>
      </c>
      <c r="G167" s="18">
        <v>36</v>
      </c>
      <c r="H167" s="18">
        <v>49</v>
      </c>
      <c r="I167" s="18">
        <v>105</v>
      </c>
      <c r="J167" s="67">
        <v>99</v>
      </c>
      <c r="K167" s="18">
        <v>42</v>
      </c>
      <c r="L167" s="107">
        <f t="shared" si="105"/>
        <v>3.9608574091332711</v>
      </c>
      <c r="M167" s="24">
        <f t="shared" si="106"/>
        <v>3.2579185520361995</v>
      </c>
      <c r="N167" s="4">
        <f t="shared" si="107"/>
        <v>4.7070124879923156</v>
      </c>
      <c r="O167" s="4">
        <f t="shared" si="108"/>
        <v>8.8682432432432421</v>
      </c>
      <c r="P167" s="4">
        <f t="shared" si="109"/>
        <v>9.1922005571030638</v>
      </c>
      <c r="Q167" s="4">
        <f t="shared" si="110"/>
        <v>3.4653465346534658</v>
      </c>
      <c r="R167" s="173"/>
      <c r="V167" s="34" t="s">
        <v>172</v>
      </c>
      <c r="W167" s="209"/>
      <c r="Z167" s="18">
        <f t="shared" si="111"/>
        <v>42</v>
      </c>
      <c r="AA167" s="18">
        <f t="shared" si="112"/>
        <v>49</v>
      </c>
      <c r="AB167" s="67">
        <f t="shared" si="113"/>
        <v>99</v>
      </c>
      <c r="AC167" s="107">
        <f t="shared" si="114"/>
        <v>3.4653465346534658</v>
      </c>
      <c r="AD167" s="4">
        <f t="shared" si="115"/>
        <v>4.7070124879923156</v>
      </c>
      <c r="AE167" s="4">
        <f t="shared" si="116"/>
        <v>9.1922005571030638</v>
      </c>
      <c r="AH167" s="173"/>
    </row>
    <row r="168" spans="1:34" ht="15" customHeight="1" x14ac:dyDescent="0.15">
      <c r="B168" s="34" t="s">
        <v>169</v>
      </c>
      <c r="C168" s="209"/>
      <c r="F168" s="18">
        <v>91</v>
      </c>
      <c r="G168" s="18">
        <v>30</v>
      </c>
      <c r="H168" s="18">
        <v>61</v>
      </c>
      <c r="I168" s="18">
        <v>114</v>
      </c>
      <c r="J168" s="67">
        <v>110</v>
      </c>
      <c r="K168" s="18">
        <v>34</v>
      </c>
      <c r="L168" s="107">
        <f t="shared" si="105"/>
        <v>4.2404473438956192</v>
      </c>
      <c r="M168" s="24">
        <f t="shared" si="106"/>
        <v>2.7149321266968327</v>
      </c>
      <c r="N168" s="4">
        <f t="shared" si="107"/>
        <v>5.8597502401536987</v>
      </c>
      <c r="O168" s="4">
        <f t="shared" si="108"/>
        <v>9.628378378378379</v>
      </c>
      <c r="P168" s="4">
        <f t="shared" si="109"/>
        <v>10.21355617455896</v>
      </c>
      <c r="Q168" s="4">
        <f t="shared" si="110"/>
        <v>2.8052805280528053</v>
      </c>
      <c r="R168" s="173"/>
      <c r="V168" s="34" t="s">
        <v>169</v>
      </c>
      <c r="W168" s="209"/>
      <c r="Z168" s="18">
        <f t="shared" si="111"/>
        <v>34</v>
      </c>
      <c r="AA168" s="18">
        <f t="shared" si="112"/>
        <v>61</v>
      </c>
      <c r="AB168" s="67">
        <f t="shared" si="113"/>
        <v>110</v>
      </c>
      <c r="AC168" s="107">
        <f t="shared" si="114"/>
        <v>2.8052805280528053</v>
      </c>
      <c r="AD168" s="4">
        <f t="shared" si="115"/>
        <v>5.8597502401536987</v>
      </c>
      <c r="AE168" s="4">
        <f t="shared" si="116"/>
        <v>10.21355617455896</v>
      </c>
      <c r="AH168" s="173"/>
    </row>
    <row r="169" spans="1:34" ht="15" customHeight="1" x14ac:dyDescent="0.15">
      <c r="B169" s="34" t="s">
        <v>332</v>
      </c>
      <c r="C169" s="209"/>
      <c r="F169" s="18">
        <v>178</v>
      </c>
      <c r="G169" s="18">
        <v>84</v>
      </c>
      <c r="H169" s="18">
        <v>94</v>
      </c>
      <c r="I169" s="18">
        <v>104</v>
      </c>
      <c r="J169" s="67">
        <v>97</v>
      </c>
      <c r="K169" s="18">
        <v>91</v>
      </c>
      <c r="L169" s="107">
        <f t="shared" si="105"/>
        <v>8.2945013979496736</v>
      </c>
      <c r="M169" s="24">
        <f t="shared" si="106"/>
        <v>7.6018099547511309</v>
      </c>
      <c r="N169" s="4">
        <f t="shared" si="107"/>
        <v>9.0297790585975015</v>
      </c>
      <c r="O169" s="4">
        <f t="shared" si="108"/>
        <v>8.7837837837837842</v>
      </c>
      <c r="P169" s="4">
        <f t="shared" si="109"/>
        <v>9.0064995357474462</v>
      </c>
      <c r="Q169" s="4">
        <f t="shared" si="110"/>
        <v>7.5082508250825093</v>
      </c>
      <c r="R169" s="173"/>
      <c r="V169" s="34" t="s">
        <v>332</v>
      </c>
      <c r="W169" s="209"/>
      <c r="Z169" s="18">
        <f t="shared" si="111"/>
        <v>91</v>
      </c>
      <c r="AA169" s="18">
        <f t="shared" si="112"/>
        <v>94</v>
      </c>
      <c r="AB169" s="67">
        <f t="shared" si="113"/>
        <v>97</v>
      </c>
      <c r="AC169" s="107">
        <f t="shared" si="114"/>
        <v>7.5082508250825093</v>
      </c>
      <c r="AD169" s="4">
        <f t="shared" si="115"/>
        <v>9.0297790585975015</v>
      </c>
      <c r="AE169" s="4">
        <f t="shared" si="116"/>
        <v>9.0064995357474462</v>
      </c>
      <c r="AH169" s="173"/>
    </row>
    <row r="170" spans="1:34" ht="15" customHeight="1" x14ac:dyDescent="0.15">
      <c r="B170" s="34" t="s">
        <v>153</v>
      </c>
      <c r="C170" s="209"/>
      <c r="F170" s="18">
        <v>233</v>
      </c>
      <c r="G170" s="18">
        <v>167</v>
      </c>
      <c r="H170" s="18">
        <v>66</v>
      </c>
      <c r="I170" s="18">
        <v>58</v>
      </c>
      <c r="J170" s="67">
        <v>48</v>
      </c>
      <c r="K170" s="18">
        <v>177</v>
      </c>
      <c r="L170" s="107">
        <f t="shared" si="105"/>
        <v>10.857409133271203</v>
      </c>
      <c r="M170" s="24">
        <f t="shared" si="106"/>
        <v>15.113122171945701</v>
      </c>
      <c r="N170" s="4">
        <f t="shared" si="107"/>
        <v>6.3400576368876083</v>
      </c>
      <c r="O170" s="4">
        <f t="shared" si="108"/>
        <v>4.8986486486486482</v>
      </c>
      <c r="P170" s="4">
        <f t="shared" si="109"/>
        <v>4.4568245125348191</v>
      </c>
      <c r="Q170" s="4">
        <f t="shared" si="110"/>
        <v>14.603960396039604</v>
      </c>
      <c r="R170" s="173"/>
      <c r="V170" s="34" t="s">
        <v>153</v>
      </c>
      <c r="W170" s="209"/>
      <c r="Z170" s="18">
        <f t="shared" si="111"/>
        <v>177</v>
      </c>
      <c r="AA170" s="18">
        <f t="shared" si="112"/>
        <v>66</v>
      </c>
      <c r="AB170" s="67">
        <f t="shared" si="113"/>
        <v>48</v>
      </c>
      <c r="AC170" s="107">
        <f t="shared" si="114"/>
        <v>14.603960396039604</v>
      </c>
      <c r="AD170" s="4">
        <f t="shared" si="115"/>
        <v>6.3400576368876083</v>
      </c>
      <c r="AE170" s="4">
        <f t="shared" si="116"/>
        <v>4.4568245125348191</v>
      </c>
      <c r="AH170" s="173"/>
    </row>
    <row r="171" spans="1:34" ht="15" customHeight="1" x14ac:dyDescent="0.15">
      <c r="B171" s="34" t="s">
        <v>982</v>
      </c>
      <c r="C171" s="209"/>
      <c r="F171" s="18">
        <v>607</v>
      </c>
      <c r="G171" s="18">
        <v>339</v>
      </c>
      <c r="H171" s="18">
        <v>268</v>
      </c>
      <c r="I171" s="18">
        <v>180</v>
      </c>
      <c r="J171" s="67">
        <v>154</v>
      </c>
      <c r="K171" s="18">
        <v>365</v>
      </c>
      <c r="L171" s="107">
        <f t="shared" si="105"/>
        <v>28.285181733457591</v>
      </c>
      <c r="M171" s="24">
        <f t="shared" si="106"/>
        <v>30.678733031674209</v>
      </c>
      <c r="N171" s="4">
        <f t="shared" si="107"/>
        <v>25.744476464937559</v>
      </c>
      <c r="O171" s="4">
        <f t="shared" si="108"/>
        <v>15.202702702702704</v>
      </c>
      <c r="P171" s="4">
        <f t="shared" si="109"/>
        <v>14.298978644382544</v>
      </c>
      <c r="Q171" s="4">
        <f t="shared" si="110"/>
        <v>30.115511551155116</v>
      </c>
      <c r="R171" s="173"/>
      <c r="V171" s="34" t="s">
        <v>162</v>
      </c>
      <c r="W171" s="209"/>
      <c r="Z171" s="18">
        <f t="shared" si="111"/>
        <v>365</v>
      </c>
      <c r="AA171" s="18">
        <f t="shared" si="112"/>
        <v>268</v>
      </c>
      <c r="AB171" s="67">
        <f t="shared" si="113"/>
        <v>154</v>
      </c>
      <c r="AC171" s="107">
        <f t="shared" si="114"/>
        <v>30.115511551155116</v>
      </c>
      <c r="AD171" s="4">
        <f t="shared" si="115"/>
        <v>25.744476464937559</v>
      </c>
      <c r="AE171" s="4">
        <f t="shared" si="116"/>
        <v>14.298978644382544</v>
      </c>
      <c r="AH171" s="173"/>
    </row>
    <row r="172" spans="1:34" ht="15" customHeight="1" x14ac:dyDescent="0.15">
      <c r="B172" s="34" t="s">
        <v>150</v>
      </c>
      <c r="C172" s="209"/>
      <c r="D172" s="36"/>
      <c r="E172" s="36"/>
      <c r="F172" s="19">
        <v>600</v>
      </c>
      <c r="G172" s="19">
        <v>283</v>
      </c>
      <c r="H172" s="19">
        <v>317</v>
      </c>
      <c r="I172" s="19">
        <v>258</v>
      </c>
      <c r="J172" s="72">
        <v>228</v>
      </c>
      <c r="K172" s="19">
        <v>313</v>
      </c>
      <c r="L172" s="111">
        <f t="shared" si="105"/>
        <v>27.958993476234856</v>
      </c>
      <c r="M172" s="26">
        <f t="shared" si="106"/>
        <v>25.610859728506785</v>
      </c>
      <c r="N172" s="5">
        <f t="shared" si="107"/>
        <v>30.451488952929871</v>
      </c>
      <c r="O172" s="5">
        <f t="shared" si="108"/>
        <v>21.79054054054054</v>
      </c>
      <c r="P172" s="5">
        <f t="shared" si="109"/>
        <v>21.16991643454039</v>
      </c>
      <c r="Q172" s="5">
        <f t="shared" si="110"/>
        <v>25.825082508250823</v>
      </c>
      <c r="R172" s="173"/>
      <c r="V172" s="34" t="s">
        <v>150</v>
      </c>
      <c r="W172" s="209"/>
      <c r="X172" s="36"/>
      <c r="Y172" s="36"/>
      <c r="Z172" s="19">
        <f t="shared" si="111"/>
        <v>313</v>
      </c>
      <c r="AA172" s="19">
        <f t="shared" si="112"/>
        <v>317</v>
      </c>
      <c r="AB172" s="72">
        <f t="shared" si="113"/>
        <v>228</v>
      </c>
      <c r="AC172" s="111">
        <f t="shared" si="114"/>
        <v>25.825082508250823</v>
      </c>
      <c r="AD172" s="5">
        <f t="shared" si="115"/>
        <v>30.451488952929871</v>
      </c>
      <c r="AE172" s="5">
        <f t="shared" si="116"/>
        <v>21.16991643454039</v>
      </c>
      <c r="AH172" s="173"/>
    </row>
    <row r="173" spans="1:34" ht="15" customHeight="1" x14ac:dyDescent="0.15">
      <c r="B173" s="38" t="s">
        <v>1</v>
      </c>
      <c r="C173" s="78"/>
      <c r="D173" s="28"/>
      <c r="E173" s="29"/>
      <c r="F173" s="39">
        <f t="shared" ref="F173:J173" si="117">SUM(F164:F172)</f>
        <v>2146</v>
      </c>
      <c r="G173" s="39">
        <f t="shared" si="117"/>
        <v>1105</v>
      </c>
      <c r="H173" s="39">
        <f t="shared" si="117"/>
        <v>1041</v>
      </c>
      <c r="I173" s="39">
        <f t="shared" si="117"/>
        <v>1184</v>
      </c>
      <c r="J173" s="68">
        <f t="shared" si="117"/>
        <v>1077</v>
      </c>
      <c r="K173" s="39">
        <v>1212</v>
      </c>
      <c r="L173" s="108">
        <f t="shared" ref="L173:Q173" si="118">SUM(L164:L172)</f>
        <v>99.999999999999986</v>
      </c>
      <c r="M173" s="25">
        <f t="shared" si="118"/>
        <v>100</v>
      </c>
      <c r="N173" s="6">
        <f t="shared" si="118"/>
        <v>100</v>
      </c>
      <c r="O173" s="6">
        <f t="shared" si="118"/>
        <v>100</v>
      </c>
      <c r="P173" s="6">
        <f t="shared" si="118"/>
        <v>100</v>
      </c>
      <c r="Q173" s="6">
        <f t="shared" si="118"/>
        <v>100</v>
      </c>
      <c r="V173" s="38" t="s">
        <v>1</v>
      </c>
      <c r="W173" s="78"/>
      <c r="X173" s="28"/>
      <c r="Y173" s="29"/>
      <c r="Z173" s="39">
        <f t="shared" ref="Z173:AE173" si="119">SUM(Z164:Z172)</f>
        <v>1212</v>
      </c>
      <c r="AA173" s="39">
        <f t="shared" si="119"/>
        <v>1041</v>
      </c>
      <c r="AB173" s="68">
        <f t="shared" si="119"/>
        <v>1077</v>
      </c>
      <c r="AC173" s="108">
        <f t="shared" si="119"/>
        <v>100</v>
      </c>
      <c r="AD173" s="6">
        <f t="shared" si="119"/>
        <v>100</v>
      </c>
      <c r="AE173" s="6">
        <f t="shared" si="119"/>
        <v>100</v>
      </c>
    </row>
    <row r="174" spans="1:34" ht="15" customHeight="1" x14ac:dyDescent="0.15">
      <c r="B174" s="38" t="s">
        <v>87</v>
      </c>
      <c r="C174" s="78"/>
      <c r="D174" s="28"/>
      <c r="E174" s="29"/>
      <c r="F174" s="40">
        <v>70.574326504753031</v>
      </c>
      <c r="G174" s="40">
        <v>74.832945033197205</v>
      </c>
      <c r="H174" s="40">
        <v>65.739265136823249</v>
      </c>
      <c r="I174" s="40">
        <v>49.891900719465298</v>
      </c>
      <c r="J174" s="40">
        <v>48.695776333023652</v>
      </c>
      <c r="K174" s="40">
        <v>73.826325669383593</v>
      </c>
      <c r="V174" s="38" t="s">
        <v>87</v>
      </c>
      <c r="W174" s="78"/>
      <c r="X174" s="28"/>
      <c r="Y174" s="29"/>
      <c r="Z174" s="40">
        <v>73.826325669383593</v>
      </c>
      <c r="AA174" s="40">
        <f>H174</f>
        <v>65.739265136823249</v>
      </c>
      <c r="AB174" s="40">
        <f>J174</f>
        <v>48.695776333023652</v>
      </c>
    </row>
    <row r="175" spans="1:34" ht="15" customHeight="1" x14ac:dyDescent="0.15">
      <c r="K175" s="7"/>
      <c r="AA175" s="1"/>
    </row>
    <row r="176" spans="1:34" ht="15" customHeight="1" x14ac:dyDescent="0.15">
      <c r="A176" s="1" t="s">
        <v>1096</v>
      </c>
      <c r="B176" s="22"/>
      <c r="H176" s="7"/>
      <c r="I176" s="7"/>
      <c r="K176" s="7"/>
      <c r="M176" s="7"/>
      <c r="V176" s="22"/>
    </row>
    <row r="177" spans="1:34" ht="13.65" customHeight="1" x14ac:dyDescent="0.15">
      <c r="B177" s="64"/>
      <c r="C177" s="33"/>
      <c r="D177" s="33"/>
      <c r="E177" s="33"/>
      <c r="F177" s="386"/>
      <c r="G177" s="387"/>
      <c r="H177" s="86" t="s">
        <v>2</v>
      </c>
      <c r="I177" s="86"/>
      <c r="J177" s="387"/>
      <c r="K177" s="387"/>
      <c r="L177" s="388"/>
      <c r="M177" s="387"/>
      <c r="N177" s="86" t="s">
        <v>3</v>
      </c>
      <c r="O177" s="86"/>
      <c r="P177" s="387"/>
      <c r="Q177" s="389"/>
      <c r="V177" s="64"/>
      <c r="W177" s="33"/>
      <c r="X177" s="33"/>
      <c r="Y177" s="33"/>
      <c r="Z177" s="79"/>
      <c r="AA177" s="83" t="s">
        <v>2</v>
      </c>
      <c r="AB177" s="86"/>
      <c r="AC177" s="104"/>
      <c r="AD177" s="83" t="s">
        <v>3</v>
      </c>
      <c r="AE177" s="84"/>
    </row>
    <row r="178" spans="1:34" ht="22.65" customHeight="1" x14ac:dyDescent="0.15">
      <c r="B178" s="34"/>
      <c r="C178" s="209"/>
      <c r="E178" s="75"/>
      <c r="F178" s="94" t="s">
        <v>442</v>
      </c>
      <c r="G178" s="94" t="s">
        <v>194</v>
      </c>
      <c r="H178" s="94" t="s">
        <v>195</v>
      </c>
      <c r="I178" s="94" t="s">
        <v>443</v>
      </c>
      <c r="J178" s="100" t="s">
        <v>197</v>
      </c>
      <c r="K178" s="94" t="s">
        <v>1127</v>
      </c>
      <c r="L178" s="103" t="s">
        <v>442</v>
      </c>
      <c r="M178" s="94" t="s">
        <v>194</v>
      </c>
      <c r="N178" s="94" t="s">
        <v>195</v>
      </c>
      <c r="O178" s="94" t="s">
        <v>443</v>
      </c>
      <c r="P178" s="94" t="s">
        <v>197</v>
      </c>
      <c r="Q178" s="94" t="s">
        <v>1127</v>
      </c>
      <c r="V178" s="34"/>
      <c r="W178" s="209"/>
      <c r="Y178" s="75"/>
      <c r="Z178" s="94" t="s">
        <v>975</v>
      </c>
      <c r="AA178" s="94" t="s">
        <v>195</v>
      </c>
      <c r="AB178" s="100" t="s">
        <v>197</v>
      </c>
      <c r="AC178" s="103" t="s">
        <v>975</v>
      </c>
      <c r="AD178" s="94" t="s">
        <v>195</v>
      </c>
      <c r="AE178" s="94" t="s">
        <v>197</v>
      </c>
    </row>
    <row r="179" spans="1:34" ht="12" customHeight="1" x14ac:dyDescent="0.15">
      <c r="B179" s="35"/>
      <c r="C179" s="88"/>
      <c r="D179" s="36"/>
      <c r="E179" s="76"/>
      <c r="F179" s="37"/>
      <c r="G179" s="37"/>
      <c r="H179" s="37"/>
      <c r="I179" s="37"/>
      <c r="J179" s="66"/>
      <c r="K179" s="37"/>
      <c r="L179" s="105">
        <f t="shared" ref="L179:Q179" si="120">F$188</f>
        <v>2146</v>
      </c>
      <c r="M179" s="2">
        <f t="shared" si="120"/>
        <v>1105</v>
      </c>
      <c r="N179" s="2">
        <f t="shared" si="120"/>
        <v>1041</v>
      </c>
      <c r="O179" s="2">
        <f t="shared" si="120"/>
        <v>1184</v>
      </c>
      <c r="P179" s="2">
        <f t="shared" si="120"/>
        <v>1077</v>
      </c>
      <c r="Q179" s="2">
        <f t="shared" si="120"/>
        <v>1212</v>
      </c>
      <c r="V179" s="35"/>
      <c r="W179" s="88"/>
      <c r="X179" s="36"/>
      <c r="Y179" s="76"/>
      <c r="Z179" s="37"/>
      <c r="AA179" s="37"/>
      <c r="AB179" s="66"/>
      <c r="AC179" s="105">
        <f>Z188</f>
        <v>1212</v>
      </c>
      <c r="AD179" s="2">
        <f t="shared" ref="AD179:AE179" si="121">AA188</f>
        <v>1041</v>
      </c>
      <c r="AE179" s="2">
        <f t="shared" si="121"/>
        <v>1077</v>
      </c>
    </row>
    <row r="180" spans="1:34" ht="15" customHeight="1" x14ac:dyDescent="0.15">
      <c r="B180" s="34" t="s">
        <v>1097</v>
      </c>
      <c r="C180" s="209"/>
      <c r="F180" s="18">
        <v>120</v>
      </c>
      <c r="G180" s="18">
        <v>29</v>
      </c>
      <c r="H180" s="18">
        <v>91</v>
      </c>
      <c r="I180" s="18">
        <v>119</v>
      </c>
      <c r="J180" s="67">
        <v>110</v>
      </c>
      <c r="K180" s="18">
        <v>38</v>
      </c>
      <c r="L180" s="107">
        <f t="shared" ref="L180:Q187" si="122">F180/L$179*100</f>
        <v>5.5917986952469709</v>
      </c>
      <c r="M180" s="24">
        <f t="shared" si="122"/>
        <v>2.6244343891402715</v>
      </c>
      <c r="N180" s="4">
        <f t="shared" si="122"/>
        <v>8.7415946205571569</v>
      </c>
      <c r="O180" s="4">
        <f t="shared" si="122"/>
        <v>10.050675675675675</v>
      </c>
      <c r="P180" s="4">
        <f t="shared" si="122"/>
        <v>10.21355617455896</v>
      </c>
      <c r="Q180" s="4">
        <f t="shared" si="122"/>
        <v>3.1353135313531353</v>
      </c>
      <c r="R180" s="173"/>
      <c r="V180" s="34" t="s">
        <v>1097</v>
      </c>
      <c r="W180" s="209"/>
      <c r="Z180" s="18">
        <f t="shared" ref="Z180:Z187" si="123">SUM(G180,I180-J180)</f>
        <v>38</v>
      </c>
      <c r="AA180" s="18">
        <f t="shared" ref="AA180:AA187" si="124">H180</f>
        <v>91</v>
      </c>
      <c r="AB180" s="67">
        <f t="shared" ref="AB180:AB187" si="125">J180</f>
        <v>110</v>
      </c>
      <c r="AC180" s="107">
        <f t="shared" ref="AC180:AC187" si="126">Z180/AC$179*100</f>
        <v>3.1353135313531353</v>
      </c>
      <c r="AD180" s="4">
        <f t="shared" ref="AD180:AD187" si="127">AA180/AD$179*100</f>
        <v>8.7415946205571569</v>
      </c>
      <c r="AE180" s="4">
        <f t="shared" ref="AE180:AE187" si="128">AB180/AE$179*100</f>
        <v>10.21355617455896</v>
      </c>
      <c r="AH180" s="173"/>
    </row>
    <row r="181" spans="1:34" ht="15" customHeight="1" x14ac:dyDescent="0.15">
      <c r="B181" s="34" t="s">
        <v>1098</v>
      </c>
      <c r="C181" s="209"/>
      <c r="F181" s="18">
        <v>165</v>
      </c>
      <c r="G181" s="18">
        <v>75</v>
      </c>
      <c r="H181" s="18">
        <v>90</v>
      </c>
      <c r="I181" s="18">
        <v>154</v>
      </c>
      <c r="J181" s="67">
        <v>148</v>
      </c>
      <c r="K181" s="18">
        <v>81</v>
      </c>
      <c r="L181" s="107">
        <f t="shared" si="122"/>
        <v>7.6887232059645854</v>
      </c>
      <c r="M181" s="24">
        <f t="shared" si="122"/>
        <v>6.7873303167420813</v>
      </c>
      <c r="N181" s="4">
        <f t="shared" si="122"/>
        <v>8.6455331412103753</v>
      </c>
      <c r="O181" s="4">
        <f t="shared" si="122"/>
        <v>13.006756756756758</v>
      </c>
      <c r="P181" s="4">
        <f t="shared" si="122"/>
        <v>13.741875580315691</v>
      </c>
      <c r="Q181" s="4">
        <f t="shared" si="122"/>
        <v>6.6831683168316838</v>
      </c>
      <c r="R181" s="173"/>
      <c r="V181" s="34" t="s">
        <v>1098</v>
      </c>
      <c r="W181" s="209"/>
      <c r="Z181" s="18">
        <f t="shared" si="123"/>
        <v>81</v>
      </c>
      <c r="AA181" s="18">
        <f t="shared" si="124"/>
        <v>90</v>
      </c>
      <c r="AB181" s="67">
        <f t="shared" si="125"/>
        <v>148</v>
      </c>
      <c r="AC181" s="107">
        <f t="shared" si="126"/>
        <v>6.6831683168316838</v>
      </c>
      <c r="AD181" s="4">
        <f t="shared" si="127"/>
        <v>8.6455331412103753</v>
      </c>
      <c r="AE181" s="4">
        <f t="shared" si="128"/>
        <v>13.741875580315691</v>
      </c>
      <c r="AH181" s="173"/>
    </row>
    <row r="182" spans="1:34" ht="15" customHeight="1" x14ac:dyDescent="0.15">
      <c r="B182" s="34" t="s">
        <v>952</v>
      </c>
      <c r="C182" s="209"/>
      <c r="F182" s="18">
        <v>164</v>
      </c>
      <c r="G182" s="18">
        <v>49</v>
      </c>
      <c r="H182" s="18">
        <v>115</v>
      </c>
      <c r="I182" s="18">
        <v>120</v>
      </c>
      <c r="J182" s="67">
        <v>113</v>
      </c>
      <c r="K182" s="18">
        <v>56</v>
      </c>
      <c r="L182" s="107">
        <f t="shared" si="122"/>
        <v>7.6421248835041933</v>
      </c>
      <c r="M182" s="24">
        <f t="shared" si="122"/>
        <v>4.4343891402714934</v>
      </c>
      <c r="N182" s="4">
        <f t="shared" si="122"/>
        <v>11.047070124879923</v>
      </c>
      <c r="O182" s="4">
        <f t="shared" si="122"/>
        <v>10.135135135135135</v>
      </c>
      <c r="P182" s="4">
        <f t="shared" si="122"/>
        <v>10.492107706592387</v>
      </c>
      <c r="Q182" s="4">
        <f t="shared" si="122"/>
        <v>4.6204620462046204</v>
      </c>
      <c r="R182" s="173"/>
      <c r="V182" s="34" t="s">
        <v>952</v>
      </c>
      <c r="W182" s="209"/>
      <c r="Z182" s="18">
        <f t="shared" si="123"/>
        <v>56</v>
      </c>
      <c r="AA182" s="18">
        <f t="shared" si="124"/>
        <v>115</v>
      </c>
      <c r="AB182" s="67">
        <f t="shared" si="125"/>
        <v>113</v>
      </c>
      <c r="AC182" s="107">
        <f t="shared" si="126"/>
        <v>4.6204620462046204</v>
      </c>
      <c r="AD182" s="4">
        <f t="shared" si="127"/>
        <v>11.047070124879923</v>
      </c>
      <c r="AE182" s="4">
        <f t="shared" si="128"/>
        <v>10.492107706592387</v>
      </c>
      <c r="AH182" s="173"/>
    </row>
    <row r="183" spans="1:34" ht="15" customHeight="1" x14ac:dyDescent="0.15">
      <c r="B183" s="34" t="s">
        <v>965</v>
      </c>
      <c r="C183" s="209"/>
      <c r="F183" s="18">
        <v>244</v>
      </c>
      <c r="G183" s="18">
        <v>66</v>
      </c>
      <c r="H183" s="18">
        <v>178</v>
      </c>
      <c r="I183" s="18">
        <v>207</v>
      </c>
      <c r="J183" s="67">
        <v>198</v>
      </c>
      <c r="K183" s="18">
        <v>75</v>
      </c>
      <c r="L183" s="107">
        <f t="shared" si="122"/>
        <v>11.369990680335508</v>
      </c>
      <c r="M183" s="24">
        <f t="shared" si="122"/>
        <v>5.9728506787330318</v>
      </c>
      <c r="N183" s="4">
        <f t="shared" si="122"/>
        <v>17.098943323727188</v>
      </c>
      <c r="O183" s="4">
        <f t="shared" si="122"/>
        <v>17.483108108108109</v>
      </c>
      <c r="P183" s="4">
        <f t="shared" si="122"/>
        <v>18.384401114206128</v>
      </c>
      <c r="Q183" s="4">
        <f t="shared" si="122"/>
        <v>6.1881188118811883</v>
      </c>
      <c r="R183" s="173"/>
      <c r="V183" s="34" t="s">
        <v>965</v>
      </c>
      <c r="W183" s="209"/>
      <c r="Z183" s="18">
        <f t="shared" si="123"/>
        <v>75</v>
      </c>
      <c r="AA183" s="18">
        <f t="shared" si="124"/>
        <v>178</v>
      </c>
      <c r="AB183" s="67">
        <f t="shared" si="125"/>
        <v>198</v>
      </c>
      <c r="AC183" s="107">
        <f t="shared" si="126"/>
        <v>6.1881188118811883</v>
      </c>
      <c r="AD183" s="4">
        <f t="shared" si="127"/>
        <v>17.098943323727188</v>
      </c>
      <c r="AE183" s="4">
        <f t="shared" si="128"/>
        <v>18.384401114206128</v>
      </c>
      <c r="AH183" s="173"/>
    </row>
    <row r="184" spans="1:34" ht="15" customHeight="1" x14ac:dyDescent="0.15">
      <c r="B184" s="34" t="s">
        <v>953</v>
      </c>
      <c r="C184" s="209"/>
      <c r="F184" s="18">
        <v>218</v>
      </c>
      <c r="G184" s="18">
        <v>108</v>
      </c>
      <c r="H184" s="18">
        <v>110</v>
      </c>
      <c r="I184" s="18">
        <v>171</v>
      </c>
      <c r="J184" s="67">
        <v>159</v>
      </c>
      <c r="K184" s="18">
        <v>120</v>
      </c>
      <c r="L184" s="107">
        <f t="shared" si="122"/>
        <v>10.15843429636533</v>
      </c>
      <c r="M184" s="24">
        <f t="shared" si="122"/>
        <v>9.7737556561085981</v>
      </c>
      <c r="N184" s="4">
        <f t="shared" si="122"/>
        <v>10.566762728146013</v>
      </c>
      <c r="O184" s="4">
        <f t="shared" si="122"/>
        <v>14.442567567567568</v>
      </c>
      <c r="P184" s="4">
        <f t="shared" si="122"/>
        <v>14.763231197771587</v>
      </c>
      <c r="Q184" s="4">
        <f t="shared" si="122"/>
        <v>9.9009900990099009</v>
      </c>
      <c r="R184" s="173"/>
      <c r="V184" s="34" t="s">
        <v>953</v>
      </c>
      <c r="W184" s="209"/>
      <c r="Z184" s="18">
        <f t="shared" si="123"/>
        <v>120</v>
      </c>
      <c r="AA184" s="18">
        <f t="shared" si="124"/>
        <v>110</v>
      </c>
      <c r="AB184" s="67">
        <f t="shared" si="125"/>
        <v>159</v>
      </c>
      <c r="AC184" s="107">
        <f t="shared" si="126"/>
        <v>9.9009900990099009</v>
      </c>
      <c r="AD184" s="4">
        <f t="shared" si="127"/>
        <v>10.566762728146013</v>
      </c>
      <c r="AE184" s="4">
        <f t="shared" si="128"/>
        <v>14.763231197771587</v>
      </c>
      <c r="AH184" s="173"/>
    </row>
    <row r="185" spans="1:34" ht="15" customHeight="1" x14ac:dyDescent="0.15">
      <c r="B185" s="34" t="s">
        <v>954</v>
      </c>
      <c r="C185" s="209"/>
      <c r="F185" s="18">
        <v>179</v>
      </c>
      <c r="G185" s="18">
        <v>106</v>
      </c>
      <c r="H185" s="18">
        <v>73</v>
      </c>
      <c r="I185" s="18">
        <v>75</v>
      </c>
      <c r="J185" s="67">
        <v>66</v>
      </c>
      <c r="K185" s="18">
        <v>115</v>
      </c>
      <c r="L185" s="107">
        <f t="shared" si="122"/>
        <v>8.3410997204100656</v>
      </c>
      <c r="M185" s="24">
        <f t="shared" si="122"/>
        <v>9.5927601809954766</v>
      </c>
      <c r="N185" s="4">
        <f t="shared" si="122"/>
        <v>7.0124879923150818</v>
      </c>
      <c r="O185" s="4">
        <f t="shared" si="122"/>
        <v>6.3344594594594597</v>
      </c>
      <c r="P185" s="4">
        <f t="shared" si="122"/>
        <v>6.1281337047353759</v>
      </c>
      <c r="Q185" s="4">
        <f t="shared" si="122"/>
        <v>9.4884488448844877</v>
      </c>
      <c r="R185" s="173"/>
      <c r="V185" s="34" t="s">
        <v>954</v>
      </c>
      <c r="W185" s="209"/>
      <c r="Z185" s="18">
        <f t="shared" si="123"/>
        <v>115</v>
      </c>
      <c r="AA185" s="18">
        <f t="shared" si="124"/>
        <v>73</v>
      </c>
      <c r="AB185" s="67">
        <f t="shared" si="125"/>
        <v>66</v>
      </c>
      <c r="AC185" s="107">
        <f t="shared" si="126"/>
        <v>9.4884488448844877</v>
      </c>
      <c r="AD185" s="4">
        <f t="shared" si="127"/>
        <v>7.0124879923150818</v>
      </c>
      <c r="AE185" s="4">
        <f t="shared" si="128"/>
        <v>6.1281337047353759</v>
      </c>
      <c r="AH185" s="173"/>
    </row>
    <row r="186" spans="1:34" ht="15" customHeight="1" x14ac:dyDescent="0.15">
      <c r="B186" s="34" t="s">
        <v>128</v>
      </c>
      <c r="C186" s="209"/>
      <c r="F186" s="18">
        <v>462</v>
      </c>
      <c r="G186" s="18">
        <v>390</v>
      </c>
      <c r="H186" s="18">
        <v>72</v>
      </c>
      <c r="I186" s="18">
        <v>82</v>
      </c>
      <c r="J186" s="67">
        <v>57</v>
      </c>
      <c r="K186" s="18">
        <v>415</v>
      </c>
      <c r="L186" s="107">
        <f t="shared" si="122"/>
        <v>21.528424976700837</v>
      </c>
      <c r="M186" s="24">
        <f t="shared" si="122"/>
        <v>35.294117647058826</v>
      </c>
      <c r="N186" s="4">
        <f t="shared" si="122"/>
        <v>6.9164265129683002</v>
      </c>
      <c r="O186" s="4">
        <f t="shared" si="122"/>
        <v>6.9256756756756754</v>
      </c>
      <c r="P186" s="4">
        <f t="shared" si="122"/>
        <v>5.2924791086350975</v>
      </c>
      <c r="Q186" s="4">
        <f t="shared" si="122"/>
        <v>34.240924092409244</v>
      </c>
      <c r="R186" s="173"/>
      <c r="V186" s="34" t="s">
        <v>128</v>
      </c>
      <c r="W186" s="209"/>
      <c r="Z186" s="18">
        <f t="shared" si="123"/>
        <v>415</v>
      </c>
      <c r="AA186" s="18">
        <f t="shared" si="124"/>
        <v>72</v>
      </c>
      <c r="AB186" s="67">
        <f t="shared" si="125"/>
        <v>57</v>
      </c>
      <c r="AC186" s="107">
        <f t="shared" si="126"/>
        <v>34.240924092409244</v>
      </c>
      <c r="AD186" s="4">
        <f t="shared" si="127"/>
        <v>6.9164265129683002</v>
      </c>
      <c r="AE186" s="4">
        <f t="shared" si="128"/>
        <v>5.2924791086350975</v>
      </c>
      <c r="AH186" s="173"/>
    </row>
    <row r="187" spans="1:34" ht="15" customHeight="1" x14ac:dyDescent="0.15">
      <c r="B187" s="34" t="s">
        <v>150</v>
      </c>
      <c r="C187" s="209"/>
      <c r="D187" s="36"/>
      <c r="E187" s="36"/>
      <c r="F187" s="19">
        <v>594</v>
      </c>
      <c r="G187" s="19">
        <v>282</v>
      </c>
      <c r="H187" s="19">
        <v>312</v>
      </c>
      <c r="I187" s="19">
        <v>256</v>
      </c>
      <c r="J187" s="72">
        <v>226</v>
      </c>
      <c r="K187" s="19">
        <v>312</v>
      </c>
      <c r="L187" s="111">
        <f t="shared" si="122"/>
        <v>27.679403541472507</v>
      </c>
      <c r="M187" s="26">
        <f t="shared" si="122"/>
        <v>25.520361990950224</v>
      </c>
      <c r="N187" s="5">
        <f t="shared" si="122"/>
        <v>29.971181556195965</v>
      </c>
      <c r="O187" s="5">
        <f t="shared" si="122"/>
        <v>21.621621621621621</v>
      </c>
      <c r="P187" s="5">
        <f t="shared" si="122"/>
        <v>20.984215413184774</v>
      </c>
      <c r="Q187" s="5">
        <f t="shared" si="122"/>
        <v>25.742574257425744</v>
      </c>
      <c r="R187" s="173"/>
      <c r="V187" s="34" t="s">
        <v>150</v>
      </c>
      <c r="W187" s="209"/>
      <c r="X187" s="36"/>
      <c r="Y187" s="36"/>
      <c r="Z187" s="19">
        <f t="shared" si="123"/>
        <v>312</v>
      </c>
      <c r="AA187" s="19">
        <f t="shared" si="124"/>
        <v>312</v>
      </c>
      <c r="AB187" s="72">
        <f t="shared" si="125"/>
        <v>226</v>
      </c>
      <c r="AC187" s="111">
        <f t="shared" si="126"/>
        <v>25.742574257425744</v>
      </c>
      <c r="AD187" s="5">
        <f t="shared" si="127"/>
        <v>29.971181556195965</v>
      </c>
      <c r="AE187" s="5">
        <f t="shared" si="128"/>
        <v>20.984215413184774</v>
      </c>
      <c r="AH187" s="173"/>
    </row>
    <row r="188" spans="1:34" ht="15" customHeight="1" x14ac:dyDescent="0.15">
      <c r="B188" s="38" t="s">
        <v>1</v>
      </c>
      <c r="C188" s="78"/>
      <c r="D188" s="28"/>
      <c r="E188" s="29"/>
      <c r="F188" s="39">
        <f t="shared" ref="F188:J188" si="129">SUM(F180:F187)</f>
        <v>2146</v>
      </c>
      <c r="G188" s="39">
        <f t="shared" si="129"/>
        <v>1105</v>
      </c>
      <c r="H188" s="39">
        <f t="shared" si="129"/>
        <v>1041</v>
      </c>
      <c r="I188" s="39">
        <f t="shared" si="129"/>
        <v>1184</v>
      </c>
      <c r="J188" s="68">
        <f t="shared" si="129"/>
        <v>1077</v>
      </c>
      <c r="K188" s="39">
        <v>1212</v>
      </c>
      <c r="L188" s="108">
        <f t="shared" ref="L188:Q188" si="130">SUM(L180:L187)</f>
        <v>100</v>
      </c>
      <c r="M188" s="25">
        <f t="shared" si="130"/>
        <v>100</v>
      </c>
      <c r="N188" s="6">
        <f t="shared" si="130"/>
        <v>100</v>
      </c>
      <c r="O188" s="6">
        <f t="shared" si="130"/>
        <v>100</v>
      </c>
      <c r="P188" s="6">
        <f t="shared" si="130"/>
        <v>99.999999999999986</v>
      </c>
      <c r="Q188" s="6">
        <f t="shared" si="130"/>
        <v>100.00000000000001</v>
      </c>
      <c r="V188" s="38" t="s">
        <v>1</v>
      </c>
      <c r="W188" s="78"/>
      <c r="X188" s="28"/>
      <c r="Y188" s="29"/>
      <c r="Z188" s="39">
        <f t="shared" ref="Z188:AE188" si="131">SUM(Z180:Z187)</f>
        <v>1212</v>
      </c>
      <c r="AA188" s="39">
        <f t="shared" si="131"/>
        <v>1041</v>
      </c>
      <c r="AB188" s="68">
        <f t="shared" si="131"/>
        <v>1077</v>
      </c>
      <c r="AC188" s="108">
        <f t="shared" si="131"/>
        <v>100.00000000000001</v>
      </c>
      <c r="AD188" s="6">
        <f t="shared" si="131"/>
        <v>100</v>
      </c>
      <c r="AE188" s="6">
        <f t="shared" si="131"/>
        <v>99.999999999999986</v>
      </c>
    </row>
    <row r="189" spans="1:34" ht="15" customHeight="1" x14ac:dyDescent="0.15">
      <c r="B189" s="38" t="s">
        <v>1032</v>
      </c>
      <c r="C189" s="78"/>
      <c r="D189" s="28"/>
      <c r="E189" s="29"/>
      <c r="F189" s="40">
        <v>27.999355670103093</v>
      </c>
      <c r="G189" s="40">
        <v>37.229647630619681</v>
      </c>
      <c r="H189" s="40">
        <v>17.578875171467764</v>
      </c>
      <c r="I189" s="40">
        <v>16.431034482758619</v>
      </c>
      <c r="J189" s="40">
        <v>15.037602820211516</v>
      </c>
      <c r="K189" s="40">
        <v>36.767777777777781</v>
      </c>
      <c r="V189" s="38" t="s">
        <v>1032</v>
      </c>
      <c r="W189" s="78"/>
      <c r="X189" s="28"/>
      <c r="Y189" s="29"/>
      <c r="Z189" s="40">
        <v>36.767777777777781</v>
      </c>
      <c r="AA189" s="40">
        <f>H189</f>
        <v>17.578875171467764</v>
      </c>
      <c r="AB189" s="40">
        <f>J189</f>
        <v>15.037602820211516</v>
      </c>
    </row>
    <row r="190" spans="1:34" ht="15" customHeight="1" x14ac:dyDescent="0.15">
      <c r="K190" s="7"/>
      <c r="AA190" s="1"/>
    </row>
    <row r="191" spans="1:34" ht="15" customHeight="1" x14ac:dyDescent="0.15">
      <c r="A191" s="1" t="s">
        <v>1099</v>
      </c>
      <c r="B191" s="22"/>
      <c r="H191" s="7"/>
      <c r="I191" s="7"/>
      <c r="K191" s="7"/>
      <c r="M191" s="7"/>
      <c r="V191" s="22"/>
    </row>
    <row r="192" spans="1:34" ht="13.65" customHeight="1" x14ac:dyDescent="0.15">
      <c r="B192" s="64"/>
      <c r="C192" s="33"/>
      <c r="D192" s="33"/>
      <c r="E192" s="33"/>
      <c r="F192" s="386"/>
      <c r="G192" s="387"/>
      <c r="H192" s="86" t="s">
        <v>2</v>
      </c>
      <c r="I192" s="86"/>
      <c r="J192" s="387"/>
      <c r="K192" s="387"/>
      <c r="L192" s="388"/>
      <c r="M192" s="387"/>
      <c r="N192" s="86" t="s">
        <v>3</v>
      </c>
      <c r="O192" s="86"/>
      <c r="P192" s="387"/>
      <c r="Q192" s="389"/>
      <c r="V192" s="64"/>
      <c r="W192" s="33"/>
      <c r="X192" s="33"/>
      <c r="Y192" s="33"/>
      <c r="Z192" s="79"/>
      <c r="AA192" s="83" t="s">
        <v>2</v>
      </c>
      <c r="AB192" s="86"/>
      <c r="AC192" s="104"/>
      <c r="AD192" s="83" t="s">
        <v>3</v>
      </c>
      <c r="AE192" s="84"/>
    </row>
    <row r="193" spans="1:34" ht="22.65" customHeight="1" x14ac:dyDescent="0.15">
      <c r="B193" s="34"/>
      <c r="C193" s="209"/>
      <c r="E193" s="75"/>
      <c r="F193" s="94" t="s">
        <v>442</v>
      </c>
      <c r="G193" s="94" t="s">
        <v>194</v>
      </c>
      <c r="H193" s="94" t="s">
        <v>195</v>
      </c>
      <c r="I193" s="94" t="s">
        <v>443</v>
      </c>
      <c r="J193" s="100" t="s">
        <v>197</v>
      </c>
      <c r="K193" s="94" t="s">
        <v>1127</v>
      </c>
      <c r="L193" s="103" t="s">
        <v>442</v>
      </c>
      <c r="M193" s="94" t="s">
        <v>194</v>
      </c>
      <c r="N193" s="94" t="s">
        <v>195</v>
      </c>
      <c r="O193" s="94" t="s">
        <v>443</v>
      </c>
      <c r="P193" s="94" t="s">
        <v>197</v>
      </c>
      <c r="Q193" s="94" t="s">
        <v>1127</v>
      </c>
      <c r="V193" s="34"/>
      <c r="W193" s="209"/>
      <c r="Y193" s="75"/>
      <c r="Z193" s="94" t="s">
        <v>975</v>
      </c>
      <c r="AA193" s="94" t="s">
        <v>195</v>
      </c>
      <c r="AB193" s="100" t="s">
        <v>197</v>
      </c>
      <c r="AC193" s="103" t="s">
        <v>975</v>
      </c>
      <c r="AD193" s="94" t="s">
        <v>195</v>
      </c>
      <c r="AE193" s="94" t="s">
        <v>197</v>
      </c>
    </row>
    <row r="194" spans="1:34" ht="12" customHeight="1" x14ac:dyDescent="0.15">
      <c r="B194" s="35"/>
      <c r="C194" s="88"/>
      <c r="D194" s="36"/>
      <c r="E194" s="76"/>
      <c r="F194" s="37"/>
      <c r="G194" s="37"/>
      <c r="H194" s="37"/>
      <c r="I194" s="37"/>
      <c r="J194" s="66"/>
      <c r="K194" s="37"/>
      <c r="L194" s="105">
        <f t="shared" ref="L194:Q194" si="132">F203</f>
        <v>2146</v>
      </c>
      <c r="M194" s="2">
        <f t="shared" si="132"/>
        <v>1105</v>
      </c>
      <c r="N194" s="2">
        <f t="shared" si="132"/>
        <v>1041</v>
      </c>
      <c r="O194" s="2">
        <f t="shared" si="132"/>
        <v>1184</v>
      </c>
      <c r="P194" s="2">
        <f t="shared" si="132"/>
        <v>1077</v>
      </c>
      <c r="Q194" s="2">
        <f t="shared" si="132"/>
        <v>1212</v>
      </c>
      <c r="V194" s="35"/>
      <c r="W194" s="88"/>
      <c r="X194" s="36"/>
      <c r="Y194" s="76"/>
      <c r="Z194" s="37"/>
      <c r="AA194" s="37"/>
      <c r="AB194" s="66"/>
      <c r="AC194" s="105">
        <f>Z203</f>
        <v>1212</v>
      </c>
      <c r="AD194" s="2">
        <f t="shared" ref="AD194:AE194" si="133">AA203</f>
        <v>1041</v>
      </c>
      <c r="AE194" s="2">
        <f t="shared" si="133"/>
        <v>1077</v>
      </c>
    </row>
    <row r="195" spans="1:34" ht="15" customHeight="1" x14ac:dyDescent="0.15">
      <c r="B195" s="34" t="s">
        <v>1097</v>
      </c>
      <c r="C195" s="209"/>
      <c r="F195" s="18">
        <v>199</v>
      </c>
      <c r="G195" s="18">
        <v>60</v>
      </c>
      <c r="H195" s="18">
        <v>139</v>
      </c>
      <c r="I195" s="18">
        <v>269</v>
      </c>
      <c r="J195" s="67">
        <v>255</v>
      </c>
      <c r="K195" s="18">
        <v>74</v>
      </c>
      <c r="L195" s="107">
        <f t="shared" ref="L195:Q202" si="134">F195/L$194*100</f>
        <v>9.2730661696178949</v>
      </c>
      <c r="M195" s="24">
        <f t="shared" si="134"/>
        <v>5.4298642533936654</v>
      </c>
      <c r="N195" s="4">
        <f t="shared" si="134"/>
        <v>13.352545629202689</v>
      </c>
      <c r="O195" s="4">
        <f t="shared" si="134"/>
        <v>22.719594594594593</v>
      </c>
      <c r="P195" s="4">
        <f t="shared" si="134"/>
        <v>23.676880222841227</v>
      </c>
      <c r="Q195" s="4">
        <f t="shared" si="134"/>
        <v>6.105610561056106</v>
      </c>
      <c r="R195" s="173"/>
      <c r="V195" s="34" t="s">
        <v>1097</v>
      </c>
      <c r="W195" s="209"/>
      <c r="Z195" s="18">
        <f t="shared" ref="Z195:Z202" si="135">SUM(G195,I195-J195)</f>
        <v>74</v>
      </c>
      <c r="AA195" s="18">
        <f t="shared" ref="AA195:AA202" si="136">H195</f>
        <v>139</v>
      </c>
      <c r="AB195" s="67">
        <f t="shared" ref="AB195:AB202" si="137">J195</f>
        <v>255</v>
      </c>
      <c r="AC195" s="107">
        <f t="shared" ref="AC195:AC202" si="138">Z195/AC$194*100</f>
        <v>6.105610561056106</v>
      </c>
      <c r="AD195" s="4">
        <f t="shared" ref="AD195:AD202" si="139">AA195/AD$194*100</f>
        <v>13.352545629202689</v>
      </c>
      <c r="AE195" s="4">
        <f t="shared" ref="AE195:AE202" si="140">AB195/AE$194*100</f>
        <v>23.676880222841227</v>
      </c>
      <c r="AH195" s="173"/>
    </row>
    <row r="196" spans="1:34" ht="15" customHeight="1" x14ac:dyDescent="0.15">
      <c r="B196" s="34" t="s">
        <v>1098</v>
      </c>
      <c r="C196" s="209"/>
      <c r="F196" s="18">
        <v>234</v>
      </c>
      <c r="G196" s="18">
        <v>111</v>
      </c>
      <c r="H196" s="18">
        <v>123</v>
      </c>
      <c r="I196" s="18">
        <v>137</v>
      </c>
      <c r="J196" s="67">
        <v>127</v>
      </c>
      <c r="K196" s="18">
        <v>121</v>
      </c>
      <c r="L196" s="107">
        <f t="shared" si="134"/>
        <v>10.904007455731593</v>
      </c>
      <c r="M196" s="24">
        <f t="shared" si="134"/>
        <v>10.04524886877828</v>
      </c>
      <c r="N196" s="4">
        <f t="shared" si="134"/>
        <v>11.815561959654179</v>
      </c>
      <c r="O196" s="4">
        <f t="shared" si="134"/>
        <v>11.570945945945946</v>
      </c>
      <c r="P196" s="4">
        <f t="shared" si="134"/>
        <v>11.792014856081709</v>
      </c>
      <c r="Q196" s="4">
        <f t="shared" si="134"/>
        <v>9.9834983498349832</v>
      </c>
      <c r="R196" s="173"/>
      <c r="V196" s="34" t="s">
        <v>1098</v>
      </c>
      <c r="W196" s="209"/>
      <c r="Z196" s="18">
        <f t="shared" si="135"/>
        <v>121</v>
      </c>
      <c r="AA196" s="18">
        <f t="shared" si="136"/>
        <v>123</v>
      </c>
      <c r="AB196" s="67">
        <f t="shared" si="137"/>
        <v>127</v>
      </c>
      <c r="AC196" s="107">
        <f t="shared" si="138"/>
        <v>9.9834983498349832</v>
      </c>
      <c r="AD196" s="4">
        <f t="shared" si="139"/>
        <v>11.815561959654179</v>
      </c>
      <c r="AE196" s="4">
        <f t="shared" si="140"/>
        <v>11.792014856081709</v>
      </c>
      <c r="AH196" s="173"/>
    </row>
    <row r="197" spans="1:34" ht="15" customHeight="1" x14ac:dyDescent="0.15">
      <c r="B197" s="34" t="s">
        <v>952</v>
      </c>
      <c r="C197" s="209"/>
      <c r="F197" s="18">
        <v>164</v>
      </c>
      <c r="G197" s="18">
        <v>34</v>
      </c>
      <c r="H197" s="18">
        <v>130</v>
      </c>
      <c r="I197" s="18">
        <v>130</v>
      </c>
      <c r="J197" s="67">
        <v>123</v>
      </c>
      <c r="K197" s="18">
        <v>41</v>
      </c>
      <c r="L197" s="107">
        <f t="shared" si="134"/>
        <v>7.6421248835041933</v>
      </c>
      <c r="M197" s="24">
        <f t="shared" si="134"/>
        <v>3.0769230769230771</v>
      </c>
      <c r="N197" s="4">
        <f t="shared" si="134"/>
        <v>12.487992315081652</v>
      </c>
      <c r="O197" s="4">
        <f t="shared" si="134"/>
        <v>10.97972972972973</v>
      </c>
      <c r="P197" s="4">
        <f t="shared" si="134"/>
        <v>11.420612813370473</v>
      </c>
      <c r="Q197" s="4">
        <f t="shared" si="134"/>
        <v>3.382838283828383</v>
      </c>
      <c r="R197" s="173"/>
      <c r="V197" s="34" t="s">
        <v>952</v>
      </c>
      <c r="W197" s="209"/>
      <c r="Z197" s="18">
        <f t="shared" si="135"/>
        <v>41</v>
      </c>
      <c r="AA197" s="18">
        <f t="shared" si="136"/>
        <v>130</v>
      </c>
      <c r="AB197" s="67">
        <f t="shared" si="137"/>
        <v>123</v>
      </c>
      <c r="AC197" s="107">
        <f t="shared" si="138"/>
        <v>3.382838283828383</v>
      </c>
      <c r="AD197" s="4">
        <f t="shared" si="139"/>
        <v>12.487992315081652</v>
      </c>
      <c r="AE197" s="4">
        <f t="shared" si="140"/>
        <v>11.420612813370473</v>
      </c>
      <c r="AH197" s="173"/>
    </row>
    <row r="198" spans="1:34" ht="15" customHeight="1" x14ac:dyDescent="0.15">
      <c r="B198" s="34" t="s">
        <v>965</v>
      </c>
      <c r="C198" s="209"/>
      <c r="F198" s="18">
        <v>297</v>
      </c>
      <c r="G198" s="18">
        <v>87</v>
      </c>
      <c r="H198" s="18">
        <v>210</v>
      </c>
      <c r="I198" s="18">
        <v>209</v>
      </c>
      <c r="J198" s="67">
        <v>202</v>
      </c>
      <c r="K198" s="18">
        <v>94</v>
      </c>
      <c r="L198" s="107">
        <f t="shared" si="134"/>
        <v>13.839701770736253</v>
      </c>
      <c r="M198" s="24">
        <f t="shared" si="134"/>
        <v>7.873303167420814</v>
      </c>
      <c r="N198" s="4">
        <f t="shared" si="134"/>
        <v>20.172910662824208</v>
      </c>
      <c r="O198" s="4">
        <f t="shared" si="134"/>
        <v>17.652027027027025</v>
      </c>
      <c r="P198" s="4">
        <f t="shared" si="134"/>
        <v>18.755803156917363</v>
      </c>
      <c r="Q198" s="4">
        <f t="shared" si="134"/>
        <v>7.7557755775577553</v>
      </c>
      <c r="R198" s="173"/>
      <c r="V198" s="34" t="s">
        <v>965</v>
      </c>
      <c r="W198" s="209"/>
      <c r="Z198" s="18">
        <f t="shared" si="135"/>
        <v>94</v>
      </c>
      <c r="AA198" s="18">
        <f t="shared" si="136"/>
        <v>210</v>
      </c>
      <c r="AB198" s="67">
        <f t="shared" si="137"/>
        <v>202</v>
      </c>
      <c r="AC198" s="107">
        <f t="shared" si="138"/>
        <v>7.7557755775577553</v>
      </c>
      <c r="AD198" s="4">
        <f t="shared" si="139"/>
        <v>20.172910662824208</v>
      </c>
      <c r="AE198" s="4">
        <f t="shared" si="140"/>
        <v>18.755803156917363</v>
      </c>
      <c r="AH198" s="173"/>
    </row>
    <row r="199" spans="1:34" ht="15" customHeight="1" x14ac:dyDescent="0.15">
      <c r="B199" s="34" t="s">
        <v>953</v>
      </c>
      <c r="C199" s="209"/>
      <c r="F199" s="18">
        <v>274</v>
      </c>
      <c r="G199" s="18">
        <v>138</v>
      </c>
      <c r="H199" s="18">
        <v>136</v>
      </c>
      <c r="I199" s="18">
        <v>160</v>
      </c>
      <c r="J199" s="67">
        <v>145</v>
      </c>
      <c r="K199" s="18">
        <v>153</v>
      </c>
      <c r="L199" s="107">
        <f t="shared" si="134"/>
        <v>12.76794035414725</v>
      </c>
      <c r="M199" s="24">
        <f t="shared" si="134"/>
        <v>12.48868778280543</v>
      </c>
      <c r="N199" s="4">
        <f t="shared" si="134"/>
        <v>13.064361191162345</v>
      </c>
      <c r="O199" s="4">
        <f t="shared" si="134"/>
        <v>13.513513513513514</v>
      </c>
      <c r="P199" s="4">
        <f t="shared" si="134"/>
        <v>13.463324048282265</v>
      </c>
      <c r="Q199" s="4">
        <f t="shared" si="134"/>
        <v>12.623762376237623</v>
      </c>
      <c r="R199" s="173"/>
      <c r="V199" s="34" t="s">
        <v>953</v>
      </c>
      <c r="W199" s="209"/>
      <c r="Z199" s="18">
        <f t="shared" si="135"/>
        <v>153</v>
      </c>
      <c r="AA199" s="18">
        <f t="shared" si="136"/>
        <v>136</v>
      </c>
      <c r="AB199" s="67">
        <f t="shared" si="137"/>
        <v>145</v>
      </c>
      <c r="AC199" s="107">
        <f t="shared" si="138"/>
        <v>12.623762376237623</v>
      </c>
      <c r="AD199" s="4">
        <f t="shared" si="139"/>
        <v>13.064361191162345</v>
      </c>
      <c r="AE199" s="4">
        <f t="shared" si="140"/>
        <v>13.463324048282265</v>
      </c>
      <c r="AH199" s="173"/>
    </row>
    <row r="200" spans="1:34" ht="15" customHeight="1" x14ac:dyDescent="0.15">
      <c r="B200" s="34" t="s">
        <v>954</v>
      </c>
      <c r="C200" s="209"/>
      <c r="F200" s="18">
        <v>203</v>
      </c>
      <c r="G200" s="18">
        <v>125</v>
      </c>
      <c r="H200" s="18">
        <v>78</v>
      </c>
      <c r="I200" s="18">
        <v>67</v>
      </c>
      <c r="J200" s="67">
        <v>56</v>
      </c>
      <c r="K200" s="18">
        <v>136</v>
      </c>
      <c r="L200" s="107">
        <f t="shared" si="134"/>
        <v>9.4594594594594597</v>
      </c>
      <c r="M200" s="24">
        <f t="shared" si="134"/>
        <v>11.312217194570136</v>
      </c>
      <c r="N200" s="4">
        <f t="shared" si="134"/>
        <v>7.4927953890489913</v>
      </c>
      <c r="O200" s="4">
        <f t="shared" si="134"/>
        <v>5.6587837837837833</v>
      </c>
      <c r="P200" s="4">
        <f t="shared" si="134"/>
        <v>5.1996285979572887</v>
      </c>
      <c r="Q200" s="4">
        <f t="shared" si="134"/>
        <v>11.221122112211221</v>
      </c>
      <c r="R200" s="173"/>
      <c r="V200" s="34" t="s">
        <v>954</v>
      </c>
      <c r="W200" s="209"/>
      <c r="Z200" s="18">
        <f t="shared" si="135"/>
        <v>136</v>
      </c>
      <c r="AA200" s="18">
        <f t="shared" si="136"/>
        <v>78</v>
      </c>
      <c r="AB200" s="67">
        <f t="shared" si="137"/>
        <v>56</v>
      </c>
      <c r="AC200" s="107">
        <f t="shared" si="138"/>
        <v>11.221122112211221</v>
      </c>
      <c r="AD200" s="4">
        <f t="shared" si="139"/>
        <v>7.4927953890489913</v>
      </c>
      <c r="AE200" s="4">
        <f t="shared" si="140"/>
        <v>5.1996285979572887</v>
      </c>
      <c r="AH200" s="173"/>
    </row>
    <row r="201" spans="1:34" ht="15" customHeight="1" x14ac:dyDescent="0.15">
      <c r="B201" s="34" t="s">
        <v>128</v>
      </c>
      <c r="C201" s="209"/>
      <c r="F201" s="18">
        <v>451</v>
      </c>
      <c r="G201" s="18">
        <v>376</v>
      </c>
      <c r="H201" s="18">
        <v>75</v>
      </c>
      <c r="I201" s="18">
        <v>68</v>
      </c>
      <c r="J201" s="67">
        <v>43</v>
      </c>
      <c r="K201" s="18">
        <v>401</v>
      </c>
      <c r="L201" s="107">
        <f t="shared" si="134"/>
        <v>21.015843429636533</v>
      </c>
      <c r="M201" s="24">
        <f t="shared" si="134"/>
        <v>34.027149321266968</v>
      </c>
      <c r="N201" s="4">
        <f t="shared" si="134"/>
        <v>7.2046109510086458</v>
      </c>
      <c r="O201" s="4">
        <f t="shared" si="134"/>
        <v>5.7432432432432439</v>
      </c>
      <c r="P201" s="4">
        <f t="shared" si="134"/>
        <v>3.9925719591457756</v>
      </c>
      <c r="Q201" s="4">
        <f t="shared" si="134"/>
        <v>33.085808580858085</v>
      </c>
      <c r="R201" s="173"/>
      <c r="V201" s="34" t="s">
        <v>128</v>
      </c>
      <c r="W201" s="209"/>
      <c r="Z201" s="18">
        <f t="shared" si="135"/>
        <v>401</v>
      </c>
      <c r="AA201" s="18">
        <f t="shared" si="136"/>
        <v>75</v>
      </c>
      <c r="AB201" s="67">
        <f t="shared" si="137"/>
        <v>43</v>
      </c>
      <c r="AC201" s="107">
        <f t="shared" si="138"/>
        <v>33.085808580858085</v>
      </c>
      <c r="AD201" s="4">
        <f t="shared" si="139"/>
        <v>7.2046109510086458</v>
      </c>
      <c r="AE201" s="4">
        <f t="shared" si="140"/>
        <v>3.9925719591457756</v>
      </c>
      <c r="AH201" s="173"/>
    </row>
    <row r="202" spans="1:34" ht="15" customHeight="1" x14ac:dyDescent="0.15">
      <c r="B202" s="34" t="s">
        <v>150</v>
      </c>
      <c r="C202" s="209"/>
      <c r="D202" s="36"/>
      <c r="E202" s="36"/>
      <c r="F202" s="19">
        <v>324</v>
      </c>
      <c r="G202" s="19">
        <v>174</v>
      </c>
      <c r="H202" s="19">
        <v>150</v>
      </c>
      <c r="I202" s="19">
        <v>144</v>
      </c>
      <c r="J202" s="72">
        <v>126</v>
      </c>
      <c r="K202" s="19">
        <v>192</v>
      </c>
      <c r="L202" s="111">
        <f t="shared" si="134"/>
        <v>15.097856477166822</v>
      </c>
      <c r="M202" s="26">
        <f t="shared" si="134"/>
        <v>15.746606334841628</v>
      </c>
      <c r="N202" s="5">
        <f t="shared" si="134"/>
        <v>14.409221902017292</v>
      </c>
      <c r="O202" s="5">
        <f t="shared" si="134"/>
        <v>12.162162162162163</v>
      </c>
      <c r="P202" s="5">
        <f t="shared" si="134"/>
        <v>11.699164345403899</v>
      </c>
      <c r="Q202" s="5">
        <f t="shared" si="134"/>
        <v>15.841584158415841</v>
      </c>
      <c r="R202" s="173"/>
      <c r="V202" s="34" t="s">
        <v>150</v>
      </c>
      <c r="W202" s="209"/>
      <c r="X202" s="36"/>
      <c r="Y202" s="36"/>
      <c r="Z202" s="19">
        <f t="shared" si="135"/>
        <v>192</v>
      </c>
      <c r="AA202" s="19">
        <f t="shared" si="136"/>
        <v>150</v>
      </c>
      <c r="AB202" s="72">
        <f t="shared" si="137"/>
        <v>126</v>
      </c>
      <c r="AC202" s="111">
        <f t="shared" si="138"/>
        <v>15.841584158415841</v>
      </c>
      <c r="AD202" s="5">
        <f t="shared" si="139"/>
        <v>14.409221902017292</v>
      </c>
      <c r="AE202" s="5">
        <f t="shared" si="140"/>
        <v>11.699164345403899</v>
      </c>
      <c r="AH202" s="173"/>
    </row>
    <row r="203" spans="1:34" ht="15" customHeight="1" x14ac:dyDescent="0.15">
      <c r="B203" s="38" t="s">
        <v>1</v>
      </c>
      <c r="C203" s="78"/>
      <c r="D203" s="28"/>
      <c r="E203" s="29"/>
      <c r="F203" s="39">
        <f t="shared" ref="F203:J203" si="141">SUM(F195:F202)</f>
        <v>2146</v>
      </c>
      <c r="G203" s="39">
        <f t="shared" si="141"/>
        <v>1105</v>
      </c>
      <c r="H203" s="39">
        <f t="shared" si="141"/>
        <v>1041</v>
      </c>
      <c r="I203" s="39">
        <f t="shared" si="141"/>
        <v>1184</v>
      </c>
      <c r="J203" s="68">
        <f t="shared" si="141"/>
        <v>1077</v>
      </c>
      <c r="K203" s="39">
        <v>1212</v>
      </c>
      <c r="L203" s="108">
        <f t="shared" ref="L203:Q203" si="142">SUM(L195:L202)</f>
        <v>100</v>
      </c>
      <c r="M203" s="25">
        <f t="shared" si="142"/>
        <v>100</v>
      </c>
      <c r="N203" s="6">
        <f t="shared" si="142"/>
        <v>100.00000000000001</v>
      </c>
      <c r="O203" s="6">
        <f t="shared" si="142"/>
        <v>100</v>
      </c>
      <c r="P203" s="6">
        <f t="shared" si="142"/>
        <v>100</v>
      </c>
      <c r="Q203" s="6">
        <f t="shared" si="142"/>
        <v>100</v>
      </c>
      <c r="V203" s="38" t="s">
        <v>1</v>
      </c>
      <c r="W203" s="78"/>
      <c r="X203" s="28"/>
      <c r="Y203" s="29"/>
      <c r="Z203" s="39">
        <f t="shared" ref="Z203:AE203" si="143">SUM(Z195:Z202)</f>
        <v>1212</v>
      </c>
      <c r="AA203" s="39">
        <f t="shared" si="143"/>
        <v>1041</v>
      </c>
      <c r="AB203" s="68">
        <f t="shared" si="143"/>
        <v>1077</v>
      </c>
      <c r="AC203" s="108">
        <f t="shared" si="143"/>
        <v>100</v>
      </c>
      <c r="AD203" s="6">
        <f t="shared" si="143"/>
        <v>100.00000000000001</v>
      </c>
      <c r="AE203" s="6">
        <f t="shared" si="143"/>
        <v>100</v>
      </c>
    </row>
    <row r="204" spans="1:34" ht="15" customHeight="1" x14ac:dyDescent="0.15">
      <c r="B204" s="38" t="s">
        <v>1032</v>
      </c>
      <c r="C204" s="78"/>
      <c r="D204" s="28"/>
      <c r="E204" s="29"/>
      <c r="F204" s="40">
        <v>24.978594950603732</v>
      </c>
      <c r="G204" s="40">
        <v>33.489795918367349</v>
      </c>
      <c r="H204" s="40">
        <v>16.085297418630752</v>
      </c>
      <c r="I204" s="40">
        <v>13.383653846153846</v>
      </c>
      <c r="J204" s="40">
        <v>12.157728706624606</v>
      </c>
      <c r="K204" s="40"/>
      <c r="V204" s="38" t="s">
        <v>1032</v>
      </c>
      <c r="W204" s="78"/>
      <c r="X204" s="28"/>
      <c r="Y204" s="29"/>
      <c r="Z204" s="40"/>
      <c r="AA204" s="40">
        <f>H204</f>
        <v>16.085297418630752</v>
      </c>
      <c r="AB204" s="40">
        <f>J204</f>
        <v>12.157728706624606</v>
      </c>
    </row>
    <row r="205" spans="1:34" ht="15" customHeight="1" x14ac:dyDescent="0.15">
      <c r="K205" s="7"/>
      <c r="AA205" s="1"/>
    </row>
    <row r="206" spans="1:34" ht="15" customHeight="1" x14ac:dyDescent="0.15">
      <c r="A206" s="1" t="s">
        <v>1100</v>
      </c>
      <c r="B206" s="22"/>
      <c r="H206" s="7"/>
      <c r="I206" s="7"/>
      <c r="K206" s="7"/>
      <c r="M206" s="7"/>
      <c r="V206" s="22"/>
    </row>
    <row r="207" spans="1:34" ht="13.65" customHeight="1" x14ac:dyDescent="0.15">
      <c r="B207" s="64"/>
      <c r="C207" s="33"/>
      <c r="D207" s="33"/>
      <c r="E207" s="33"/>
      <c r="F207" s="386"/>
      <c r="G207" s="387"/>
      <c r="H207" s="86" t="s">
        <v>2</v>
      </c>
      <c r="I207" s="86"/>
      <c r="J207" s="387"/>
      <c r="K207" s="387"/>
      <c r="L207" s="388"/>
      <c r="M207" s="387"/>
      <c r="N207" s="86" t="s">
        <v>3</v>
      </c>
      <c r="O207" s="86"/>
      <c r="P207" s="387"/>
      <c r="Q207" s="389"/>
      <c r="V207" s="64"/>
      <c r="W207" s="33"/>
      <c r="X207" s="33"/>
      <c r="Y207" s="33"/>
      <c r="Z207" s="79"/>
      <c r="AA207" s="83" t="s">
        <v>2</v>
      </c>
      <c r="AB207" s="86"/>
      <c r="AC207" s="104"/>
      <c r="AD207" s="83" t="s">
        <v>3</v>
      </c>
      <c r="AE207" s="84"/>
    </row>
    <row r="208" spans="1:34" ht="22.65" customHeight="1" x14ac:dyDescent="0.15">
      <c r="B208" s="34"/>
      <c r="C208" s="209"/>
      <c r="E208" s="75"/>
      <c r="F208" s="94" t="s">
        <v>442</v>
      </c>
      <c r="G208" s="94" t="s">
        <v>194</v>
      </c>
      <c r="H208" s="94" t="s">
        <v>195</v>
      </c>
      <c r="I208" s="94" t="s">
        <v>443</v>
      </c>
      <c r="J208" s="100" t="s">
        <v>197</v>
      </c>
      <c r="K208" s="94" t="s">
        <v>1127</v>
      </c>
      <c r="L208" s="103" t="s">
        <v>442</v>
      </c>
      <c r="M208" s="94" t="s">
        <v>194</v>
      </c>
      <c r="N208" s="94" t="s">
        <v>195</v>
      </c>
      <c r="O208" s="94" t="s">
        <v>443</v>
      </c>
      <c r="P208" s="94" t="s">
        <v>197</v>
      </c>
      <c r="Q208" s="94" t="s">
        <v>1127</v>
      </c>
      <c r="V208" s="34"/>
      <c r="W208" s="209"/>
      <c r="Y208" s="75"/>
      <c r="Z208" s="94" t="s">
        <v>975</v>
      </c>
      <c r="AA208" s="94" t="s">
        <v>195</v>
      </c>
      <c r="AB208" s="100" t="s">
        <v>197</v>
      </c>
      <c r="AC208" s="103" t="s">
        <v>975</v>
      </c>
      <c r="AD208" s="94" t="s">
        <v>195</v>
      </c>
      <c r="AE208" s="94" t="s">
        <v>197</v>
      </c>
    </row>
    <row r="209" spans="1:34" ht="12" customHeight="1" x14ac:dyDescent="0.15">
      <c r="B209" s="35"/>
      <c r="C209" s="88"/>
      <c r="D209" s="36"/>
      <c r="E209" s="76"/>
      <c r="F209" s="37"/>
      <c r="G209" s="37"/>
      <c r="H209" s="37"/>
      <c r="I209" s="37"/>
      <c r="J209" s="66"/>
      <c r="K209" s="37"/>
      <c r="L209" s="105">
        <f t="shared" ref="L209:Q209" si="144">F218</f>
        <v>2146</v>
      </c>
      <c r="M209" s="2">
        <f t="shared" si="144"/>
        <v>1105</v>
      </c>
      <c r="N209" s="2">
        <f t="shared" si="144"/>
        <v>1041</v>
      </c>
      <c r="O209" s="2">
        <f t="shared" si="144"/>
        <v>1184</v>
      </c>
      <c r="P209" s="2">
        <f t="shared" si="144"/>
        <v>1077</v>
      </c>
      <c r="Q209" s="2">
        <f t="shared" si="144"/>
        <v>1212</v>
      </c>
      <c r="V209" s="35"/>
      <c r="W209" s="88"/>
      <c r="X209" s="36"/>
      <c r="Y209" s="76"/>
      <c r="Z209" s="37"/>
      <c r="AA209" s="37"/>
      <c r="AB209" s="66"/>
      <c r="AC209" s="105">
        <f>Z218</f>
        <v>1212</v>
      </c>
      <c r="AD209" s="2">
        <f t="shared" ref="AD209:AE209" si="145">AA218</f>
        <v>1041</v>
      </c>
      <c r="AE209" s="2">
        <f t="shared" si="145"/>
        <v>1077</v>
      </c>
    </row>
    <row r="210" spans="1:34" ht="15" customHeight="1" x14ac:dyDescent="0.15">
      <c r="B210" s="34" t="s">
        <v>1097</v>
      </c>
      <c r="C210" s="209"/>
      <c r="F210" s="18">
        <v>927</v>
      </c>
      <c r="G210" s="18">
        <v>450</v>
      </c>
      <c r="H210" s="18">
        <v>477</v>
      </c>
      <c r="I210" s="18">
        <v>472</v>
      </c>
      <c r="J210" s="67">
        <v>431</v>
      </c>
      <c r="K210" s="18">
        <v>491</v>
      </c>
      <c r="L210" s="107">
        <f t="shared" ref="L210:Q217" si="146">F210/L$209*100</f>
        <v>43.196644920782852</v>
      </c>
      <c r="M210" s="24">
        <f t="shared" si="146"/>
        <v>40.723981900452486</v>
      </c>
      <c r="N210" s="4">
        <f t="shared" si="146"/>
        <v>45.821325648414984</v>
      </c>
      <c r="O210" s="4">
        <f t="shared" si="146"/>
        <v>39.864864864864863</v>
      </c>
      <c r="P210" s="4">
        <f t="shared" si="146"/>
        <v>40.018570102135563</v>
      </c>
      <c r="Q210" s="4">
        <f t="shared" si="146"/>
        <v>40.511551155115512</v>
      </c>
      <c r="R210" s="173"/>
      <c r="V210" s="34" t="s">
        <v>1097</v>
      </c>
      <c r="W210" s="209"/>
      <c r="Z210" s="18">
        <f t="shared" ref="Z210:Z217" si="147">SUM(G210,I210-J210)</f>
        <v>491</v>
      </c>
      <c r="AA210" s="18">
        <f t="shared" ref="AA210:AA217" si="148">H210</f>
        <v>477</v>
      </c>
      <c r="AB210" s="67">
        <f t="shared" ref="AB210:AB217" si="149">J210</f>
        <v>431</v>
      </c>
      <c r="AC210" s="107">
        <f t="shared" ref="AC210:AC217" si="150">Z210/AC$209*100</f>
        <v>40.511551155115512</v>
      </c>
      <c r="AD210" s="4">
        <f t="shared" ref="AD210:AD217" si="151">AA210/AD$209*100</f>
        <v>45.821325648414984</v>
      </c>
      <c r="AE210" s="4">
        <f t="shared" ref="AE210:AE217" si="152">AB210/AE$209*100</f>
        <v>40.018570102135563</v>
      </c>
      <c r="AH210" s="173"/>
    </row>
    <row r="211" spans="1:34" ht="15" customHeight="1" x14ac:dyDescent="0.15">
      <c r="B211" s="34" t="s">
        <v>1098</v>
      </c>
      <c r="C211" s="209"/>
      <c r="F211" s="18">
        <v>471</v>
      </c>
      <c r="G211" s="18">
        <v>266</v>
      </c>
      <c r="H211" s="18">
        <v>205</v>
      </c>
      <c r="I211" s="18">
        <v>323</v>
      </c>
      <c r="J211" s="67">
        <v>295</v>
      </c>
      <c r="K211" s="18">
        <v>294</v>
      </c>
      <c r="L211" s="107">
        <f t="shared" si="146"/>
        <v>21.947809878844364</v>
      </c>
      <c r="M211" s="24">
        <f t="shared" si="146"/>
        <v>24.072398190045249</v>
      </c>
      <c r="N211" s="4">
        <f t="shared" si="146"/>
        <v>19.692603266090298</v>
      </c>
      <c r="O211" s="4">
        <f t="shared" si="146"/>
        <v>27.280405405405407</v>
      </c>
      <c r="P211" s="4">
        <f t="shared" si="146"/>
        <v>27.390900649953576</v>
      </c>
      <c r="Q211" s="4">
        <f t="shared" si="146"/>
        <v>24.257425742574256</v>
      </c>
      <c r="R211" s="173"/>
      <c r="V211" s="34" t="s">
        <v>1098</v>
      </c>
      <c r="W211" s="209"/>
      <c r="Z211" s="18">
        <f t="shared" si="147"/>
        <v>294</v>
      </c>
      <c r="AA211" s="18">
        <f t="shared" si="148"/>
        <v>205</v>
      </c>
      <c r="AB211" s="67">
        <f t="shared" si="149"/>
        <v>295</v>
      </c>
      <c r="AC211" s="107">
        <f t="shared" si="150"/>
        <v>24.257425742574256</v>
      </c>
      <c r="AD211" s="4">
        <f t="shared" si="151"/>
        <v>19.692603266090298</v>
      </c>
      <c r="AE211" s="4">
        <f t="shared" si="152"/>
        <v>27.390900649953576</v>
      </c>
      <c r="AH211" s="173"/>
    </row>
    <row r="212" spans="1:34" ht="15" customHeight="1" x14ac:dyDescent="0.15">
      <c r="B212" s="34" t="s">
        <v>952</v>
      </c>
      <c r="C212" s="209"/>
      <c r="F212" s="18">
        <v>122</v>
      </c>
      <c r="G212" s="18">
        <v>68</v>
      </c>
      <c r="H212" s="18">
        <v>54</v>
      </c>
      <c r="I212" s="18">
        <v>88</v>
      </c>
      <c r="J212" s="67">
        <v>80</v>
      </c>
      <c r="K212" s="18">
        <v>76</v>
      </c>
      <c r="L212" s="107">
        <f t="shared" si="146"/>
        <v>5.6849953401677542</v>
      </c>
      <c r="M212" s="24">
        <f t="shared" si="146"/>
        <v>6.1538461538461542</v>
      </c>
      <c r="N212" s="4">
        <f t="shared" si="146"/>
        <v>5.1873198847262252</v>
      </c>
      <c r="O212" s="4">
        <f t="shared" si="146"/>
        <v>7.4324324324324325</v>
      </c>
      <c r="P212" s="4">
        <f t="shared" si="146"/>
        <v>7.4280408542246974</v>
      </c>
      <c r="Q212" s="4">
        <f t="shared" si="146"/>
        <v>6.2706270627062706</v>
      </c>
      <c r="R212" s="173"/>
      <c r="V212" s="34" t="s">
        <v>952</v>
      </c>
      <c r="W212" s="209"/>
      <c r="Z212" s="18">
        <f t="shared" si="147"/>
        <v>76</v>
      </c>
      <c r="AA212" s="18">
        <f t="shared" si="148"/>
        <v>54</v>
      </c>
      <c r="AB212" s="67">
        <f t="shared" si="149"/>
        <v>80</v>
      </c>
      <c r="AC212" s="107">
        <f t="shared" si="150"/>
        <v>6.2706270627062706</v>
      </c>
      <c r="AD212" s="4">
        <f t="shared" si="151"/>
        <v>5.1873198847262252</v>
      </c>
      <c r="AE212" s="4">
        <f t="shared" si="152"/>
        <v>7.4280408542246974</v>
      </c>
      <c r="AH212" s="173"/>
    </row>
    <row r="213" spans="1:34" ht="15" customHeight="1" x14ac:dyDescent="0.15">
      <c r="B213" s="34" t="s">
        <v>965</v>
      </c>
      <c r="C213" s="209"/>
      <c r="F213" s="18">
        <v>95</v>
      </c>
      <c r="G213" s="18">
        <v>66</v>
      </c>
      <c r="H213" s="18">
        <v>29</v>
      </c>
      <c r="I213" s="18">
        <v>78</v>
      </c>
      <c r="J213" s="67">
        <v>74</v>
      </c>
      <c r="K213" s="18">
        <v>70</v>
      </c>
      <c r="L213" s="107">
        <f t="shared" si="146"/>
        <v>4.4268406337371857</v>
      </c>
      <c r="M213" s="24">
        <f t="shared" si="146"/>
        <v>5.9728506787330318</v>
      </c>
      <c r="N213" s="4">
        <f t="shared" si="146"/>
        <v>2.7857829010566761</v>
      </c>
      <c r="O213" s="4">
        <f t="shared" si="146"/>
        <v>6.5878378378378368</v>
      </c>
      <c r="P213" s="4">
        <f t="shared" si="146"/>
        <v>6.8709377901578454</v>
      </c>
      <c r="Q213" s="4">
        <f t="shared" si="146"/>
        <v>5.7755775577557751</v>
      </c>
      <c r="R213" s="173"/>
      <c r="V213" s="34" t="s">
        <v>965</v>
      </c>
      <c r="W213" s="209"/>
      <c r="Z213" s="18">
        <f t="shared" si="147"/>
        <v>70</v>
      </c>
      <c r="AA213" s="18">
        <f t="shared" si="148"/>
        <v>29</v>
      </c>
      <c r="AB213" s="67">
        <f t="shared" si="149"/>
        <v>74</v>
      </c>
      <c r="AC213" s="107">
        <f t="shared" si="150"/>
        <v>5.7755775577557751</v>
      </c>
      <c r="AD213" s="4">
        <f t="shared" si="151"/>
        <v>2.7857829010566761</v>
      </c>
      <c r="AE213" s="4">
        <f t="shared" si="152"/>
        <v>6.8709377901578454</v>
      </c>
      <c r="AH213" s="173"/>
    </row>
    <row r="214" spans="1:34" ht="15" customHeight="1" x14ac:dyDescent="0.15">
      <c r="B214" s="34" t="s">
        <v>953</v>
      </c>
      <c r="C214" s="209"/>
      <c r="F214" s="18">
        <v>39</v>
      </c>
      <c r="G214" s="18">
        <v>25</v>
      </c>
      <c r="H214" s="18">
        <v>14</v>
      </c>
      <c r="I214" s="18">
        <v>35</v>
      </c>
      <c r="J214" s="67">
        <v>33</v>
      </c>
      <c r="K214" s="18">
        <v>27</v>
      </c>
      <c r="L214" s="107">
        <f t="shared" si="146"/>
        <v>1.8173345759552657</v>
      </c>
      <c r="M214" s="24">
        <f t="shared" si="146"/>
        <v>2.2624434389140271</v>
      </c>
      <c r="N214" s="4">
        <f t="shared" si="146"/>
        <v>1.3448607108549471</v>
      </c>
      <c r="O214" s="4">
        <f t="shared" si="146"/>
        <v>2.9560810810810811</v>
      </c>
      <c r="P214" s="4">
        <f t="shared" si="146"/>
        <v>3.0640668523676879</v>
      </c>
      <c r="Q214" s="4">
        <f t="shared" si="146"/>
        <v>2.2277227722772275</v>
      </c>
      <c r="R214" s="173"/>
      <c r="V214" s="34" t="s">
        <v>953</v>
      </c>
      <c r="W214" s="209"/>
      <c r="Z214" s="18">
        <f t="shared" si="147"/>
        <v>27</v>
      </c>
      <c r="AA214" s="18">
        <f t="shared" si="148"/>
        <v>14</v>
      </c>
      <c r="AB214" s="67">
        <f t="shared" si="149"/>
        <v>33</v>
      </c>
      <c r="AC214" s="107">
        <f t="shared" si="150"/>
        <v>2.2277227722772275</v>
      </c>
      <c r="AD214" s="4">
        <f t="shared" si="151"/>
        <v>1.3448607108549471</v>
      </c>
      <c r="AE214" s="4">
        <f t="shared" si="152"/>
        <v>3.0640668523676879</v>
      </c>
      <c r="AH214" s="173"/>
    </row>
    <row r="215" spans="1:34" ht="15" customHeight="1" x14ac:dyDescent="0.15">
      <c r="B215" s="34" t="s">
        <v>954</v>
      </c>
      <c r="C215" s="209"/>
      <c r="F215" s="18">
        <v>20</v>
      </c>
      <c r="G215" s="18">
        <v>15</v>
      </c>
      <c r="H215" s="18">
        <v>5</v>
      </c>
      <c r="I215" s="18">
        <v>11</v>
      </c>
      <c r="J215" s="67">
        <v>8</v>
      </c>
      <c r="K215" s="18">
        <v>18</v>
      </c>
      <c r="L215" s="107">
        <f t="shared" si="146"/>
        <v>0.93196644920782845</v>
      </c>
      <c r="M215" s="24">
        <f t="shared" si="146"/>
        <v>1.3574660633484164</v>
      </c>
      <c r="N215" s="4">
        <f t="shared" si="146"/>
        <v>0.48030739673390976</v>
      </c>
      <c r="O215" s="4">
        <f t="shared" si="146"/>
        <v>0.92905405405405406</v>
      </c>
      <c r="P215" s="4">
        <f t="shared" si="146"/>
        <v>0.74280408542246978</v>
      </c>
      <c r="Q215" s="4">
        <f t="shared" si="146"/>
        <v>1.4851485148514851</v>
      </c>
      <c r="R215" s="173"/>
      <c r="V215" s="34" t="s">
        <v>954</v>
      </c>
      <c r="W215" s="209"/>
      <c r="Z215" s="18">
        <f t="shared" si="147"/>
        <v>18</v>
      </c>
      <c r="AA215" s="18">
        <f t="shared" si="148"/>
        <v>5</v>
      </c>
      <c r="AB215" s="67">
        <f t="shared" si="149"/>
        <v>8</v>
      </c>
      <c r="AC215" s="107">
        <f t="shared" si="150"/>
        <v>1.4851485148514851</v>
      </c>
      <c r="AD215" s="4">
        <f t="shared" si="151"/>
        <v>0.48030739673390976</v>
      </c>
      <c r="AE215" s="4">
        <f t="shared" si="152"/>
        <v>0.74280408542246978</v>
      </c>
      <c r="AH215" s="173"/>
    </row>
    <row r="216" spans="1:34" ht="15" customHeight="1" x14ac:dyDescent="0.15">
      <c r="B216" s="34" t="s">
        <v>128</v>
      </c>
      <c r="C216" s="209"/>
      <c r="F216" s="18">
        <v>23</v>
      </c>
      <c r="G216" s="18">
        <v>21</v>
      </c>
      <c r="H216" s="18">
        <v>2</v>
      </c>
      <c r="I216" s="18">
        <v>6</v>
      </c>
      <c r="J216" s="67">
        <v>2</v>
      </c>
      <c r="K216" s="18">
        <v>25</v>
      </c>
      <c r="L216" s="107">
        <f t="shared" si="146"/>
        <v>1.0717614165890028</v>
      </c>
      <c r="M216" s="24">
        <f t="shared" si="146"/>
        <v>1.9004524886877827</v>
      </c>
      <c r="N216" s="4">
        <f t="shared" si="146"/>
        <v>0.19212295869356388</v>
      </c>
      <c r="O216" s="4">
        <f t="shared" si="146"/>
        <v>0.5067567567567568</v>
      </c>
      <c r="P216" s="4">
        <f t="shared" si="146"/>
        <v>0.18570102135561745</v>
      </c>
      <c r="Q216" s="4">
        <f t="shared" si="146"/>
        <v>2.0627062706270625</v>
      </c>
      <c r="R216" s="173"/>
      <c r="V216" s="34" t="s">
        <v>128</v>
      </c>
      <c r="W216" s="209"/>
      <c r="Z216" s="18">
        <f t="shared" si="147"/>
        <v>25</v>
      </c>
      <c r="AA216" s="18">
        <f t="shared" si="148"/>
        <v>2</v>
      </c>
      <c r="AB216" s="67">
        <f t="shared" si="149"/>
        <v>2</v>
      </c>
      <c r="AC216" s="107">
        <f t="shared" si="150"/>
        <v>2.0627062706270625</v>
      </c>
      <c r="AD216" s="4">
        <f t="shared" si="151"/>
        <v>0.19212295869356388</v>
      </c>
      <c r="AE216" s="4">
        <f t="shared" si="152"/>
        <v>0.18570102135561745</v>
      </c>
      <c r="AH216" s="173"/>
    </row>
    <row r="217" spans="1:34" ht="15" customHeight="1" x14ac:dyDescent="0.15">
      <c r="B217" s="34" t="s">
        <v>150</v>
      </c>
      <c r="C217" s="209"/>
      <c r="D217" s="36"/>
      <c r="E217" s="36"/>
      <c r="F217" s="19">
        <v>449</v>
      </c>
      <c r="G217" s="19">
        <v>194</v>
      </c>
      <c r="H217" s="19">
        <v>255</v>
      </c>
      <c r="I217" s="19">
        <v>171</v>
      </c>
      <c r="J217" s="72">
        <v>154</v>
      </c>
      <c r="K217" s="19">
        <v>211</v>
      </c>
      <c r="L217" s="111">
        <f t="shared" si="146"/>
        <v>20.922646784715752</v>
      </c>
      <c r="M217" s="26">
        <f t="shared" si="146"/>
        <v>17.556561085972849</v>
      </c>
      <c r="N217" s="5">
        <f t="shared" si="146"/>
        <v>24.495677233429394</v>
      </c>
      <c r="O217" s="5">
        <f t="shared" si="146"/>
        <v>14.442567567567568</v>
      </c>
      <c r="P217" s="5">
        <f t="shared" si="146"/>
        <v>14.298978644382544</v>
      </c>
      <c r="Q217" s="5">
        <f t="shared" si="146"/>
        <v>17.409240924092408</v>
      </c>
      <c r="R217" s="173"/>
      <c r="V217" s="34" t="s">
        <v>150</v>
      </c>
      <c r="W217" s="209"/>
      <c r="X217" s="36"/>
      <c r="Y217" s="36"/>
      <c r="Z217" s="19">
        <f t="shared" si="147"/>
        <v>211</v>
      </c>
      <c r="AA217" s="19">
        <f t="shared" si="148"/>
        <v>255</v>
      </c>
      <c r="AB217" s="72">
        <f t="shared" si="149"/>
        <v>154</v>
      </c>
      <c r="AC217" s="111">
        <f t="shared" si="150"/>
        <v>17.409240924092408</v>
      </c>
      <c r="AD217" s="5">
        <f t="shared" si="151"/>
        <v>24.495677233429394</v>
      </c>
      <c r="AE217" s="5">
        <f t="shared" si="152"/>
        <v>14.298978644382544</v>
      </c>
      <c r="AH217" s="173"/>
    </row>
    <row r="218" spans="1:34" ht="15" customHeight="1" x14ac:dyDescent="0.15">
      <c r="B218" s="38" t="s">
        <v>1</v>
      </c>
      <c r="C218" s="78"/>
      <c r="D218" s="28"/>
      <c r="E218" s="29"/>
      <c r="F218" s="39">
        <f t="shared" ref="F218:J218" si="153">SUM(F210:F217)</f>
        <v>2146</v>
      </c>
      <c r="G218" s="39">
        <f t="shared" si="153"/>
        <v>1105</v>
      </c>
      <c r="H218" s="39">
        <f t="shared" si="153"/>
        <v>1041</v>
      </c>
      <c r="I218" s="39">
        <f t="shared" si="153"/>
        <v>1184</v>
      </c>
      <c r="J218" s="68">
        <f t="shared" si="153"/>
        <v>1077</v>
      </c>
      <c r="K218" s="39">
        <v>1212</v>
      </c>
      <c r="L218" s="108">
        <f t="shared" ref="L218:Q218" si="154">SUM(L210:L217)</f>
        <v>100.00000000000001</v>
      </c>
      <c r="M218" s="25">
        <f t="shared" si="154"/>
        <v>100</v>
      </c>
      <c r="N218" s="6">
        <f t="shared" si="154"/>
        <v>99.999999999999986</v>
      </c>
      <c r="O218" s="6">
        <f t="shared" si="154"/>
        <v>100</v>
      </c>
      <c r="P218" s="6">
        <f t="shared" si="154"/>
        <v>99.999999999999972</v>
      </c>
      <c r="Q218" s="6">
        <f t="shared" si="154"/>
        <v>100</v>
      </c>
      <c r="V218" s="38" t="s">
        <v>1</v>
      </c>
      <c r="W218" s="78"/>
      <c r="X218" s="28"/>
      <c r="Y218" s="29"/>
      <c r="Z218" s="39">
        <f t="shared" ref="Z218:AE218" si="155">SUM(Z210:Z217)</f>
        <v>1212</v>
      </c>
      <c r="AA218" s="39">
        <f t="shared" si="155"/>
        <v>1041</v>
      </c>
      <c r="AB218" s="68">
        <f t="shared" si="155"/>
        <v>1077</v>
      </c>
      <c r="AC218" s="108">
        <f t="shared" si="155"/>
        <v>100</v>
      </c>
      <c r="AD218" s="6">
        <f t="shared" si="155"/>
        <v>99.999999999999986</v>
      </c>
      <c r="AE218" s="6">
        <f t="shared" si="155"/>
        <v>99.999999999999972</v>
      </c>
    </row>
    <row r="219" spans="1:34" ht="15" customHeight="1" x14ac:dyDescent="0.15">
      <c r="B219" s="38" t="s">
        <v>1032</v>
      </c>
      <c r="C219" s="78"/>
      <c r="D219" s="28"/>
      <c r="E219" s="29"/>
      <c r="F219" s="40">
        <v>3.4012964054213319</v>
      </c>
      <c r="G219" s="40">
        <v>4.4731064763995612</v>
      </c>
      <c r="H219" s="40">
        <v>2.1590330788804071</v>
      </c>
      <c r="I219" s="40">
        <v>3.8084896347482724</v>
      </c>
      <c r="J219" s="40">
        <v>3.5828819068255688</v>
      </c>
      <c r="K219" s="40">
        <v>4.6213786213786214</v>
      </c>
      <c r="V219" s="38" t="s">
        <v>1032</v>
      </c>
      <c r="W219" s="78"/>
      <c r="X219" s="28"/>
      <c r="Y219" s="29"/>
      <c r="Z219" s="40">
        <v>4.6213786213786214</v>
      </c>
      <c r="AA219" s="40">
        <f>H219</f>
        <v>2.1590330788804071</v>
      </c>
      <c r="AB219" s="40">
        <f>J219</f>
        <v>3.5828819068255688</v>
      </c>
    </row>
    <row r="220" spans="1:34" ht="15" customHeight="1" x14ac:dyDescent="0.15">
      <c r="K220" s="7"/>
      <c r="AA220" s="1"/>
    </row>
    <row r="221" spans="1:34" ht="15" customHeight="1" x14ac:dyDescent="0.15">
      <c r="A221" s="1" t="s">
        <v>1101</v>
      </c>
      <c r="B221" s="22"/>
      <c r="H221" s="7"/>
      <c r="I221" s="7"/>
      <c r="K221" s="7"/>
      <c r="M221" s="7"/>
      <c r="V221" s="22"/>
      <c r="AB221" s="7"/>
      <c r="AC221" s="7"/>
      <c r="AF221" s="7"/>
    </row>
    <row r="222" spans="1:34" ht="13.65" customHeight="1" x14ac:dyDescent="0.15">
      <c r="B222" s="64"/>
      <c r="C222" s="33"/>
      <c r="D222" s="33"/>
      <c r="E222" s="33"/>
      <c r="F222" s="386"/>
      <c r="G222" s="387"/>
      <c r="H222" s="86" t="s">
        <v>2</v>
      </c>
      <c r="I222" s="86"/>
      <c r="J222" s="387"/>
      <c r="K222" s="387"/>
      <c r="L222" s="388"/>
      <c r="M222" s="387"/>
      <c r="N222" s="86" t="s">
        <v>3</v>
      </c>
      <c r="O222" s="86"/>
      <c r="P222" s="387"/>
      <c r="Q222" s="389"/>
      <c r="V222" s="64"/>
      <c r="W222" s="33"/>
      <c r="X222" s="33"/>
      <c r="Y222" s="33"/>
      <c r="Z222" s="79"/>
      <c r="AA222" s="83" t="s">
        <v>2</v>
      </c>
      <c r="AB222" s="86"/>
      <c r="AC222" s="104"/>
      <c r="AD222" s="83" t="s">
        <v>3</v>
      </c>
      <c r="AE222" s="84"/>
    </row>
    <row r="223" spans="1:34" ht="22.65" customHeight="1" x14ac:dyDescent="0.15">
      <c r="B223" s="34"/>
      <c r="C223" s="209"/>
      <c r="E223" s="75"/>
      <c r="F223" s="94" t="s">
        <v>442</v>
      </c>
      <c r="G223" s="94" t="s">
        <v>194</v>
      </c>
      <c r="H223" s="94" t="s">
        <v>195</v>
      </c>
      <c r="I223" s="94" t="s">
        <v>443</v>
      </c>
      <c r="J223" s="100" t="s">
        <v>197</v>
      </c>
      <c r="K223" s="94" t="s">
        <v>1127</v>
      </c>
      <c r="L223" s="103" t="s">
        <v>442</v>
      </c>
      <c r="M223" s="94" t="s">
        <v>194</v>
      </c>
      <c r="N223" s="94" t="s">
        <v>195</v>
      </c>
      <c r="O223" s="94" t="s">
        <v>443</v>
      </c>
      <c r="P223" s="94" t="s">
        <v>197</v>
      </c>
      <c r="Q223" s="94" t="s">
        <v>1127</v>
      </c>
      <c r="V223" s="34"/>
      <c r="W223" s="209"/>
      <c r="Y223" s="75"/>
      <c r="Z223" s="94" t="s">
        <v>975</v>
      </c>
      <c r="AA223" s="94" t="s">
        <v>195</v>
      </c>
      <c r="AB223" s="100" t="s">
        <v>197</v>
      </c>
      <c r="AC223" s="103" t="s">
        <v>975</v>
      </c>
      <c r="AD223" s="94" t="s">
        <v>195</v>
      </c>
      <c r="AE223" s="94" t="s">
        <v>197</v>
      </c>
    </row>
    <row r="224" spans="1:34" ht="12" customHeight="1" x14ac:dyDescent="0.15">
      <c r="B224" s="35"/>
      <c r="C224" s="88"/>
      <c r="D224" s="36"/>
      <c r="E224" s="76"/>
      <c r="F224" s="37"/>
      <c r="G224" s="37"/>
      <c r="H224" s="37"/>
      <c r="I224" s="37"/>
      <c r="J224" s="66"/>
      <c r="K224" s="37"/>
      <c r="L224" s="105">
        <f t="shared" ref="L224:Q224" si="156">F234</f>
        <v>2146</v>
      </c>
      <c r="M224" s="2">
        <f t="shared" si="156"/>
        <v>1105</v>
      </c>
      <c r="N224" s="2">
        <f t="shared" si="156"/>
        <v>1041</v>
      </c>
      <c r="O224" s="2">
        <f t="shared" si="156"/>
        <v>1184</v>
      </c>
      <c r="P224" s="2">
        <f t="shared" si="156"/>
        <v>1077</v>
      </c>
      <c r="Q224" s="2">
        <f t="shared" si="156"/>
        <v>1212</v>
      </c>
      <c r="V224" s="35"/>
      <c r="W224" s="88"/>
      <c r="X224" s="36"/>
      <c r="Y224" s="76"/>
      <c r="Z224" s="37"/>
      <c r="AA224" s="37"/>
      <c r="AB224" s="66"/>
      <c r="AC224" s="105">
        <f>Z234</f>
        <v>1212</v>
      </c>
      <c r="AD224" s="2">
        <f t="shared" ref="AD224:AE224" si="157">AA234</f>
        <v>1041</v>
      </c>
      <c r="AE224" s="2">
        <f t="shared" si="157"/>
        <v>1077</v>
      </c>
    </row>
    <row r="225" spans="1:34" ht="15" customHeight="1" x14ac:dyDescent="0.15">
      <c r="B225" s="34" t="s">
        <v>175</v>
      </c>
      <c r="C225" s="209"/>
      <c r="F225" s="18">
        <v>344</v>
      </c>
      <c r="G225" s="18">
        <v>99</v>
      </c>
      <c r="H225" s="18">
        <v>245</v>
      </c>
      <c r="I225" s="18">
        <v>245</v>
      </c>
      <c r="J225" s="67">
        <v>229</v>
      </c>
      <c r="K225" s="18">
        <v>115</v>
      </c>
      <c r="L225" s="107">
        <f t="shared" ref="L225:L233" si="158">F225/L$224*100</f>
        <v>16.029822926374653</v>
      </c>
      <c r="M225" s="24">
        <f t="shared" ref="M225:M233" si="159">G225/M$224*100</f>
        <v>8.9592760180995477</v>
      </c>
      <c r="N225" s="4">
        <f t="shared" ref="N225:N233" si="160">H225/N$224*100</f>
        <v>23.535062439961578</v>
      </c>
      <c r="O225" s="4">
        <f t="shared" ref="O225:O233" si="161">I225/O$224*100</f>
        <v>20.692567567567568</v>
      </c>
      <c r="P225" s="4">
        <f t="shared" ref="P225:P233" si="162">J225/P$224*100</f>
        <v>21.262766945218196</v>
      </c>
      <c r="Q225" s="4">
        <f t="shared" ref="Q225:Q233" si="163">K225/Q$224*100</f>
        <v>9.4884488448844877</v>
      </c>
      <c r="R225" s="173"/>
      <c r="V225" s="34" t="s">
        <v>176</v>
      </c>
      <c r="W225" s="209"/>
      <c r="Z225" s="18">
        <f t="shared" ref="Z225:Z233" si="164">SUM(G225,I225-J225)</f>
        <v>115</v>
      </c>
      <c r="AA225" s="18">
        <f t="shared" ref="AA225:AA233" si="165">H225</f>
        <v>245</v>
      </c>
      <c r="AB225" s="67">
        <f t="shared" ref="AB225:AB233" si="166">J225</f>
        <v>229</v>
      </c>
      <c r="AC225" s="107">
        <f>Z225/AC$224*100</f>
        <v>9.4884488448844877</v>
      </c>
      <c r="AD225" s="4">
        <f t="shared" ref="AD225:AE233" si="167">AA225/AD$224*100</f>
        <v>23.535062439961578</v>
      </c>
      <c r="AE225" s="4">
        <f t="shared" si="167"/>
        <v>21.262766945218196</v>
      </c>
      <c r="AH225" s="173"/>
    </row>
    <row r="226" spans="1:34" ht="15" customHeight="1" x14ac:dyDescent="0.15">
      <c r="B226" s="34" t="s">
        <v>83</v>
      </c>
      <c r="C226" s="209"/>
      <c r="F226" s="18">
        <v>277</v>
      </c>
      <c r="G226" s="18">
        <v>150</v>
      </c>
      <c r="H226" s="18">
        <v>127</v>
      </c>
      <c r="I226" s="18">
        <v>235</v>
      </c>
      <c r="J226" s="67">
        <v>224</v>
      </c>
      <c r="K226" s="18">
        <v>161</v>
      </c>
      <c r="L226" s="107">
        <f t="shared" si="158"/>
        <v>12.907735321528424</v>
      </c>
      <c r="M226" s="24">
        <f t="shared" si="159"/>
        <v>13.574660633484163</v>
      </c>
      <c r="N226" s="4">
        <f t="shared" si="160"/>
        <v>12.199807877041307</v>
      </c>
      <c r="O226" s="4">
        <f t="shared" si="161"/>
        <v>19.847972972972975</v>
      </c>
      <c r="P226" s="4">
        <f t="shared" si="162"/>
        <v>20.798514391829155</v>
      </c>
      <c r="Q226" s="4">
        <f t="shared" si="163"/>
        <v>13.283828382838283</v>
      </c>
      <c r="R226" s="173"/>
      <c r="V226" s="34" t="s">
        <v>83</v>
      </c>
      <c r="W226" s="209"/>
      <c r="Z226" s="18">
        <f t="shared" si="164"/>
        <v>161</v>
      </c>
      <c r="AA226" s="18">
        <f t="shared" si="165"/>
        <v>127</v>
      </c>
      <c r="AB226" s="67">
        <f t="shared" si="166"/>
        <v>224</v>
      </c>
      <c r="AC226" s="107">
        <f t="shared" ref="AC226:AC233" si="168">Z226/AC$224*100</f>
        <v>13.283828382838283</v>
      </c>
      <c r="AD226" s="4">
        <f t="shared" si="167"/>
        <v>12.199807877041307</v>
      </c>
      <c r="AE226" s="4">
        <f t="shared" si="167"/>
        <v>20.798514391829155</v>
      </c>
      <c r="AH226" s="173"/>
    </row>
    <row r="227" spans="1:34" ht="15" customHeight="1" x14ac:dyDescent="0.15">
      <c r="B227" s="34" t="s">
        <v>981</v>
      </c>
      <c r="C227" s="209"/>
      <c r="F227" s="18">
        <v>475</v>
      </c>
      <c r="G227" s="18">
        <v>236</v>
      </c>
      <c r="H227" s="18">
        <v>239</v>
      </c>
      <c r="I227" s="18">
        <v>332</v>
      </c>
      <c r="J227" s="67">
        <v>308</v>
      </c>
      <c r="K227" s="18">
        <v>260</v>
      </c>
      <c r="L227" s="107">
        <f t="shared" si="158"/>
        <v>22.134203168685929</v>
      </c>
      <c r="M227" s="24">
        <f t="shared" si="159"/>
        <v>21.357466063348415</v>
      </c>
      <c r="N227" s="4">
        <f t="shared" si="160"/>
        <v>22.958693563880882</v>
      </c>
      <c r="O227" s="4">
        <f t="shared" si="161"/>
        <v>28.040540540540544</v>
      </c>
      <c r="P227" s="4">
        <f t="shared" si="162"/>
        <v>28.597957288765087</v>
      </c>
      <c r="Q227" s="4">
        <f t="shared" si="163"/>
        <v>21.452145214521451</v>
      </c>
      <c r="R227" s="173"/>
      <c r="V227" s="34" t="s">
        <v>981</v>
      </c>
      <c r="W227" s="209"/>
      <c r="Z227" s="18">
        <f t="shared" si="164"/>
        <v>260</v>
      </c>
      <c r="AA227" s="18">
        <f t="shared" si="165"/>
        <v>239</v>
      </c>
      <c r="AB227" s="67">
        <f t="shared" si="166"/>
        <v>308</v>
      </c>
      <c r="AC227" s="107">
        <f t="shared" si="168"/>
        <v>21.452145214521451</v>
      </c>
      <c r="AD227" s="4">
        <f t="shared" si="167"/>
        <v>22.958693563880882</v>
      </c>
      <c r="AE227" s="4">
        <f t="shared" si="167"/>
        <v>28.597957288765087</v>
      </c>
      <c r="AH227" s="173"/>
    </row>
    <row r="228" spans="1:34" ht="15" customHeight="1" x14ac:dyDescent="0.15">
      <c r="B228" s="34" t="s">
        <v>172</v>
      </c>
      <c r="C228" s="209"/>
      <c r="F228" s="18">
        <v>294</v>
      </c>
      <c r="G228" s="18">
        <v>177</v>
      </c>
      <c r="H228" s="18">
        <v>117</v>
      </c>
      <c r="I228" s="18">
        <v>105</v>
      </c>
      <c r="J228" s="67">
        <v>90</v>
      </c>
      <c r="K228" s="18">
        <v>192</v>
      </c>
      <c r="L228" s="107">
        <f t="shared" si="158"/>
        <v>13.699906803355081</v>
      </c>
      <c r="M228" s="24">
        <f t="shared" si="159"/>
        <v>16.018099547511312</v>
      </c>
      <c r="N228" s="4">
        <f t="shared" si="160"/>
        <v>11.239193083573488</v>
      </c>
      <c r="O228" s="4">
        <f t="shared" si="161"/>
        <v>8.8682432432432421</v>
      </c>
      <c r="P228" s="4">
        <f t="shared" si="162"/>
        <v>8.3565459610027855</v>
      </c>
      <c r="Q228" s="4">
        <f t="shared" si="163"/>
        <v>15.841584158415841</v>
      </c>
      <c r="R228" s="173"/>
      <c r="V228" s="34" t="s">
        <v>172</v>
      </c>
      <c r="W228" s="209"/>
      <c r="Z228" s="18">
        <f t="shared" si="164"/>
        <v>192</v>
      </c>
      <c r="AA228" s="18">
        <f t="shared" si="165"/>
        <v>117</v>
      </c>
      <c r="AB228" s="67">
        <f t="shared" si="166"/>
        <v>90</v>
      </c>
      <c r="AC228" s="107">
        <f t="shared" si="168"/>
        <v>15.841584158415841</v>
      </c>
      <c r="AD228" s="4">
        <f t="shared" si="167"/>
        <v>11.239193083573488</v>
      </c>
      <c r="AE228" s="4">
        <f t="shared" si="167"/>
        <v>8.3565459610027855</v>
      </c>
      <c r="AH228" s="173"/>
    </row>
    <row r="229" spans="1:34" ht="15" customHeight="1" x14ac:dyDescent="0.15">
      <c r="B229" s="34" t="s">
        <v>169</v>
      </c>
      <c r="C229" s="209"/>
      <c r="F229" s="18">
        <v>239</v>
      </c>
      <c r="G229" s="18">
        <v>183</v>
      </c>
      <c r="H229" s="18">
        <v>56</v>
      </c>
      <c r="I229" s="18">
        <v>63</v>
      </c>
      <c r="J229" s="67">
        <v>50</v>
      </c>
      <c r="K229" s="18">
        <v>196</v>
      </c>
      <c r="L229" s="107">
        <f t="shared" si="158"/>
        <v>11.136999068033552</v>
      </c>
      <c r="M229" s="24">
        <f t="shared" si="159"/>
        <v>16.561085972850677</v>
      </c>
      <c r="N229" s="4">
        <f t="shared" si="160"/>
        <v>5.3794428434197883</v>
      </c>
      <c r="O229" s="4">
        <f t="shared" si="161"/>
        <v>5.3209459459459456</v>
      </c>
      <c r="P229" s="4">
        <f t="shared" si="162"/>
        <v>4.6425255338904359</v>
      </c>
      <c r="Q229" s="4">
        <f t="shared" si="163"/>
        <v>16.171617161716171</v>
      </c>
      <c r="R229" s="173"/>
      <c r="V229" s="34" t="s">
        <v>169</v>
      </c>
      <c r="W229" s="209"/>
      <c r="Z229" s="18">
        <f t="shared" si="164"/>
        <v>196</v>
      </c>
      <c r="AA229" s="18">
        <f t="shared" si="165"/>
        <v>56</v>
      </c>
      <c r="AB229" s="67">
        <f t="shared" si="166"/>
        <v>50</v>
      </c>
      <c r="AC229" s="107">
        <f t="shared" si="168"/>
        <v>16.171617161716171</v>
      </c>
      <c r="AD229" s="4">
        <f t="shared" si="167"/>
        <v>5.3794428434197883</v>
      </c>
      <c r="AE229" s="4">
        <f t="shared" si="167"/>
        <v>4.6425255338904359</v>
      </c>
      <c r="AH229" s="173"/>
    </row>
    <row r="230" spans="1:34" ht="15" customHeight="1" x14ac:dyDescent="0.15">
      <c r="B230" s="34" t="s">
        <v>332</v>
      </c>
      <c r="C230" s="209"/>
      <c r="F230" s="18">
        <v>125</v>
      </c>
      <c r="G230" s="18">
        <v>99</v>
      </c>
      <c r="H230" s="18">
        <v>26</v>
      </c>
      <c r="I230" s="18">
        <v>19</v>
      </c>
      <c r="J230" s="67">
        <v>12</v>
      </c>
      <c r="K230" s="18">
        <v>106</v>
      </c>
      <c r="L230" s="107">
        <f t="shared" si="158"/>
        <v>5.8247903075489287</v>
      </c>
      <c r="M230" s="24">
        <f t="shared" si="159"/>
        <v>8.9592760180995477</v>
      </c>
      <c r="N230" s="4">
        <f t="shared" si="160"/>
        <v>2.4975984630163302</v>
      </c>
      <c r="O230" s="4">
        <f t="shared" si="161"/>
        <v>1.6047297297297296</v>
      </c>
      <c r="P230" s="4">
        <f t="shared" si="162"/>
        <v>1.1142061281337048</v>
      </c>
      <c r="Q230" s="4">
        <f t="shared" si="163"/>
        <v>8.7458745874587471</v>
      </c>
      <c r="R230" s="173"/>
      <c r="V230" s="34" t="s">
        <v>332</v>
      </c>
      <c r="W230" s="209"/>
      <c r="Z230" s="18">
        <f t="shared" si="164"/>
        <v>106</v>
      </c>
      <c r="AA230" s="18">
        <f t="shared" si="165"/>
        <v>26</v>
      </c>
      <c r="AB230" s="67">
        <f t="shared" si="166"/>
        <v>12</v>
      </c>
      <c r="AC230" s="107">
        <f t="shared" si="168"/>
        <v>8.7458745874587471</v>
      </c>
      <c r="AD230" s="4">
        <f t="shared" si="167"/>
        <v>2.4975984630163302</v>
      </c>
      <c r="AE230" s="4">
        <f t="shared" si="167"/>
        <v>1.1142061281337048</v>
      </c>
      <c r="AH230" s="173"/>
    </row>
    <row r="231" spans="1:34" ht="15" customHeight="1" x14ac:dyDescent="0.15">
      <c r="B231" s="34" t="s">
        <v>153</v>
      </c>
      <c r="C231" s="209"/>
      <c r="F231" s="18">
        <v>43</v>
      </c>
      <c r="G231" s="18">
        <v>35</v>
      </c>
      <c r="H231" s="18">
        <v>8</v>
      </c>
      <c r="I231" s="18">
        <v>6</v>
      </c>
      <c r="J231" s="67">
        <v>5</v>
      </c>
      <c r="K231" s="18">
        <v>36</v>
      </c>
      <c r="L231" s="107">
        <f t="shared" si="158"/>
        <v>2.0037278657968316</v>
      </c>
      <c r="M231" s="24">
        <f t="shared" si="159"/>
        <v>3.1674208144796379</v>
      </c>
      <c r="N231" s="4">
        <f t="shared" si="160"/>
        <v>0.76849183477425553</v>
      </c>
      <c r="O231" s="4">
        <f t="shared" si="161"/>
        <v>0.5067567567567568</v>
      </c>
      <c r="P231" s="4">
        <f t="shared" si="162"/>
        <v>0.46425255338904359</v>
      </c>
      <c r="Q231" s="4">
        <f t="shared" si="163"/>
        <v>2.9702970297029703</v>
      </c>
      <c r="R231" s="173"/>
      <c r="V231" s="34" t="s">
        <v>153</v>
      </c>
      <c r="W231" s="209"/>
      <c r="Z231" s="18">
        <f t="shared" si="164"/>
        <v>36</v>
      </c>
      <c r="AA231" s="18">
        <f t="shared" si="165"/>
        <v>8</v>
      </c>
      <c r="AB231" s="67">
        <f t="shared" si="166"/>
        <v>5</v>
      </c>
      <c r="AC231" s="107">
        <f t="shared" si="168"/>
        <v>2.9702970297029703</v>
      </c>
      <c r="AD231" s="4">
        <f t="shared" si="167"/>
        <v>0.76849183477425553</v>
      </c>
      <c r="AE231" s="4">
        <f t="shared" si="167"/>
        <v>0.46425255338904359</v>
      </c>
      <c r="AH231" s="173"/>
    </row>
    <row r="232" spans="1:34" ht="15" customHeight="1" x14ac:dyDescent="0.15">
      <c r="B232" s="34" t="s">
        <v>237</v>
      </c>
      <c r="C232" s="209"/>
      <c r="F232" s="18">
        <v>55</v>
      </c>
      <c r="G232" s="18">
        <v>29</v>
      </c>
      <c r="H232" s="18">
        <v>26</v>
      </c>
      <c r="I232" s="18">
        <v>9</v>
      </c>
      <c r="J232" s="67">
        <v>6</v>
      </c>
      <c r="K232" s="18">
        <v>32</v>
      </c>
      <c r="L232" s="107">
        <f t="shared" si="158"/>
        <v>2.5629077353215282</v>
      </c>
      <c r="M232" s="24">
        <f t="shared" si="159"/>
        <v>2.6244343891402715</v>
      </c>
      <c r="N232" s="4">
        <f t="shared" si="160"/>
        <v>2.4975984630163302</v>
      </c>
      <c r="O232" s="4">
        <f t="shared" si="161"/>
        <v>0.7601351351351352</v>
      </c>
      <c r="P232" s="4">
        <f t="shared" si="162"/>
        <v>0.55710306406685239</v>
      </c>
      <c r="Q232" s="4">
        <f t="shared" si="163"/>
        <v>2.6402640264026402</v>
      </c>
      <c r="R232" s="173"/>
      <c r="V232" s="34" t="s">
        <v>162</v>
      </c>
      <c r="W232" s="209"/>
      <c r="Z232" s="18">
        <f t="shared" si="164"/>
        <v>32</v>
      </c>
      <c r="AA232" s="18">
        <f t="shared" si="165"/>
        <v>26</v>
      </c>
      <c r="AB232" s="67">
        <f t="shared" si="166"/>
        <v>6</v>
      </c>
      <c r="AC232" s="107">
        <f t="shared" si="168"/>
        <v>2.6402640264026402</v>
      </c>
      <c r="AD232" s="4">
        <f t="shared" si="167"/>
        <v>2.4975984630163302</v>
      </c>
      <c r="AE232" s="4">
        <f t="shared" si="167"/>
        <v>0.55710306406685239</v>
      </c>
      <c r="AH232" s="173"/>
    </row>
    <row r="233" spans="1:34" ht="15" customHeight="1" x14ac:dyDescent="0.15">
      <c r="B233" s="34" t="s">
        <v>150</v>
      </c>
      <c r="C233" s="209"/>
      <c r="D233" s="36"/>
      <c r="E233" s="36"/>
      <c r="F233" s="19">
        <v>294</v>
      </c>
      <c r="G233" s="19">
        <v>97</v>
      </c>
      <c r="H233" s="19">
        <v>197</v>
      </c>
      <c r="I233" s="19">
        <v>170</v>
      </c>
      <c r="J233" s="72">
        <v>153</v>
      </c>
      <c r="K233" s="19">
        <v>114</v>
      </c>
      <c r="L233" s="111">
        <f t="shared" si="158"/>
        <v>13.699906803355081</v>
      </c>
      <c r="M233" s="26">
        <f t="shared" si="159"/>
        <v>8.7782805429864244</v>
      </c>
      <c r="N233" s="5">
        <f t="shared" si="160"/>
        <v>18.924111431316042</v>
      </c>
      <c r="O233" s="5">
        <f t="shared" si="161"/>
        <v>14.358108108108109</v>
      </c>
      <c r="P233" s="5">
        <f t="shared" si="162"/>
        <v>14.206128133704734</v>
      </c>
      <c r="Q233" s="5">
        <f t="shared" si="163"/>
        <v>9.4059405940594054</v>
      </c>
      <c r="R233" s="173"/>
      <c r="V233" s="34" t="s">
        <v>150</v>
      </c>
      <c r="W233" s="209"/>
      <c r="X233" s="36"/>
      <c r="Y233" s="36"/>
      <c r="Z233" s="19">
        <f t="shared" si="164"/>
        <v>114</v>
      </c>
      <c r="AA233" s="19">
        <f t="shared" si="165"/>
        <v>197</v>
      </c>
      <c r="AB233" s="72">
        <f t="shared" si="166"/>
        <v>153</v>
      </c>
      <c r="AC233" s="111">
        <f t="shared" si="168"/>
        <v>9.4059405940594054</v>
      </c>
      <c r="AD233" s="5">
        <f t="shared" si="167"/>
        <v>18.924111431316042</v>
      </c>
      <c r="AE233" s="5">
        <f t="shared" si="167"/>
        <v>14.206128133704734</v>
      </c>
      <c r="AH233" s="173"/>
    </row>
    <row r="234" spans="1:34" ht="15" customHeight="1" x14ac:dyDescent="0.15">
      <c r="B234" s="38" t="s">
        <v>1</v>
      </c>
      <c r="C234" s="78"/>
      <c r="D234" s="28"/>
      <c r="E234" s="29"/>
      <c r="F234" s="39">
        <f t="shared" ref="F234:J234" si="169">SUM(F225:F233)</f>
        <v>2146</v>
      </c>
      <c r="G234" s="39">
        <f t="shared" si="169"/>
        <v>1105</v>
      </c>
      <c r="H234" s="39">
        <f t="shared" si="169"/>
        <v>1041</v>
      </c>
      <c r="I234" s="39">
        <f t="shared" si="169"/>
        <v>1184</v>
      </c>
      <c r="J234" s="68">
        <f t="shared" si="169"/>
        <v>1077</v>
      </c>
      <c r="K234" s="39">
        <v>1212</v>
      </c>
      <c r="L234" s="108">
        <f t="shared" ref="L234:Q234" si="170">SUM(L225:L233)</f>
        <v>100</v>
      </c>
      <c r="M234" s="25">
        <f t="shared" si="170"/>
        <v>100</v>
      </c>
      <c r="N234" s="6">
        <f t="shared" si="170"/>
        <v>100</v>
      </c>
      <c r="O234" s="6">
        <f t="shared" si="170"/>
        <v>100.00000000000001</v>
      </c>
      <c r="P234" s="6">
        <f t="shared" si="170"/>
        <v>99.999999999999986</v>
      </c>
      <c r="Q234" s="6">
        <f t="shared" si="170"/>
        <v>99.999999999999986</v>
      </c>
      <c r="V234" s="38" t="s">
        <v>1</v>
      </c>
      <c r="W234" s="78"/>
      <c r="X234" s="28"/>
      <c r="Y234" s="29"/>
      <c r="Z234" s="39">
        <f t="shared" ref="Z234:AE234" si="171">SUM(Z225:Z233)</f>
        <v>1212</v>
      </c>
      <c r="AA234" s="39">
        <f t="shared" si="171"/>
        <v>1041</v>
      </c>
      <c r="AB234" s="68">
        <f t="shared" si="171"/>
        <v>1077</v>
      </c>
      <c r="AC234" s="108">
        <f t="shared" si="171"/>
        <v>99.999999999999986</v>
      </c>
      <c r="AD234" s="6">
        <f t="shared" si="171"/>
        <v>100</v>
      </c>
      <c r="AE234" s="6">
        <f t="shared" si="171"/>
        <v>99.999999999999986</v>
      </c>
    </row>
    <row r="235" spans="1:34" ht="15" customHeight="1" x14ac:dyDescent="0.15">
      <c r="B235" s="38" t="s">
        <v>87</v>
      </c>
      <c r="C235" s="78"/>
      <c r="D235" s="28"/>
      <c r="E235" s="29"/>
      <c r="F235" s="40">
        <v>29.749636435076209</v>
      </c>
      <c r="G235" s="40">
        <v>36.644951714754207</v>
      </c>
      <c r="H235" s="40">
        <v>21.514473162664526</v>
      </c>
      <c r="I235" s="40">
        <v>17.574088072245409</v>
      </c>
      <c r="J235" s="40">
        <v>16.260034051600659</v>
      </c>
      <c r="K235" s="40">
        <v>36.187582122085708</v>
      </c>
      <c r="V235" s="38" t="s">
        <v>87</v>
      </c>
      <c r="W235" s="78"/>
      <c r="X235" s="28"/>
      <c r="Y235" s="29"/>
      <c r="Z235" s="40">
        <v>36.187582122085708</v>
      </c>
      <c r="AA235" s="40">
        <f>H235</f>
        <v>21.514473162664526</v>
      </c>
      <c r="AB235" s="40">
        <f>J235</f>
        <v>16.260034051600659</v>
      </c>
    </row>
    <row r="236" spans="1:34" ht="15" customHeight="1" x14ac:dyDescent="0.15">
      <c r="K236" s="7"/>
      <c r="AA236" s="1"/>
    </row>
    <row r="237" spans="1:34" ht="15" customHeight="1" x14ac:dyDescent="0.15">
      <c r="A237" s="1" t="s">
        <v>1102</v>
      </c>
      <c r="B237" s="22"/>
      <c r="H237" s="7"/>
      <c r="I237" s="7"/>
      <c r="K237" s="7"/>
      <c r="M237" s="7"/>
      <c r="V237" s="22"/>
    </row>
    <row r="238" spans="1:34" ht="13.65" customHeight="1" x14ac:dyDescent="0.15">
      <c r="B238" s="64"/>
      <c r="C238" s="33"/>
      <c r="D238" s="33"/>
      <c r="E238" s="33"/>
      <c r="F238" s="386"/>
      <c r="G238" s="387"/>
      <c r="H238" s="86" t="s">
        <v>2</v>
      </c>
      <c r="I238" s="86"/>
      <c r="J238" s="387"/>
      <c r="K238" s="387"/>
      <c r="L238" s="388"/>
      <c r="M238" s="387"/>
      <c r="N238" s="86" t="s">
        <v>3</v>
      </c>
      <c r="O238" s="86"/>
      <c r="P238" s="387"/>
      <c r="Q238" s="389"/>
      <c r="V238" s="64"/>
      <c r="W238" s="33"/>
      <c r="X238" s="33"/>
      <c r="Y238" s="33"/>
      <c r="Z238" s="79"/>
      <c r="AA238" s="83" t="s">
        <v>2</v>
      </c>
      <c r="AB238" s="86"/>
      <c r="AC238" s="104"/>
      <c r="AD238" s="83" t="s">
        <v>3</v>
      </c>
      <c r="AE238" s="84"/>
    </row>
    <row r="239" spans="1:34" ht="22.65" customHeight="1" x14ac:dyDescent="0.15">
      <c r="B239" s="34"/>
      <c r="C239" s="209"/>
      <c r="E239" s="75"/>
      <c r="F239" s="94" t="s">
        <v>442</v>
      </c>
      <c r="G239" s="94" t="s">
        <v>194</v>
      </c>
      <c r="H239" s="94" t="s">
        <v>195</v>
      </c>
      <c r="I239" s="94" t="s">
        <v>443</v>
      </c>
      <c r="J239" s="100" t="s">
        <v>197</v>
      </c>
      <c r="K239" s="94" t="s">
        <v>1127</v>
      </c>
      <c r="L239" s="103" t="s">
        <v>442</v>
      </c>
      <c r="M239" s="94" t="s">
        <v>194</v>
      </c>
      <c r="N239" s="94" t="s">
        <v>195</v>
      </c>
      <c r="O239" s="94" t="s">
        <v>443</v>
      </c>
      <c r="P239" s="94" t="s">
        <v>197</v>
      </c>
      <c r="Q239" s="94" t="s">
        <v>1127</v>
      </c>
      <c r="V239" s="34"/>
      <c r="W239" s="209"/>
      <c r="Y239" s="75"/>
      <c r="Z239" s="94" t="s">
        <v>975</v>
      </c>
      <c r="AA239" s="94" t="s">
        <v>195</v>
      </c>
      <c r="AB239" s="100" t="s">
        <v>197</v>
      </c>
      <c r="AC239" s="103" t="s">
        <v>975</v>
      </c>
      <c r="AD239" s="94" t="s">
        <v>195</v>
      </c>
      <c r="AE239" s="94" t="s">
        <v>197</v>
      </c>
    </row>
    <row r="240" spans="1:34" ht="12" customHeight="1" x14ac:dyDescent="0.15">
      <c r="B240" s="35"/>
      <c r="C240" s="88"/>
      <c r="D240" s="36"/>
      <c r="E240" s="76"/>
      <c r="F240" s="37"/>
      <c r="G240" s="37"/>
      <c r="H240" s="37"/>
      <c r="I240" s="37"/>
      <c r="J240" s="66"/>
      <c r="K240" s="37"/>
      <c r="L240" s="105">
        <f t="shared" ref="L240:Q240" si="172">F249</f>
        <v>2146</v>
      </c>
      <c r="M240" s="2">
        <f t="shared" si="172"/>
        <v>1105</v>
      </c>
      <c r="N240" s="2">
        <f t="shared" si="172"/>
        <v>1041</v>
      </c>
      <c r="O240" s="2">
        <f t="shared" si="172"/>
        <v>1184</v>
      </c>
      <c r="P240" s="2">
        <f t="shared" si="172"/>
        <v>1077</v>
      </c>
      <c r="Q240" s="2">
        <f t="shared" si="172"/>
        <v>1212</v>
      </c>
      <c r="V240" s="35"/>
      <c r="W240" s="88"/>
      <c r="X240" s="36"/>
      <c r="Y240" s="76"/>
      <c r="Z240" s="37"/>
      <c r="AA240" s="37"/>
      <c r="AB240" s="66"/>
      <c r="AC240" s="105">
        <f>Z249</f>
        <v>1212</v>
      </c>
      <c r="AD240" s="2">
        <f t="shared" ref="AD240:AE240" si="173">AA249</f>
        <v>1041</v>
      </c>
      <c r="AE240" s="2">
        <f t="shared" si="173"/>
        <v>1077</v>
      </c>
    </row>
    <row r="241" spans="1:34" ht="15" customHeight="1" x14ac:dyDescent="0.15">
      <c r="B241" s="34" t="s">
        <v>1097</v>
      </c>
      <c r="C241" s="209"/>
      <c r="F241" s="18">
        <v>345</v>
      </c>
      <c r="G241" s="18">
        <v>99</v>
      </c>
      <c r="H241" s="18">
        <v>246</v>
      </c>
      <c r="I241" s="18">
        <v>245</v>
      </c>
      <c r="J241" s="67">
        <v>229</v>
      </c>
      <c r="K241" s="18">
        <v>115</v>
      </c>
      <c r="L241" s="107">
        <f t="shared" ref="L241:Q248" si="174">F241/L$240*100</f>
        <v>16.076421248835043</v>
      </c>
      <c r="M241" s="24">
        <f t="shared" si="174"/>
        <v>8.9592760180995477</v>
      </c>
      <c r="N241" s="4">
        <f t="shared" si="174"/>
        <v>23.631123919308358</v>
      </c>
      <c r="O241" s="4">
        <f t="shared" si="174"/>
        <v>20.692567567567568</v>
      </c>
      <c r="P241" s="4">
        <f t="shared" si="174"/>
        <v>21.262766945218196</v>
      </c>
      <c r="Q241" s="4">
        <f t="shared" si="174"/>
        <v>9.4884488448844877</v>
      </c>
      <c r="R241" s="173"/>
      <c r="V241" s="34" t="s">
        <v>1097</v>
      </c>
      <c r="W241" s="209"/>
      <c r="Z241" s="18">
        <f t="shared" ref="Z241:Z248" si="175">SUM(G241,I241-J241)</f>
        <v>115</v>
      </c>
      <c r="AA241" s="18">
        <f t="shared" ref="AA241:AA248" si="176">H241</f>
        <v>246</v>
      </c>
      <c r="AB241" s="67">
        <f t="shared" ref="AB241:AB248" si="177">J241</f>
        <v>229</v>
      </c>
      <c r="AC241" s="107">
        <f>Z241/AC$240*100</f>
        <v>9.4884488448844877</v>
      </c>
      <c r="AD241" s="4">
        <f t="shared" ref="AD241:AE248" si="178">AA241/AD$240*100</f>
        <v>23.631123919308358</v>
      </c>
      <c r="AE241" s="4">
        <f t="shared" si="178"/>
        <v>21.262766945218196</v>
      </c>
      <c r="AH241" s="173"/>
    </row>
    <row r="242" spans="1:34" ht="15" customHeight="1" x14ac:dyDescent="0.15">
      <c r="B242" s="34" t="s">
        <v>1098</v>
      </c>
      <c r="C242" s="209"/>
      <c r="F242" s="18">
        <v>457</v>
      </c>
      <c r="G242" s="18">
        <v>168</v>
      </c>
      <c r="H242" s="18">
        <v>289</v>
      </c>
      <c r="I242" s="18">
        <v>355</v>
      </c>
      <c r="J242" s="67">
        <v>340</v>
      </c>
      <c r="K242" s="18">
        <v>183</v>
      </c>
      <c r="L242" s="107">
        <f t="shared" si="174"/>
        <v>21.295433364398882</v>
      </c>
      <c r="M242" s="24">
        <f t="shared" si="174"/>
        <v>15.203619909502262</v>
      </c>
      <c r="N242" s="4">
        <f t="shared" si="174"/>
        <v>27.761767531219984</v>
      </c>
      <c r="O242" s="4">
        <f t="shared" si="174"/>
        <v>29.983108108108109</v>
      </c>
      <c r="P242" s="4">
        <f t="shared" si="174"/>
        <v>31.569173630454966</v>
      </c>
      <c r="Q242" s="4">
        <f t="shared" si="174"/>
        <v>15.099009900990099</v>
      </c>
      <c r="R242" s="173"/>
      <c r="V242" s="34" t="s">
        <v>1098</v>
      </c>
      <c r="W242" s="209"/>
      <c r="Z242" s="18">
        <f t="shared" si="175"/>
        <v>183</v>
      </c>
      <c r="AA242" s="18">
        <f t="shared" si="176"/>
        <v>289</v>
      </c>
      <c r="AB242" s="67">
        <f t="shared" si="177"/>
        <v>340</v>
      </c>
      <c r="AC242" s="107">
        <f t="shared" ref="AC242:AC248" si="179">Z242/AC$240*100</f>
        <v>15.099009900990099</v>
      </c>
      <c r="AD242" s="4">
        <f t="shared" si="178"/>
        <v>27.761767531219984</v>
      </c>
      <c r="AE242" s="4">
        <f t="shared" si="178"/>
        <v>31.569173630454966</v>
      </c>
      <c r="AH242" s="173"/>
    </row>
    <row r="243" spans="1:34" ht="15" customHeight="1" x14ac:dyDescent="0.15">
      <c r="B243" s="34" t="s">
        <v>952</v>
      </c>
      <c r="C243" s="209"/>
      <c r="F243" s="18">
        <v>269</v>
      </c>
      <c r="G243" s="18">
        <v>124</v>
      </c>
      <c r="H243" s="18">
        <v>145</v>
      </c>
      <c r="I243" s="18">
        <v>199</v>
      </c>
      <c r="J243" s="67">
        <v>188</v>
      </c>
      <c r="K243" s="18">
        <v>135</v>
      </c>
      <c r="L243" s="107">
        <f t="shared" si="174"/>
        <v>12.534948741845295</v>
      </c>
      <c r="M243" s="24">
        <f t="shared" si="174"/>
        <v>11.221719457013576</v>
      </c>
      <c r="N243" s="4">
        <f t="shared" si="174"/>
        <v>13.928914505283382</v>
      </c>
      <c r="O243" s="4">
        <f t="shared" si="174"/>
        <v>16.807432432432432</v>
      </c>
      <c r="P243" s="4">
        <f t="shared" si="174"/>
        <v>17.455896007428041</v>
      </c>
      <c r="Q243" s="4">
        <f t="shared" si="174"/>
        <v>11.138613861386139</v>
      </c>
      <c r="R243" s="173"/>
      <c r="V243" s="34" t="s">
        <v>952</v>
      </c>
      <c r="W243" s="209"/>
      <c r="Z243" s="18">
        <f t="shared" si="175"/>
        <v>135</v>
      </c>
      <c r="AA243" s="18">
        <f t="shared" si="176"/>
        <v>145</v>
      </c>
      <c r="AB243" s="67">
        <f t="shared" si="177"/>
        <v>188</v>
      </c>
      <c r="AC243" s="107">
        <f t="shared" si="179"/>
        <v>11.138613861386139</v>
      </c>
      <c r="AD243" s="4">
        <f t="shared" si="178"/>
        <v>13.928914505283382</v>
      </c>
      <c r="AE243" s="4">
        <f t="shared" si="178"/>
        <v>17.455896007428041</v>
      </c>
      <c r="AH243" s="173"/>
    </row>
    <row r="244" spans="1:34" ht="15" customHeight="1" x14ac:dyDescent="0.15">
      <c r="B244" s="34" t="s">
        <v>965</v>
      </c>
      <c r="C244" s="209"/>
      <c r="F244" s="18">
        <v>298</v>
      </c>
      <c r="G244" s="18">
        <v>201</v>
      </c>
      <c r="H244" s="18">
        <v>97</v>
      </c>
      <c r="I244" s="18">
        <v>143</v>
      </c>
      <c r="J244" s="67">
        <v>126</v>
      </c>
      <c r="K244" s="18">
        <v>218</v>
      </c>
      <c r="L244" s="107">
        <f t="shared" si="174"/>
        <v>13.886300093196645</v>
      </c>
      <c r="M244" s="24">
        <f t="shared" si="174"/>
        <v>18.190045248868778</v>
      </c>
      <c r="N244" s="4">
        <f t="shared" si="174"/>
        <v>9.317963496637848</v>
      </c>
      <c r="O244" s="4">
        <f t="shared" si="174"/>
        <v>12.077702702702704</v>
      </c>
      <c r="P244" s="4">
        <f t="shared" si="174"/>
        <v>11.699164345403899</v>
      </c>
      <c r="Q244" s="4">
        <f t="shared" si="174"/>
        <v>17.986798679867988</v>
      </c>
      <c r="R244" s="173"/>
      <c r="V244" s="34" t="s">
        <v>965</v>
      </c>
      <c r="W244" s="209"/>
      <c r="Z244" s="18">
        <f t="shared" si="175"/>
        <v>218</v>
      </c>
      <c r="AA244" s="18">
        <f t="shared" si="176"/>
        <v>97</v>
      </c>
      <c r="AB244" s="67">
        <f t="shared" si="177"/>
        <v>126</v>
      </c>
      <c r="AC244" s="107">
        <f t="shared" si="179"/>
        <v>17.986798679867988</v>
      </c>
      <c r="AD244" s="4">
        <f t="shared" si="178"/>
        <v>9.317963496637848</v>
      </c>
      <c r="AE244" s="4">
        <f t="shared" si="178"/>
        <v>11.699164345403899</v>
      </c>
      <c r="AH244" s="173"/>
    </row>
    <row r="245" spans="1:34" ht="15" customHeight="1" x14ac:dyDescent="0.15">
      <c r="B245" s="34" t="s">
        <v>953</v>
      </c>
      <c r="C245" s="209"/>
      <c r="F245" s="18">
        <v>215</v>
      </c>
      <c r="G245" s="18">
        <v>168</v>
      </c>
      <c r="H245" s="18">
        <v>47</v>
      </c>
      <c r="I245" s="18">
        <v>44</v>
      </c>
      <c r="J245" s="67">
        <v>36</v>
      </c>
      <c r="K245" s="18">
        <v>176</v>
      </c>
      <c r="L245" s="107">
        <f t="shared" si="174"/>
        <v>10.018639328984156</v>
      </c>
      <c r="M245" s="24">
        <f t="shared" si="174"/>
        <v>15.203619909502262</v>
      </c>
      <c r="N245" s="4">
        <f t="shared" si="174"/>
        <v>4.5148895292987508</v>
      </c>
      <c r="O245" s="4">
        <f t="shared" si="174"/>
        <v>3.7162162162162162</v>
      </c>
      <c r="P245" s="4">
        <f t="shared" si="174"/>
        <v>3.3426183844011144</v>
      </c>
      <c r="Q245" s="4">
        <f t="shared" si="174"/>
        <v>14.521452145214523</v>
      </c>
      <c r="R245" s="173"/>
      <c r="V245" s="34" t="s">
        <v>953</v>
      </c>
      <c r="W245" s="209"/>
      <c r="Z245" s="18">
        <f t="shared" si="175"/>
        <v>176</v>
      </c>
      <c r="AA245" s="18">
        <f t="shared" si="176"/>
        <v>47</v>
      </c>
      <c r="AB245" s="67">
        <f t="shared" si="177"/>
        <v>36</v>
      </c>
      <c r="AC245" s="107">
        <f t="shared" si="179"/>
        <v>14.521452145214523</v>
      </c>
      <c r="AD245" s="4">
        <f t="shared" si="178"/>
        <v>4.5148895292987508</v>
      </c>
      <c r="AE245" s="4">
        <f t="shared" si="178"/>
        <v>3.3426183844011144</v>
      </c>
      <c r="AH245" s="173"/>
    </row>
    <row r="246" spans="1:34" ht="15" customHeight="1" x14ac:dyDescent="0.15">
      <c r="B246" s="34" t="s">
        <v>954</v>
      </c>
      <c r="C246" s="209"/>
      <c r="F246" s="18">
        <v>135</v>
      </c>
      <c r="G246" s="18">
        <v>121</v>
      </c>
      <c r="H246" s="18">
        <v>14</v>
      </c>
      <c r="I246" s="18">
        <v>19</v>
      </c>
      <c r="J246" s="67">
        <v>5</v>
      </c>
      <c r="K246" s="18">
        <v>135</v>
      </c>
      <c r="L246" s="107">
        <f t="shared" si="174"/>
        <v>6.2907735321528424</v>
      </c>
      <c r="M246" s="24">
        <f t="shared" si="174"/>
        <v>10.950226244343892</v>
      </c>
      <c r="N246" s="4">
        <f t="shared" si="174"/>
        <v>1.3448607108549471</v>
      </c>
      <c r="O246" s="4">
        <f t="shared" si="174"/>
        <v>1.6047297297297296</v>
      </c>
      <c r="P246" s="4">
        <f t="shared" si="174"/>
        <v>0.46425255338904359</v>
      </c>
      <c r="Q246" s="4">
        <f t="shared" si="174"/>
        <v>11.138613861386139</v>
      </c>
      <c r="R246" s="173"/>
      <c r="V246" s="34" t="s">
        <v>954</v>
      </c>
      <c r="W246" s="209"/>
      <c r="Z246" s="18">
        <f t="shared" si="175"/>
        <v>135</v>
      </c>
      <c r="AA246" s="18">
        <f t="shared" si="176"/>
        <v>14</v>
      </c>
      <c r="AB246" s="67">
        <f t="shared" si="177"/>
        <v>5</v>
      </c>
      <c r="AC246" s="107">
        <f t="shared" si="179"/>
        <v>11.138613861386139</v>
      </c>
      <c r="AD246" s="4">
        <f t="shared" si="178"/>
        <v>1.3448607108549471</v>
      </c>
      <c r="AE246" s="4">
        <f t="shared" si="178"/>
        <v>0.46425255338904359</v>
      </c>
      <c r="AH246" s="173"/>
    </row>
    <row r="247" spans="1:34" ht="15" customHeight="1" x14ac:dyDescent="0.15">
      <c r="B247" s="34" t="s">
        <v>128</v>
      </c>
      <c r="C247" s="209"/>
      <c r="F247" s="18">
        <v>141</v>
      </c>
      <c r="G247" s="18">
        <v>129</v>
      </c>
      <c r="H247" s="18">
        <v>12</v>
      </c>
      <c r="I247" s="18">
        <v>13</v>
      </c>
      <c r="J247" s="67">
        <v>4</v>
      </c>
      <c r="K247" s="18">
        <v>138</v>
      </c>
      <c r="L247" s="107">
        <f t="shared" si="174"/>
        <v>6.5703634669151914</v>
      </c>
      <c r="M247" s="24">
        <f t="shared" si="174"/>
        <v>11.674208144796379</v>
      </c>
      <c r="N247" s="4">
        <f t="shared" si="174"/>
        <v>1.1527377521613833</v>
      </c>
      <c r="O247" s="4">
        <f t="shared" si="174"/>
        <v>1.097972972972973</v>
      </c>
      <c r="P247" s="4">
        <f t="shared" si="174"/>
        <v>0.37140204271123489</v>
      </c>
      <c r="Q247" s="4">
        <f t="shared" si="174"/>
        <v>11.386138613861387</v>
      </c>
      <c r="R247" s="173"/>
      <c r="V247" s="34" t="s">
        <v>128</v>
      </c>
      <c r="W247" s="209"/>
      <c r="Z247" s="18">
        <f t="shared" si="175"/>
        <v>138</v>
      </c>
      <c r="AA247" s="18">
        <f t="shared" si="176"/>
        <v>12</v>
      </c>
      <c r="AB247" s="67">
        <f t="shared" si="177"/>
        <v>4</v>
      </c>
      <c r="AC247" s="107">
        <f t="shared" si="179"/>
        <v>11.386138613861387</v>
      </c>
      <c r="AD247" s="4">
        <f t="shared" si="178"/>
        <v>1.1527377521613833</v>
      </c>
      <c r="AE247" s="4">
        <f t="shared" si="178"/>
        <v>0.37140204271123489</v>
      </c>
      <c r="AH247" s="173"/>
    </row>
    <row r="248" spans="1:34" ht="15" customHeight="1" x14ac:dyDescent="0.15">
      <c r="B248" s="34" t="s">
        <v>150</v>
      </c>
      <c r="C248" s="209"/>
      <c r="D248" s="36"/>
      <c r="E248" s="36"/>
      <c r="F248" s="19">
        <v>286</v>
      </c>
      <c r="G248" s="19">
        <v>95</v>
      </c>
      <c r="H248" s="19">
        <v>191</v>
      </c>
      <c r="I248" s="19">
        <v>166</v>
      </c>
      <c r="J248" s="72">
        <v>149</v>
      </c>
      <c r="K248" s="19">
        <v>112</v>
      </c>
      <c r="L248" s="111">
        <f t="shared" si="174"/>
        <v>13.327120223671947</v>
      </c>
      <c r="M248" s="26">
        <f t="shared" si="174"/>
        <v>8.5972850678733028</v>
      </c>
      <c r="N248" s="5">
        <f t="shared" si="174"/>
        <v>18.347742555235349</v>
      </c>
      <c r="O248" s="5">
        <f t="shared" si="174"/>
        <v>14.020270270270272</v>
      </c>
      <c r="P248" s="5">
        <f t="shared" si="174"/>
        <v>13.834726090993502</v>
      </c>
      <c r="Q248" s="5">
        <f t="shared" si="174"/>
        <v>9.2409240924092408</v>
      </c>
      <c r="R248" s="173"/>
      <c r="V248" s="34" t="s">
        <v>150</v>
      </c>
      <c r="W248" s="209"/>
      <c r="X248" s="36"/>
      <c r="Y248" s="36"/>
      <c r="Z248" s="19">
        <f t="shared" si="175"/>
        <v>112</v>
      </c>
      <c r="AA248" s="19">
        <f t="shared" si="176"/>
        <v>191</v>
      </c>
      <c r="AB248" s="72">
        <f t="shared" si="177"/>
        <v>149</v>
      </c>
      <c r="AC248" s="111">
        <f t="shared" si="179"/>
        <v>9.2409240924092408</v>
      </c>
      <c r="AD248" s="5">
        <f t="shared" si="178"/>
        <v>18.347742555235349</v>
      </c>
      <c r="AE248" s="5">
        <f t="shared" si="178"/>
        <v>13.834726090993502</v>
      </c>
      <c r="AH248" s="173"/>
    </row>
    <row r="249" spans="1:34" ht="15" customHeight="1" x14ac:dyDescent="0.15">
      <c r="B249" s="38" t="s">
        <v>1</v>
      </c>
      <c r="C249" s="78"/>
      <c r="D249" s="28"/>
      <c r="E249" s="29"/>
      <c r="F249" s="39">
        <f t="shared" ref="F249:J249" si="180">SUM(F241:F248)</f>
        <v>2146</v>
      </c>
      <c r="G249" s="39">
        <f t="shared" si="180"/>
        <v>1105</v>
      </c>
      <c r="H249" s="39">
        <f t="shared" si="180"/>
        <v>1041</v>
      </c>
      <c r="I249" s="39">
        <f t="shared" si="180"/>
        <v>1184</v>
      </c>
      <c r="J249" s="68">
        <f t="shared" si="180"/>
        <v>1077</v>
      </c>
      <c r="K249" s="39">
        <v>1212</v>
      </c>
      <c r="L249" s="108">
        <f t="shared" ref="L249:Q249" si="181">SUM(L241:L248)</f>
        <v>100</v>
      </c>
      <c r="M249" s="25">
        <f t="shared" si="181"/>
        <v>100</v>
      </c>
      <c r="N249" s="6">
        <f t="shared" si="181"/>
        <v>100</v>
      </c>
      <c r="O249" s="6">
        <f t="shared" si="181"/>
        <v>100</v>
      </c>
      <c r="P249" s="6">
        <f t="shared" si="181"/>
        <v>100</v>
      </c>
      <c r="Q249" s="6">
        <f t="shared" si="181"/>
        <v>100</v>
      </c>
      <c r="V249" s="38" t="s">
        <v>1</v>
      </c>
      <c r="W249" s="78"/>
      <c r="X249" s="28"/>
      <c r="Y249" s="29"/>
      <c r="Z249" s="39">
        <f t="shared" ref="Z249:AE249" si="182">SUM(Z241:Z248)</f>
        <v>1212</v>
      </c>
      <c r="AA249" s="39">
        <f t="shared" si="182"/>
        <v>1041</v>
      </c>
      <c r="AB249" s="68">
        <f t="shared" si="182"/>
        <v>1077</v>
      </c>
      <c r="AC249" s="108">
        <f t="shared" si="182"/>
        <v>100</v>
      </c>
      <c r="AD249" s="6">
        <f t="shared" si="182"/>
        <v>100</v>
      </c>
      <c r="AE249" s="6">
        <f t="shared" si="182"/>
        <v>100</v>
      </c>
    </row>
    <row r="250" spans="1:34" ht="15" customHeight="1" x14ac:dyDescent="0.15">
      <c r="B250" s="38" t="s">
        <v>1032</v>
      </c>
      <c r="C250" s="78"/>
      <c r="D250" s="28"/>
      <c r="E250" s="29"/>
      <c r="F250" s="40">
        <v>12.663440860215054</v>
      </c>
      <c r="G250" s="40">
        <v>18.322772277227724</v>
      </c>
      <c r="H250" s="40">
        <v>5.9388235294117644</v>
      </c>
      <c r="I250" s="40">
        <v>6.0884086444007854</v>
      </c>
      <c r="J250" s="40">
        <v>5.0851293103448274</v>
      </c>
      <c r="K250" s="40">
        <v>18.168181818181818</v>
      </c>
      <c r="V250" s="38" t="s">
        <v>1032</v>
      </c>
      <c r="W250" s="78"/>
      <c r="X250" s="28"/>
      <c r="Y250" s="29"/>
      <c r="Z250" s="40">
        <v>18.168181818181818</v>
      </c>
      <c r="AA250" s="40">
        <f>H250</f>
        <v>5.9388235294117644</v>
      </c>
      <c r="AB250" s="40">
        <f>J250</f>
        <v>5.0851293103448274</v>
      </c>
    </row>
    <row r="251" spans="1:34" ht="15" customHeight="1" x14ac:dyDescent="0.15">
      <c r="K251" s="7"/>
      <c r="AA251" s="1"/>
    </row>
    <row r="252" spans="1:34" ht="15" customHeight="1" x14ac:dyDescent="0.15">
      <c r="A252" s="1" t="s">
        <v>1104</v>
      </c>
      <c r="B252" s="22"/>
      <c r="H252" s="7"/>
      <c r="I252" s="7"/>
      <c r="K252" s="7"/>
      <c r="M252" s="7"/>
      <c r="V252" s="22"/>
    </row>
    <row r="253" spans="1:34" ht="13.65" customHeight="1" x14ac:dyDescent="0.15">
      <c r="B253" s="64"/>
      <c r="C253" s="33"/>
      <c r="D253" s="33"/>
      <c r="E253" s="33"/>
      <c r="F253" s="386"/>
      <c r="G253" s="387"/>
      <c r="H253" s="86" t="s">
        <v>2</v>
      </c>
      <c r="I253" s="86"/>
      <c r="J253" s="387"/>
      <c r="K253" s="387"/>
      <c r="L253" s="388"/>
      <c r="M253" s="387"/>
      <c r="N253" s="86" t="s">
        <v>3</v>
      </c>
      <c r="O253" s="86"/>
      <c r="P253" s="387"/>
      <c r="Q253" s="389"/>
      <c r="V253" s="64"/>
      <c r="W253" s="33"/>
      <c r="X253" s="33"/>
      <c r="Y253" s="33"/>
      <c r="Z253" s="79"/>
      <c r="AA253" s="83" t="s">
        <v>2</v>
      </c>
      <c r="AB253" s="86"/>
      <c r="AC253" s="104"/>
      <c r="AD253" s="83" t="s">
        <v>3</v>
      </c>
      <c r="AE253" s="84"/>
    </row>
    <row r="254" spans="1:34" ht="22.65" customHeight="1" x14ac:dyDescent="0.15">
      <c r="B254" s="34"/>
      <c r="C254" s="209"/>
      <c r="E254" s="75"/>
      <c r="F254" s="94" t="s">
        <v>442</v>
      </c>
      <c r="G254" s="94" t="s">
        <v>194</v>
      </c>
      <c r="H254" s="94" t="s">
        <v>195</v>
      </c>
      <c r="I254" s="94" t="s">
        <v>443</v>
      </c>
      <c r="J254" s="100" t="s">
        <v>197</v>
      </c>
      <c r="K254" s="94" t="s">
        <v>1127</v>
      </c>
      <c r="L254" s="103" t="s">
        <v>442</v>
      </c>
      <c r="M254" s="94" t="s">
        <v>194</v>
      </c>
      <c r="N254" s="94" t="s">
        <v>195</v>
      </c>
      <c r="O254" s="94" t="s">
        <v>443</v>
      </c>
      <c r="P254" s="94" t="s">
        <v>197</v>
      </c>
      <c r="Q254" s="94" t="s">
        <v>1127</v>
      </c>
      <c r="V254" s="34"/>
      <c r="W254" s="209"/>
      <c r="Y254" s="75"/>
      <c r="Z254" s="94" t="s">
        <v>975</v>
      </c>
      <c r="AA254" s="94" t="s">
        <v>195</v>
      </c>
      <c r="AB254" s="100" t="s">
        <v>197</v>
      </c>
      <c r="AC254" s="103" t="s">
        <v>975</v>
      </c>
      <c r="AD254" s="94" t="s">
        <v>195</v>
      </c>
      <c r="AE254" s="94" t="s">
        <v>197</v>
      </c>
    </row>
    <row r="255" spans="1:34" ht="12" customHeight="1" x14ac:dyDescent="0.15">
      <c r="B255" s="35"/>
      <c r="C255" s="88"/>
      <c r="D255" s="36"/>
      <c r="E255" s="76"/>
      <c r="F255" s="37"/>
      <c r="G255" s="37"/>
      <c r="H255" s="37"/>
      <c r="I255" s="37"/>
      <c r="J255" s="66"/>
      <c r="K255" s="37"/>
      <c r="L255" s="105">
        <f t="shared" ref="L255:Q255" si="183">F265</f>
        <v>2146</v>
      </c>
      <c r="M255" s="2">
        <f t="shared" si="183"/>
        <v>1105</v>
      </c>
      <c r="N255" s="2">
        <f t="shared" si="183"/>
        <v>1041</v>
      </c>
      <c r="O255" s="2">
        <f t="shared" si="183"/>
        <v>1184</v>
      </c>
      <c r="P255" s="2">
        <f t="shared" si="183"/>
        <v>1077</v>
      </c>
      <c r="Q255" s="2">
        <f t="shared" si="183"/>
        <v>1212</v>
      </c>
      <c r="V255" s="35"/>
      <c r="W255" s="88"/>
      <c r="X255" s="36"/>
      <c r="Y255" s="76"/>
      <c r="Z255" s="37"/>
      <c r="AA255" s="37"/>
      <c r="AB255" s="66"/>
      <c r="AC255" s="105">
        <f>Z265</f>
        <v>1212</v>
      </c>
      <c r="AD255" s="2">
        <f t="shared" ref="AD255:AE255" si="184">AA265</f>
        <v>1041</v>
      </c>
      <c r="AE255" s="2">
        <f t="shared" si="184"/>
        <v>1077</v>
      </c>
    </row>
    <row r="256" spans="1:34" ht="15" customHeight="1" x14ac:dyDescent="0.15">
      <c r="B256" s="34" t="s">
        <v>176</v>
      </c>
      <c r="C256" s="209"/>
      <c r="F256" s="18">
        <v>1007</v>
      </c>
      <c r="G256" s="18">
        <v>744</v>
      </c>
      <c r="H256" s="18">
        <v>263</v>
      </c>
      <c r="I256" s="18">
        <v>234</v>
      </c>
      <c r="J256" s="67">
        <v>173</v>
      </c>
      <c r="K256" s="18">
        <v>805</v>
      </c>
      <c r="L256" s="107">
        <f t="shared" ref="L256:L264" si="185">F256/L$255*100</f>
        <v>46.924510717614169</v>
      </c>
      <c r="M256" s="24">
        <f t="shared" ref="M256:M264" si="186">G256/M$255*100</f>
        <v>67.33031674208145</v>
      </c>
      <c r="N256" s="4">
        <f t="shared" ref="N256:N264" si="187">H256/N$255*100</f>
        <v>25.26416906820365</v>
      </c>
      <c r="O256" s="4">
        <f t="shared" ref="O256:O264" si="188">I256/O$255*100</f>
        <v>19.763513513513516</v>
      </c>
      <c r="P256" s="4">
        <f t="shared" ref="P256:P264" si="189">J256/P$255*100</f>
        <v>16.06313834726091</v>
      </c>
      <c r="Q256" s="4">
        <f t="shared" ref="Q256:Q264" si="190">K256/Q$255*100</f>
        <v>66.419141914191414</v>
      </c>
      <c r="R256" s="173"/>
      <c r="V256" s="34" t="s">
        <v>176</v>
      </c>
      <c r="W256" s="209"/>
      <c r="Z256" s="18">
        <f t="shared" ref="Z256:Z264" si="191">SUM(G256,I256-J256)</f>
        <v>805</v>
      </c>
      <c r="AA256" s="18">
        <f t="shared" ref="AA256:AA264" si="192">H256</f>
        <v>263</v>
      </c>
      <c r="AB256" s="67">
        <f t="shared" ref="AB256:AB264" si="193">J256</f>
        <v>173</v>
      </c>
      <c r="AC256" s="107">
        <f t="shared" ref="AC256:AC264" si="194">Z256/AC$255*100</f>
        <v>66.419141914191414</v>
      </c>
      <c r="AD256" s="4">
        <f t="shared" ref="AD256:AD264" si="195">AA256/AD$255*100</f>
        <v>25.26416906820365</v>
      </c>
      <c r="AE256" s="4">
        <f t="shared" ref="AE256:AE264" si="196">AB256/AE$255*100</f>
        <v>16.06313834726091</v>
      </c>
      <c r="AH256" s="173"/>
    </row>
    <row r="257" spans="1:34" ht="15" customHeight="1" x14ac:dyDescent="0.15">
      <c r="B257" s="34" t="s">
        <v>83</v>
      </c>
      <c r="C257" s="209"/>
      <c r="F257" s="18">
        <v>181</v>
      </c>
      <c r="G257" s="18">
        <v>93</v>
      </c>
      <c r="H257" s="18">
        <v>88</v>
      </c>
      <c r="I257" s="18">
        <v>152</v>
      </c>
      <c r="J257" s="67">
        <v>141</v>
      </c>
      <c r="K257" s="18">
        <v>104</v>
      </c>
      <c r="L257" s="107">
        <f t="shared" si="185"/>
        <v>8.434296365330848</v>
      </c>
      <c r="M257" s="24">
        <f t="shared" si="186"/>
        <v>8.4162895927601813</v>
      </c>
      <c r="N257" s="4">
        <f t="shared" si="187"/>
        <v>8.4534101825168104</v>
      </c>
      <c r="O257" s="4">
        <f t="shared" si="188"/>
        <v>12.837837837837837</v>
      </c>
      <c r="P257" s="4">
        <f t="shared" si="189"/>
        <v>13.09192200557103</v>
      </c>
      <c r="Q257" s="4">
        <f t="shared" si="190"/>
        <v>8.5808580858085808</v>
      </c>
      <c r="R257" s="173"/>
      <c r="V257" s="34" t="s">
        <v>83</v>
      </c>
      <c r="W257" s="209"/>
      <c r="Z257" s="18">
        <f t="shared" si="191"/>
        <v>104</v>
      </c>
      <c r="AA257" s="18">
        <f t="shared" si="192"/>
        <v>88</v>
      </c>
      <c r="AB257" s="67">
        <f t="shared" si="193"/>
        <v>141</v>
      </c>
      <c r="AC257" s="107">
        <f t="shared" si="194"/>
        <v>8.5808580858085808</v>
      </c>
      <c r="AD257" s="4">
        <f t="shared" si="195"/>
        <v>8.4534101825168104</v>
      </c>
      <c r="AE257" s="4">
        <f t="shared" si="196"/>
        <v>13.09192200557103</v>
      </c>
      <c r="AH257" s="173"/>
    </row>
    <row r="258" spans="1:34" ht="15" customHeight="1" x14ac:dyDescent="0.15">
      <c r="B258" s="34" t="s">
        <v>981</v>
      </c>
      <c r="C258" s="209"/>
      <c r="F258" s="18">
        <v>141</v>
      </c>
      <c r="G258" s="18">
        <v>12</v>
      </c>
      <c r="H258" s="18">
        <v>129</v>
      </c>
      <c r="I258" s="18">
        <v>206</v>
      </c>
      <c r="J258" s="67">
        <v>201</v>
      </c>
      <c r="K258" s="18">
        <v>17</v>
      </c>
      <c r="L258" s="107">
        <f t="shared" si="185"/>
        <v>6.5703634669151914</v>
      </c>
      <c r="M258" s="24">
        <f t="shared" si="186"/>
        <v>1.0859728506787329</v>
      </c>
      <c r="N258" s="4">
        <f t="shared" si="187"/>
        <v>12.39193083573487</v>
      </c>
      <c r="O258" s="4">
        <f t="shared" si="188"/>
        <v>17.398648648648649</v>
      </c>
      <c r="P258" s="4">
        <f t="shared" si="189"/>
        <v>18.662952646239557</v>
      </c>
      <c r="Q258" s="4">
        <f t="shared" si="190"/>
        <v>1.4026402640264026</v>
      </c>
      <c r="R258" s="173"/>
      <c r="V258" s="34" t="s">
        <v>981</v>
      </c>
      <c r="W258" s="209"/>
      <c r="Z258" s="18">
        <f t="shared" si="191"/>
        <v>17</v>
      </c>
      <c r="AA258" s="18">
        <f t="shared" si="192"/>
        <v>129</v>
      </c>
      <c r="AB258" s="67">
        <f t="shared" si="193"/>
        <v>201</v>
      </c>
      <c r="AC258" s="107">
        <f t="shared" si="194"/>
        <v>1.4026402640264026</v>
      </c>
      <c r="AD258" s="4">
        <f t="shared" si="195"/>
        <v>12.39193083573487</v>
      </c>
      <c r="AE258" s="4">
        <f t="shared" si="196"/>
        <v>18.662952646239557</v>
      </c>
      <c r="AH258" s="173"/>
    </row>
    <row r="259" spans="1:34" ht="15" customHeight="1" x14ac:dyDescent="0.15">
      <c r="B259" s="34" t="s">
        <v>172</v>
      </c>
      <c r="C259" s="209"/>
      <c r="F259" s="18">
        <v>40</v>
      </c>
      <c r="G259" s="18">
        <v>5</v>
      </c>
      <c r="H259" s="18">
        <v>35</v>
      </c>
      <c r="I259" s="18">
        <v>94</v>
      </c>
      <c r="J259" s="67">
        <v>94</v>
      </c>
      <c r="K259" s="18">
        <v>5</v>
      </c>
      <c r="L259" s="107">
        <f t="shared" si="185"/>
        <v>1.8639328984156569</v>
      </c>
      <c r="M259" s="24">
        <f t="shared" si="186"/>
        <v>0.45248868778280549</v>
      </c>
      <c r="N259" s="4">
        <f t="shared" si="187"/>
        <v>3.3621517771373677</v>
      </c>
      <c r="O259" s="4">
        <f t="shared" si="188"/>
        <v>7.9391891891891886</v>
      </c>
      <c r="P259" s="4">
        <f t="shared" si="189"/>
        <v>8.7279480037140207</v>
      </c>
      <c r="Q259" s="4">
        <f t="shared" si="190"/>
        <v>0.41254125412541248</v>
      </c>
      <c r="R259" s="173"/>
      <c r="V259" s="34" t="s">
        <v>172</v>
      </c>
      <c r="W259" s="209"/>
      <c r="Z259" s="18">
        <f t="shared" si="191"/>
        <v>5</v>
      </c>
      <c r="AA259" s="18">
        <f t="shared" si="192"/>
        <v>35</v>
      </c>
      <c r="AB259" s="67">
        <f t="shared" si="193"/>
        <v>94</v>
      </c>
      <c r="AC259" s="107">
        <f t="shared" si="194"/>
        <v>0.41254125412541248</v>
      </c>
      <c r="AD259" s="4">
        <f t="shared" si="195"/>
        <v>3.3621517771373677</v>
      </c>
      <c r="AE259" s="4">
        <f t="shared" si="196"/>
        <v>8.7279480037140207</v>
      </c>
      <c r="AH259" s="173"/>
    </row>
    <row r="260" spans="1:34" ht="15" customHeight="1" x14ac:dyDescent="0.15">
      <c r="B260" s="34" t="s">
        <v>169</v>
      </c>
      <c r="C260" s="209"/>
      <c r="F260" s="18">
        <v>32</v>
      </c>
      <c r="G260" s="18">
        <v>4</v>
      </c>
      <c r="H260" s="18">
        <v>28</v>
      </c>
      <c r="I260" s="18">
        <v>35</v>
      </c>
      <c r="J260" s="67">
        <v>35</v>
      </c>
      <c r="K260" s="18">
        <v>4</v>
      </c>
      <c r="L260" s="107">
        <f t="shared" si="185"/>
        <v>1.4911463187325256</v>
      </c>
      <c r="M260" s="24">
        <f t="shared" si="186"/>
        <v>0.36199095022624433</v>
      </c>
      <c r="N260" s="4">
        <f t="shared" si="187"/>
        <v>2.6897214217098941</v>
      </c>
      <c r="O260" s="4">
        <f t="shared" si="188"/>
        <v>2.9560810810810811</v>
      </c>
      <c r="P260" s="4">
        <f t="shared" si="189"/>
        <v>3.2497678737233056</v>
      </c>
      <c r="Q260" s="4">
        <f t="shared" si="190"/>
        <v>0.33003300330033003</v>
      </c>
      <c r="R260" s="173"/>
      <c r="V260" s="34" t="s">
        <v>169</v>
      </c>
      <c r="W260" s="209"/>
      <c r="Z260" s="18">
        <f t="shared" si="191"/>
        <v>4</v>
      </c>
      <c r="AA260" s="18">
        <f t="shared" si="192"/>
        <v>28</v>
      </c>
      <c r="AB260" s="67">
        <f t="shared" si="193"/>
        <v>35</v>
      </c>
      <c r="AC260" s="107">
        <f t="shared" si="194"/>
        <v>0.33003300330033003</v>
      </c>
      <c r="AD260" s="4">
        <f t="shared" si="195"/>
        <v>2.6897214217098941</v>
      </c>
      <c r="AE260" s="4">
        <f t="shared" si="196"/>
        <v>3.2497678737233056</v>
      </c>
      <c r="AH260" s="173"/>
    </row>
    <row r="261" spans="1:34" ht="15" customHeight="1" x14ac:dyDescent="0.15">
      <c r="B261" s="34" t="s">
        <v>332</v>
      </c>
      <c r="C261" s="209"/>
      <c r="F261" s="18">
        <v>21</v>
      </c>
      <c r="G261" s="18">
        <v>1</v>
      </c>
      <c r="H261" s="18">
        <v>20</v>
      </c>
      <c r="I261" s="18">
        <v>24</v>
      </c>
      <c r="J261" s="67">
        <v>24</v>
      </c>
      <c r="K261" s="18">
        <v>1</v>
      </c>
      <c r="L261" s="107">
        <f t="shared" si="185"/>
        <v>0.97856477166821998</v>
      </c>
      <c r="M261" s="24">
        <f t="shared" si="186"/>
        <v>9.0497737556561084E-2</v>
      </c>
      <c r="N261" s="4">
        <f t="shared" si="187"/>
        <v>1.9212295869356391</v>
      </c>
      <c r="O261" s="4">
        <f t="shared" si="188"/>
        <v>2.0270270270270272</v>
      </c>
      <c r="P261" s="4">
        <f t="shared" si="189"/>
        <v>2.2284122562674096</v>
      </c>
      <c r="Q261" s="4">
        <f t="shared" si="190"/>
        <v>8.2508250825082508E-2</v>
      </c>
      <c r="R261" s="173"/>
      <c r="V261" s="34" t="s">
        <v>332</v>
      </c>
      <c r="W261" s="209"/>
      <c r="Z261" s="18">
        <f t="shared" si="191"/>
        <v>1</v>
      </c>
      <c r="AA261" s="18">
        <f t="shared" si="192"/>
        <v>20</v>
      </c>
      <c r="AB261" s="67">
        <f t="shared" si="193"/>
        <v>24</v>
      </c>
      <c r="AC261" s="107">
        <f t="shared" si="194"/>
        <v>8.2508250825082508E-2</v>
      </c>
      <c r="AD261" s="4">
        <f t="shared" si="195"/>
        <v>1.9212295869356391</v>
      </c>
      <c r="AE261" s="4">
        <f t="shared" si="196"/>
        <v>2.2284122562674096</v>
      </c>
      <c r="AH261" s="173"/>
    </row>
    <row r="262" spans="1:34" ht="15" customHeight="1" x14ac:dyDescent="0.15">
      <c r="B262" s="34" t="s">
        <v>153</v>
      </c>
      <c r="C262" s="209"/>
      <c r="F262" s="18">
        <v>18</v>
      </c>
      <c r="G262" s="18">
        <v>1</v>
      </c>
      <c r="H262" s="18">
        <v>17</v>
      </c>
      <c r="I262" s="18">
        <v>22</v>
      </c>
      <c r="J262" s="67">
        <v>21</v>
      </c>
      <c r="K262" s="18">
        <v>2</v>
      </c>
      <c r="L262" s="107">
        <f t="shared" si="185"/>
        <v>0.83876980428704562</v>
      </c>
      <c r="M262" s="24">
        <f t="shared" si="186"/>
        <v>9.0497737556561084E-2</v>
      </c>
      <c r="N262" s="4">
        <f t="shared" si="187"/>
        <v>1.6330451488952931</v>
      </c>
      <c r="O262" s="4">
        <f t="shared" si="188"/>
        <v>1.8581081081081081</v>
      </c>
      <c r="P262" s="4">
        <f t="shared" si="189"/>
        <v>1.9498607242339834</v>
      </c>
      <c r="Q262" s="4">
        <f t="shared" si="190"/>
        <v>0.16501650165016502</v>
      </c>
      <c r="R262" s="173"/>
      <c r="V262" s="34" t="s">
        <v>153</v>
      </c>
      <c r="W262" s="209"/>
      <c r="Z262" s="18">
        <f t="shared" si="191"/>
        <v>2</v>
      </c>
      <c r="AA262" s="18">
        <f t="shared" si="192"/>
        <v>17</v>
      </c>
      <c r="AB262" s="67">
        <f t="shared" si="193"/>
        <v>21</v>
      </c>
      <c r="AC262" s="107">
        <f t="shared" si="194"/>
        <v>0.16501650165016502</v>
      </c>
      <c r="AD262" s="4">
        <f t="shared" si="195"/>
        <v>1.6330451488952931</v>
      </c>
      <c r="AE262" s="4">
        <f t="shared" si="196"/>
        <v>1.9498607242339834</v>
      </c>
      <c r="AH262" s="173"/>
    </row>
    <row r="263" spans="1:34" ht="15" customHeight="1" x14ac:dyDescent="0.15">
      <c r="B263" s="34" t="s">
        <v>162</v>
      </c>
      <c r="C263" s="209"/>
      <c r="F263" s="18">
        <v>49</v>
      </c>
      <c r="G263" s="18">
        <v>1</v>
      </c>
      <c r="H263" s="18">
        <v>48</v>
      </c>
      <c r="I263" s="18">
        <v>39</v>
      </c>
      <c r="J263" s="67">
        <v>39</v>
      </c>
      <c r="K263" s="18">
        <v>1</v>
      </c>
      <c r="L263" s="107">
        <f t="shared" si="185"/>
        <v>2.2833178005591797</v>
      </c>
      <c r="M263" s="24">
        <f t="shared" si="186"/>
        <v>9.0497737556561084E-2</v>
      </c>
      <c r="N263" s="4">
        <f t="shared" si="187"/>
        <v>4.6109510086455332</v>
      </c>
      <c r="O263" s="4">
        <f t="shared" si="188"/>
        <v>3.2939189189189184</v>
      </c>
      <c r="P263" s="4">
        <f t="shared" si="189"/>
        <v>3.6211699164345403</v>
      </c>
      <c r="Q263" s="4">
        <f t="shared" si="190"/>
        <v>8.2508250825082508E-2</v>
      </c>
      <c r="R263" s="173"/>
      <c r="V263" s="34" t="s">
        <v>162</v>
      </c>
      <c r="W263" s="209"/>
      <c r="Z263" s="18">
        <f t="shared" si="191"/>
        <v>1</v>
      </c>
      <c r="AA263" s="18">
        <f t="shared" si="192"/>
        <v>48</v>
      </c>
      <c r="AB263" s="67">
        <f t="shared" si="193"/>
        <v>39</v>
      </c>
      <c r="AC263" s="107">
        <f t="shared" si="194"/>
        <v>8.2508250825082508E-2</v>
      </c>
      <c r="AD263" s="4">
        <f t="shared" si="195"/>
        <v>4.6109510086455332</v>
      </c>
      <c r="AE263" s="4">
        <f t="shared" si="196"/>
        <v>3.6211699164345403</v>
      </c>
      <c r="AH263" s="173"/>
    </row>
    <row r="264" spans="1:34" ht="15" customHeight="1" x14ac:dyDescent="0.15">
      <c r="B264" s="34" t="s">
        <v>150</v>
      </c>
      <c r="C264" s="209"/>
      <c r="D264" s="36"/>
      <c r="E264" s="36"/>
      <c r="F264" s="19">
        <v>657</v>
      </c>
      <c r="G264" s="19">
        <v>244</v>
      </c>
      <c r="H264" s="19">
        <v>413</v>
      </c>
      <c r="I264" s="19">
        <v>378</v>
      </c>
      <c r="J264" s="72">
        <v>349</v>
      </c>
      <c r="K264" s="19">
        <v>273</v>
      </c>
      <c r="L264" s="111">
        <f t="shared" si="185"/>
        <v>30.615097856477171</v>
      </c>
      <c r="M264" s="26">
        <f t="shared" si="186"/>
        <v>22.081447963800905</v>
      </c>
      <c r="N264" s="5">
        <f t="shared" si="187"/>
        <v>39.673390970220943</v>
      </c>
      <c r="O264" s="5">
        <f t="shared" si="188"/>
        <v>31.925675675675674</v>
      </c>
      <c r="P264" s="5">
        <f t="shared" si="189"/>
        <v>32.404828226555246</v>
      </c>
      <c r="Q264" s="5">
        <f t="shared" si="190"/>
        <v>22.524752475247524</v>
      </c>
      <c r="R264" s="173"/>
      <c r="V264" s="34" t="s">
        <v>150</v>
      </c>
      <c r="W264" s="209"/>
      <c r="X264" s="36"/>
      <c r="Y264" s="36"/>
      <c r="Z264" s="19">
        <f t="shared" si="191"/>
        <v>273</v>
      </c>
      <c r="AA264" s="19">
        <f t="shared" si="192"/>
        <v>413</v>
      </c>
      <c r="AB264" s="72">
        <f t="shared" si="193"/>
        <v>349</v>
      </c>
      <c r="AC264" s="111">
        <f t="shared" si="194"/>
        <v>22.524752475247524</v>
      </c>
      <c r="AD264" s="5">
        <f t="shared" si="195"/>
        <v>39.673390970220943</v>
      </c>
      <c r="AE264" s="5">
        <f t="shared" si="196"/>
        <v>32.404828226555246</v>
      </c>
      <c r="AH264" s="173"/>
    </row>
    <row r="265" spans="1:34" ht="15" customHeight="1" x14ac:dyDescent="0.15">
      <c r="B265" s="38" t="s">
        <v>1</v>
      </c>
      <c r="C265" s="78"/>
      <c r="D265" s="28"/>
      <c r="E265" s="29"/>
      <c r="F265" s="39">
        <f t="shared" ref="F265:J265" si="197">SUM(F256:F264)</f>
        <v>2146</v>
      </c>
      <c r="G265" s="39">
        <f t="shared" si="197"/>
        <v>1105</v>
      </c>
      <c r="H265" s="39">
        <f t="shared" si="197"/>
        <v>1041</v>
      </c>
      <c r="I265" s="39">
        <f t="shared" si="197"/>
        <v>1184</v>
      </c>
      <c r="J265" s="68">
        <f t="shared" si="197"/>
        <v>1077</v>
      </c>
      <c r="K265" s="39">
        <v>1212</v>
      </c>
      <c r="L265" s="108">
        <f t="shared" ref="L265:Q265" si="198">SUM(L256:L264)</f>
        <v>100</v>
      </c>
      <c r="M265" s="25">
        <f t="shared" si="198"/>
        <v>100</v>
      </c>
      <c r="N265" s="6">
        <f t="shared" si="198"/>
        <v>100</v>
      </c>
      <c r="O265" s="6">
        <f t="shared" si="198"/>
        <v>100</v>
      </c>
      <c r="P265" s="6">
        <f t="shared" si="198"/>
        <v>100</v>
      </c>
      <c r="Q265" s="6">
        <f t="shared" si="198"/>
        <v>100.00000000000001</v>
      </c>
      <c r="V265" s="38" t="s">
        <v>1</v>
      </c>
      <c r="W265" s="78"/>
      <c r="X265" s="28"/>
      <c r="Y265" s="29"/>
      <c r="Z265" s="39">
        <f t="shared" ref="Z265:AE265" si="199">SUM(Z256:Z264)</f>
        <v>1212</v>
      </c>
      <c r="AA265" s="39">
        <f t="shared" si="199"/>
        <v>1041</v>
      </c>
      <c r="AB265" s="68">
        <f t="shared" si="199"/>
        <v>1077</v>
      </c>
      <c r="AC265" s="108">
        <f t="shared" si="199"/>
        <v>100.00000000000001</v>
      </c>
      <c r="AD265" s="6">
        <f t="shared" si="199"/>
        <v>100</v>
      </c>
      <c r="AE265" s="6">
        <f t="shared" si="199"/>
        <v>100</v>
      </c>
    </row>
    <row r="266" spans="1:34" ht="15" customHeight="1" x14ac:dyDescent="0.15">
      <c r="B266" s="38" t="s">
        <v>87</v>
      </c>
      <c r="C266" s="78"/>
      <c r="D266" s="28"/>
      <c r="E266" s="29"/>
      <c r="F266" s="40">
        <v>10.012406078205649</v>
      </c>
      <c r="G266" s="40">
        <v>1.3414520878182683</v>
      </c>
      <c r="H266" s="40">
        <v>21.900449686045661</v>
      </c>
      <c r="I266" s="40">
        <v>22.441980517035887</v>
      </c>
      <c r="J266" s="40">
        <v>24.548746422197958</v>
      </c>
      <c r="K266" s="40">
        <v>1.4608510638789529</v>
      </c>
      <c r="V266" s="38" t="s">
        <v>87</v>
      </c>
      <c r="W266" s="78"/>
      <c r="X266" s="28"/>
      <c r="Y266" s="29"/>
      <c r="Z266" s="40">
        <v>1.4608510638789529</v>
      </c>
      <c r="AA266" s="40">
        <f>H266</f>
        <v>21.900449686045661</v>
      </c>
      <c r="AB266" s="40">
        <f>J266</f>
        <v>24.548746422197958</v>
      </c>
    </row>
    <row r="267" spans="1:34" ht="15" customHeight="1" x14ac:dyDescent="0.15">
      <c r="K267" s="7"/>
      <c r="AA267" s="1"/>
    </row>
    <row r="268" spans="1:34" ht="15" customHeight="1" x14ac:dyDescent="0.15">
      <c r="A268" s="1" t="s">
        <v>1103</v>
      </c>
      <c r="B268" s="22"/>
      <c r="H268" s="7"/>
      <c r="I268" s="7"/>
      <c r="K268" s="7"/>
      <c r="M268" s="7"/>
      <c r="V268" s="22"/>
    </row>
    <row r="269" spans="1:34" ht="13.65" customHeight="1" x14ac:dyDescent="0.15">
      <c r="B269" s="64"/>
      <c r="C269" s="33"/>
      <c r="D269" s="33"/>
      <c r="E269" s="33"/>
      <c r="F269" s="386"/>
      <c r="G269" s="387"/>
      <c r="H269" s="86" t="s">
        <v>2</v>
      </c>
      <c r="I269" s="86"/>
      <c r="J269" s="387"/>
      <c r="K269" s="387"/>
      <c r="L269" s="388"/>
      <c r="M269" s="387"/>
      <c r="N269" s="86" t="s">
        <v>3</v>
      </c>
      <c r="O269" s="86"/>
      <c r="P269" s="387"/>
      <c r="Q269" s="389"/>
      <c r="V269" s="64"/>
      <c r="W269" s="33"/>
      <c r="X269" s="33"/>
      <c r="Y269" s="33"/>
      <c r="Z269" s="79"/>
      <c r="AA269" s="83" t="s">
        <v>2</v>
      </c>
      <c r="AB269" s="86"/>
      <c r="AC269" s="104"/>
      <c r="AD269" s="83" t="s">
        <v>3</v>
      </c>
      <c r="AE269" s="84"/>
    </row>
    <row r="270" spans="1:34" ht="22.65" customHeight="1" x14ac:dyDescent="0.15">
      <c r="B270" s="34"/>
      <c r="C270" s="209"/>
      <c r="E270" s="75"/>
      <c r="F270" s="94" t="s">
        <v>442</v>
      </c>
      <c r="G270" s="94" t="s">
        <v>194</v>
      </c>
      <c r="H270" s="94" t="s">
        <v>195</v>
      </c>
      <c r="I270" s="94" t="s">
        <v>443</v>
      </c>
      <c r="J270" s="100" t="s">
        <v>197</v>
      </c>
      <c r="K270" s="94" t="s">
        <v>1127</v>
      </c>
      <c r="L270" s="103" t="s">
        <v>442</v>
      </c>
      <c r="M270" s="94" t="s">
        <v>194</v>
      </c>
      <c r="N270" s="94" t="s">
        <v>195</v>
      </c>
      <c r="O270" s="94" t="s">
        <v>443</v>
      </c>
      <c r="P270" s="94" t="s">
        <v>197</v>
      </c>
      <c r="Q270" s="94" t="s">
        <v>1127</v>
      </c>
      <c r="V270" s="34"/>
      <c r="W270" s="209"/>
      <c r="Y270" s="75"/>
      <c r="Z270" s="94" t="s">
        <v>975</v>
      </c>
      <c r="AA270" s="94" t="s">
        <v>195</v>
      </c>
      <c r="AB270" s="100" t="s">
        <v>197</v>
      </c>
      <c r="AC270" s="103" t="s">
        <v>975</v>
      </c>
      <c r="AD270" s="94" t="s">
        <v>195</v>
      </c>
      <c r="AE270" s="94" t="s">
        <v>197</v>
      </c>
    </row>
    <row r="271" spans="1:34" ht="12" customHeight="1" x14ac:dyDescent="0.15">
      <c r="B271" s="35"/>
      <c r="C271" s="88"/>
      <c r="D271" s="36"/>
      <c r="E271" s="76"/>
      <c r="F271" s="37"/>
      <c r="G271" s="37"/>
      <c r="H271" s="37"/>
      <c r="I271" s="37"/>
      <c r="J271" s="66"/>
      <c r="K271" s="37"/>
      <c r="L271" s="105">
        <f t="shared" ref="L271:Q271" si="200">F280</f>
        <v>2146</v>
      </c>
      <c r="M271" s="2">
        <f t="shared" si="200"/>
        <v>1105</v>
      </c>
      <c r="N271" s="2">
        <f t="shared" si="200"/>
        <v>1041</v>
      </c>
      <c r="O271" s="2">
        <f t="shared" si="200"/>
        <v>1184</v>
      </c>
      <c r="P271" s="2">
        <f t="shared" si="200"/>
        <v>1077</v>
      </c>
      <c r="Q271" s="2">
        <f t="shared" si="200"/>
        <v>1212</v>
      </c>
      <c r="V271" s="35"/>
      <c r="W271" s="88"/>
      <c r="X271" s="36"/>
      <c r="Y271" s="76"/>
      <c r="Z271" s="37"/>
      <c r="AA271" s="37"/>
      <c r="AB271" s="66"/>
      <c r="AC271" s="105">
        <f>Z280</f>
        <v>1212</v>
      </c>
      <c r="AD271" s="2">
        <f t="shared" ref="AD271:AE271" si="201">AA280</f>
        <v>1041</v>
      </c>
      <c r="AE271" s="2">
        <f t="shared" si="201"/>
        <v>1077</v>
      </c>
    </row>
    <row r="272" spans="1:34" ht="15" customHeight="1" x14ac:dyDescent="0.15">
      <c r="B272" s="34" t="s">
        <v>1097</v>
      </c>
      <c r="C272" s="209"/>
      <c r="F272" s="18">
        <v>1009</v>
      </c>
      <c r="G272" s="18">
        <v>746</v>
      </c>
      <c r="H272" s="18">
        <v>263</v>
      </c>
      <c r="I272" s="18">
        <v>236</v>
      </c>
      <c r="J272" s="67">
        <v>175</v>
      </c>
      <c r="K272" s="18">
        <v>807</v>
      </c>
      <c r="L272" s="107">
        <f t="shared" ref="L272:Q279" si="202">F272/L$271*100</f>
        <v>47.017707362534949</v>
      </c>
      <c r="M272" s="24">
        <f t="shared" si="202"/>
        <v>67.511312217194572</v>
      </c>
      <c r="N272" s="4">
        <f t="shared" si="202"/>
        <v>25.26416906820365</v>
      </c>
      <c r="O272" s="4">
        <f t="shared" si="202"/>
        <v>19.932432432432432</v>
      </c>
      <c r="P272" s="4">
        <f t="shared" si="202"/>
        <v>16.248839368616526</v>
      </c>
      <c r="Q272" s="4">
        <f t="shared" si="202"/>
        <v>66.584158415841586</v>
      </c>
      <c r="R272" s="173"/>
      <c r="V272" s="34" t="s">
        <v>1097</v>
      </c>
      <c r="W272" s="209"/>
      <c r="Z272" s="18">
        <f t="shared" ref="Z272:Z279" si="203">SUM(G272,I272-J272)</f>
        <v>807</v>
      </c>
      <c r="AA272" s="18">
        <f t="shared" ref="AA272:AA279" si="204">H272</f>
        <v>263</v>
      </c>
      <c r="AB272" s="67">
        <f t="shared" ref="AB272:AB279" si="205">J272</f>
        <v>175</v>
      </c>
      <c r="AC272" s="107">
        <f>Z272/AC$271*100</f>
        <v>66.584158415841586</v>
      </c>
      <c r="AD272" s="4">
        <f t="shared" ref="AD272:AE279" si="206">AA272/AD$271*100</f>
        <v>25.26416906820365</v>
      </c>
      <c r="AE272" s="4">
        <f t="shared" si="206"/>
        <v>16.248839368616526</v>
      </c>
      <c r="AH272" s="173"/>
    </row>
    <row r="273" spans="1:34" ht="15" customHeight="1" x14ac:dyDescent="0.15">
      <c r="B273" s="34" t="s">
        <v>1098</v>
      </c>
      <c r="C273" s="209"/>
      <c r="F273" s="18">
        <v>258</v>
      </c>
      <c r="G273" s="18">
        <v>95</v>
      </c>
      <c r="H273" s="18">
        <v>163</v>
      </c>
      <c r="I273" s="18">
        <v>232</v>
      </c>
      <c r="J273" s="67">
        <v>222</v>
      </c>
      <c r="K273" s="18">
        <v>105</v>
      </c>
      <c r="L273" s="107">
        <f t="shared" si="202"/>
        <v>12.022367194780987</v>
      </c>
      <c r="M273" s="24">
        <f t="shared" si="202"/>
        <v>8.5972850678733028</v>
      </c>
      <c r="N273" s="4">
        <f t="shared" si="202"/>
        <v>15.658021133525457</v>
      </c>
      <c r="O273" s="4">
        <f t="shared" si="202"/>
        <v>19.594594594594593</v>
      </c>
      <c r="P273" s="4">
        <f t="shared" si="202"/>
        <v>20.612813370473539</v>
      </c>
      <c r="Q273" s="4">
        <f t="shared" si="202"/>
        <v>8.6633663366336631</v>
      </c>
      <c r="R273" s="173"/>
      <c r="V273" s="34" t="s">
        <v>1098</v>
      </c>
      <c r="W273" s="209"/>
      <c r="Z273" s="18">
        <f t="shared" si="203"/>
        <v>105</v>
      </c>
      <c r="AA273" s="18">
        <f t="shared" si="204"/>
        <v>163</v>
      </c>
      <c r="AB273" s="67">
        <f t="shared" si="205"/>
        <v>222</v>
      </c>
      <c r="AC273" s="107">
        <f t="shared" ref="AC273:AC279" si="207">Z273/AC$271*100</f>
        <v>8.6633663366336631</v>
      </c>
      <c r="AD273" s="4">
        <f t="shared" si="206"/>
        <v>15.658021133525457</v>
      </c>
      <c r="AE273" s="4">
        <f t="shared" si="206"/>
        <v>20.612813370473539</v>
      </c>
      <c r="AH273" s="173"/>
    </row>
    <row r="274" spans="1:34" ht="15" customHeight="1" x14ac:dyDescent="0.15">
      <c r="B274" s="34" t="s">
        <v>952</v>
      </c>
      <c r="C274" s="209"/>
      <c r="F274" s="18">
        <v>84</v>
      </c>
      <c r="G274" s="18">
        <v>9</v>
      </c>
      <c r="H274" s="18">
        <v>75</v>
      </c>
      <c r="I274" s="18">
        <v>133</v>
      </c>
      <c r="J274" s="67">
        <v>131</v>
      </c>
      <c r="K274" s="18">
        <v>11</v>
      </c>
      <c r="L274" s="107">
        <f t="shared" si="202"/>
        <v>3.9142590866728799</v>
      </c>
      <c r="M274" s="24">
        <f t="shared" si="202"/>
        <v>0.81447963800904988</v>
      </c>
      <c r="N274" s="4">
        <f t="shared" si="202"/>
        <v>7.2046109510086458</v>
      </c>
      <c r="O274" s="4">
        <f t="shared" si="202"/>
        <v>11.233108108108109</v>
      </c>
      <c r="P274" s="4">
        <f t="shared" si="202"/>
        <v>12.163416898792944</v>
      </c>
      <c r="Q274" s="4">
        <f t="shared" si="202"/>
        <v>0.90759075907590769</v>
      </c>
      <c r="R274" s="173"/>
      <c r="V274" s="34" t="s">
        <v>952</v>
      </c>
      <c r="W274" s="209"/>
      <c r="Z274" s="18">
        <f t="shared" si="203"/>
        <v>11</v>
      </c>
      <c r="AA274" s="18">
        <f t="shared" si="204"/>
        <v>75</v>
      </c>
      <c r="AB274" s="67">
        <f t="shared" si="205"/>
        <v>131</v>
      </c>
      <c r="AC274" s="107">
        <f t="shared" si="207"/>
        <v>0.90759075907590769</v>
      </c>
      <c r="AD274" s="4">
        <f t="shared" si="206"/>
        <v>7.2046109510086458</v>
      </c>
      <c r="AE274" s="4">
        <f t="shared" si="206"/>
        <v>12.163416898792944</v>
      </c>
      <c r="AH274" s="173"/>
    </row>
    <row r="275" spans="1:34" ht="15" customHeight="1" x14ac:dyDescent="0.15">
      <c r="B275" s="34" t="s">
        <v>965</v>
      </c>
      <c r="C275" s="209"/>
      <c r="F275" s="18">
        <v>64</v>
      </c>
      <c r="G275" s="18">
        <v>4</v>
      </c>
      <c r="H275" s="18">
        <v>60</v>
      </c>
      <c r="I275" s="18">
        <v>113</v>
      </c>
      <c r="J275" s="67">
        <v>110</v>
      </c>
      <c r="K275" s="18">
        <v>7</v>
      </c>
      <c r="L275" s="107">
        <f t="shared" si="202"/>
        <v>2.9822926374650511</v>
      </c>
      <c r="M275" s="24">
        <f t="shared" si="202"/>
        <v>0.36199095022624433</v>
      </c>
      <c r="N275" s="4">
        <f t="shared" si="202"/>
        <v>5.7636887608069163</v>
      </c>
      <c r="O275" s="4">
        <f t="shared" si="202"/>
        <v>9.5439189189189193</v>
      </c>
      <c r="P275" s="4">
        <f t="shared" si="202"/>
        <v>10.21355617455896</v>
      </c>
      <c r="Q275" s="4">
        <f t="shared" si="202"/>
        <v>0.57755775577557755</v>
      </c>
      <c r="R275" s="173"/>
      <c r="V275" s="34" t="s">
        <v>965</v>
      </c>
      <c r="W275" s="209"/>
      <c r="Z275" s="18">
        <f t="shared" si="203"/>
        <v>7</v>
      </c>
      <c r="AA275" s="18">
        <f t="shared" si="204"/>
        <v>60</v>
      </c>
      <c r="AB275" s="67">
        <f t="shared" si="205"/>
        <v>110</v>
      </c>
      <c r="AC275" s="107">
        <f t="shared" si="207"/>
        <v>0.57755775577557755</v>
      </c>
      <c r="AD275" s="4">
        <f t="shared" si="206"/>
        <v>5.7636887608069163</v>
      </c>
      <c r="AE275" s="4">
        <f t="shared" si="206"/>
        <v>10.21355617455896</v>
      </c>
      <c r="AH275" s="173"/>
    </row>
    <row r="276" spans="1:34" ht="15" customHeight="1" x14ac:dyDescent="0.15">
      <c r="B276" s="34" t="s">
        <v>953</v>
      </c>
      <c r="C276" s="209"/>
      <c r="F276" s="18">
        <v>32</v>
      </c>
      <c r="G276" s="18">
        <v>6</v>
      </c>
      <c r="H276" s="18">
        <v>26</v>
      </c>
      <c r="I276" s="18">
        <v>49</v>
      </c>
      <c r="J276" s="67">
        <v>49</v>
      </c>
      <c r="K276" s="18">
        <v>6</v>
      </c>
      <c r="L276" s="107">
        <f t="shared" si="202"/>
        <v>1.4911463187325256</v>
      </c>
      <c r="M276" s="24">
        <f t="shared" si="202"/>
        <v>0.54298642533936647</v>
      </c>
      <c r="N276" s="4">
        <f t="shared" si="202"/>
        <v>2.4975984630163302</v>
      </c>
      <c r="O276" s="4">
        <f t="shared" si="202"/>
        <v>4.1385135135135132</v>
      </c>
      <c r="P276" s="4">
        <f t="shared" si="202"/>
        <v>4.549675023212628</v>
      </c>
      <c r="Q276" s="4">
        <f t="shared" si="202"/>
        <v>0.49504950495049505</v>
      </c>
      <c r="R276" s="173"/>
      <c r="V276" s="34" t="s">
        <v>953</v>
      </c>
      <c r="W276" s="209"/>
      <c r="Z276" s="18">
        <f t="shared" si="203"/>
        <v>6</v>
      </c>
      <c r="AA276" s="18">
        <f t="shared" si="204"/>
        <v>26</v>
      </c>
      <c r="AB276" s="67">
        <f t="shared" si="205"/>
        <v>49</v>
      </c>
      <c r="AC276" s="107">
        <f t="shared" si="207"/>
        <v>0.49504950495049505</v>
      </c>
      <c r="AD276" s="4">
        <f t="shared" si="206"/>
        <v>2.4975984630163302</v>
      </c>
      <c r="AE276" s="4">
        <f t="shared" si="206"/>
        <v>4.549675023212628</v>
      </c>
      <c r="AH276" s="173"/>
    </row>
    <row r="277" spans="1:34" ht="15" customHeight="1" x14ac:dyDescent="0.15">
      <c r="B277" s="34" t="s">
        <v>954</v>
      </c>
      <c r="C277" s="209"/>
      <c r="F277" s="18">
        <v>16</v>
      </c>
      <c r="G277" s="18">
        <v>0</v>
      </c>
      <c r="H277" s="18">
        <v>16</v>
      </c>
      <c r="I277" s="18">
        <v>26</v>
      </c>
      <c r="J277" s="67">
        <v>25</v>
      </c>
      <c r="K277" s="18">
        <v>1</v>
      </c>
      <c r="L277" s="107">
        <f t="shared" si="202"/>
        <v>0.74557315936626278</v>
      </c>
      <c r="M277" s="24">
        <f t="shared" si="202"/>
        <v>0</v>
      </c>
      <c r="N277" s="4">
        <f t="shared" si="202"/>
        <v>1.5369836695485111</v>
      </c>
      <c r="O277" s="4">
        <f t="shared" si="202"/>
        <v>2.1959459459459461</v>
      </c>
      <c r="P277" s="4">
        <f t="shared" si="202"/>
        <v>2.3212627669452179</v>
      </c>
      <c r="Q277" s="4">
        <f t="shared" si="202"/>
        <v>8.2508250825082508E-2</v>
      </c>
      <c r="R277" s="173"/>
      <c r="V277" s="34" t="s">
        <v>954</v>
      </c>
      <c r="W277" s="209"/>
      <c r="Z277" s="18">
        <f t="shared" si="203"/>
        <v>1</v>
      </c>
      <c r="AA277" s="18">
        <f t="shared" si="204"/>
        <v>16</v>
      </c>
      <c r="AB277" s="67">
        <f t="shared" si="205"/>
        <v>25</v>
      </c>
      <c r="AC277" s="107">
        <f t="shared" si="207"/>
        <v>8.2508250825082508E-2</v>
      </c>
      <c r="AD277" s="4">
        <f t="shared" si="206"/>
        <v>1.5369836695485111</v>
      </c>
      <c r="AE277" s="4">
        <f t="shared" si="206"/>
        <v>2.3212627669452179</v>
      </c>
      <c r="AH277" s="173"/>
    </row>
    <row r="278" spans="1:34" ht="15" customHeight="1" x14ac:dyDescent="0.15">
      <c r="B278" s="34" t="s">
        <v>128</v>
      </c>
      <c r="C278" s="209"/>
      <c r="F278" s="18">
        <v>33</v>
      </c>
      <c r="G278" s="18">
        <v>4</v>
      </c>
      <c r="H278" s="18">
        <v>29</v>
      </c>
      <c r="I278" s="18">
        <v>19</v>
      </c>
      <c r="J278" s="67">
        <v>18</v>
      </c>
      <c r="K278" s="18">
        <v>5</v>
      </c>
      <c r="L278" s="107">
        <f t="shared" si="202"/>
        <v>1.537744641192917</v>
      </c>
      <c r="M278" s="24">
        <f t="shared" si="202"/>
        <v>0.36199095022624433</v>
      </c>
      <c r="N278" s="4">
        <f t="shared" si="202"/>
        <v>2.7857829010566761</v>
      </c>
      <c r="O278" s="4">
        <f t="shared" si="202"/>
        <v>1.6047297297297296</v>
      </c>
      <c r="P278" s="4">
        <f t="shared" si="202"/>
        <v>1.6713091922005572</v>
      </c>
      <c r="Q278" s="4">
        <f t="shared" si="202"/>
        <v>0.41254125412541248</v>
      </c>
      <c r="R278" s="173"/>
      <c r="V278" s="34" t="s">
        <v>128</v>
      </c>
      <c r="W278" s="209"/>
      <c r="Z278" s="18">
        <f t="shared" si="203"/>
        <v>5</v>
      </c>
      <c r="AA278" s="18">
        <f t="shared" si="204"/>
        <v>29</v>
      </c>
      <c r="AB278" s="67">
        <f t="shared" si="205"/>
        <v>18</v>
      </c>
      <c r="AC278" s="107">
        <f t="shared" si="207"/>
        <v>0.41254125412541248</v>
      </c>
      <c r="AD278" s="4">
        <f t="shared" si="206"/>
        <v>2.7857829010566761</v>
      </c>
      <c r="AE278" s="4">
        <f t="shared" si="206"/>
        <v>1.6713091922005572</v>
      </c>
      <c r="AH278" s="173"/>
    </row>
    <row r="279" spans="1:34" ht="15" customHeight="1" x14ac:dyDescent="0.15">
      <c r="B279" s="34" t="s">
        <v>150</v>
      </c>
      <c r="C279" s="209"/>
      <c r="D279" s="36"/>
      <c r="E279" s="36"/>
      <c r="F279" s="19">
        <v>650</v>
      </c>
      <c r="G279" s="19">
        <v>241</v>
      </c>
      <c r="H279" s="19">
        <v>409</v>
      </c>
      <c r="I279" s="19">
        <v>376</v>
      </c>
      <c r="J279" s="72">
        <v>347</v>
      </c>
      <c r="K279" s="19">
        <v>270</v>
      </c>
      <c r="L279" s="111">
        <f t="shared" si="202"/>
        <v>30.288909599254428</v>
      </c>
      <c r="M279" s="26">
        <f t="shared" si="202"/>
        <v>21.809954751131222</v>
      </c>
      <c r="N279" s="5">
        <f t="shared" si="202"/>
        <v>39.28914505283381</v>
      </c>
      <c r="O279" s="5">
        <f t="shared" si="202"/>
        <v>31.756756756756754</v>
      </c>
      <c r="P279" s="5">
        <f t="shared" si="202"/>
        <v>32.219127205199626</v>
      </c>
      <c r="Q279" s="5">
        <f t="shared" si="202"/>
        <v>22.277227722772277</v>
      </c>
      <c r="R279" s="173"/>
      <c r="V279" s="34" t="s">
        <v>150</v>
      </c>
      <c r="W279" s="209"/>
      <c r="X279" s="36"/>
      <c r="Y279" s="36"/>
      <c r="Z279" s="19">
        <f t="shared" si="203"/>
        <v>270</v>
      </c>
      <c r="AA279" s="19">
        <f t="shared" si="204"/>
        <v>409</v>
      </c>
      <c r="AB279" s="72">
        <f t="shared" si="205"/>
        <v>347</v>
      </c>
      <c r="AC279" s="111">
        <f t="shared" si="207"/>
        <v>22.277227722772277</v>
      </c>
      <c r="AD279" s="5">
        <f t="shared" si="206"/>
        <v>39.28914505283381</v>
      </c>
      <c r="AE279" s="5">
        <f t="shared" si="206"/>
        <v>32.219127205199626</v>
      </c>
      <c r="AH279" s="173"/>
    </row>
    <row r="280" spans="1:34" ht="15" customHeight="1" x14ac:dyDescent="0.15">
      <c r="B280" s="38" t="s">
        <v>1</v>
      </c>
      <c r="C280" s="78"/>
      <c r="D280" s="28"/>
      <c r="E280" s="29"/>
      <c r="F280" s="39">
        <f t="shared" ref="F280:J280" si="208">SUM(F272:F279)</f>
        <v>2146</v>
      </c>
      <c r="G280" s="39">
        <f t="shared" si="208"/>
        <v>1105</v>
      </c>
      <c r="H280" s="39">
        <f t="shared" si="208"/>
        <v>1041</v>
      </c>
      <c r="I280" s="39">
        <f t="shared" si="208"/>
        <v>1184</v>
      </c>
      <c r="J280" s="68">
        <f t="shared" si="208"/>
        <v>1077</v>
      </c>
      <c r="K280" s="39">
        <v>1212</v>
      </c>
      <c r="L280" s="108">
        <f t="shared" ref="L280:Q280" si="209">SUM(L272:L279)</f>
        <v>100</v>
      </c>
      <c r="M280" s="25">
        <f t="shared" si="209"/>
        <v>100</v>
      </c>
      <c r="N280" s="6">
        <f t="shared" si="209"/>
        <v>100</v>
      </c>
      <c r="O280" s="6">
        <f t="shared" si="209"/>
        <v>100</v>
      </c>
      <c r="P280" s="6">
        <f t="shared" si="209"/>
        <v>100</v>
      </c>
      <c r="Q280" s="6">
        <f t="shared" si="209"/>
        <v>100</v>
      </c>
      <c r="V280" s="38" t="s">
        <v>1</v>
      </c>
      <c r="W280" s="78"/>
      <c r="X280" s="28"/>
      <c r="Y280" s="29"/>
      <c r="Z280" s="39">
        <f t="shared" ref="Z280:AE280" si="210">SUM(Z272:Z279)</f>
        <v>1212</v>
      </c>
      <c r="AA280" s="39">
        <f t="shared" si="210"/>
        <v>1041</v>
      </c>
      <c r="AB280" s="68">
        <f t="shared" si="210"/>
        <v>1077</v>
      </c>
      <c r="AC280" s="108">
        <f t="shared" si="210"/>
        <v>100</v>
      </c>
      <c r="AD280" s="6">
        <f t="shared" si="210"/>
        <v>100</v>
      </c>
      <c r="AE280" s="6">
        <f t="shared" si="210"/>
        <v>100</v>
      </c>
    </row>
    <row r="281" spans="1:34" ht="15" customHeight="1" x14ac:dyDescent="0.15">
      <c r="B281" s="38" t="s">
        <v>1032</v>
      </c>
      <c r="C281" s="78"/>
      <c r="D281" s="28"/>
      <c r="E281" s="29"/>
      <c r="F281" s="40">
        <v>3.4478609625668448</v>
      </c>
      <c r="G281" s="40">
        <v>0.69097222222222221</v>
      </c>
      <c r="H281" s="40">
        <v>7.2167721518987342</v>
      </c>
      <c r="I281" s="40">
        <v>7.3329207920792081</v>
      </c>
      <c r="J281" s="40">
        <v>7.9082191780821915</v>
      </c>
      <c r="K281" s="40">
        <v>0.79511677282377924</v>
      </c>
      <c r="V281" s="38" t="s">
        <v>1032</v>
      </c>
      <c r="W281" s="78"/>
      <c r="X281" s="28"/>
      <c r="Y281" s="29"/>
      <c r="Z281" s="40">
        <v>0.79511677282377924</v>
      </c>
      <c r="AA281" s="40">
        <f>H281</f>
        <v>7.2167721518987342</v>
      </c>
      <c r="AB281" s="40">
        <f>J281</f>
        <v>7.9082191780821915</v>
      </c>
    </row>
    <row r="282" spans="1:34" ht="15" customHeight="1" x14ac:dyDescent="0.15">
      <c r="K282" s="7"/>
      <c r="AA282" s="1"/>
    </row>
    <row r="283" spans="1:34" ht="15" customHeight="1" x14ac:dyDescent="0.15">
      <c r="A283" s="1" t="s">
        <v>1105</v>
      </c>
      <c r="B283" s="22"/>
      <c r="H283" s="7"/>
      <c r="I283" s="7"/>
      <c r="K283" s="7"/>
      <c r="M283" s="7"/>
      <c r="V283" s="22"/>
    </row>
    <row r="284" spans="1:34" ht="13.65" customHeight="1" x14ac:dyDescent="0.15">
      <c r="B284" s="64"/>
      <c r="C284" s="33"/>
      <c r="D284" s="33"/>
      <c r="E284" s="33"/>
      <c r="F284" s="386"/>
      <c r="G284" s="387"/>
      <c r="H284" s="86" t="s">
        <v>2</v>
      </c>
      <c r="I284" s="86"/>
      <c r="J284" s="387"/>
      <c r="K284" s="387"/>
      <c r="L284" s="388"/>
      <c r="M284" s="387"/>
      <c r="N284" s="86" t="s">
        <v>3</v>
      </c>
      <c r="O284" s="86"/>
      <c r="P284" s="387"/>
      <c r="Q284" s="389"/>
      <c r="V284" s="64"/>
      <c r="W284" s="33"/>
      <c r="X284" s="33"/>
      <c r="Y284" s="33"/>
      <c r="Z284" s="79"/>
      <c r="AA284" s="83" t="s">
        <v>2</v>
      </c>
      <c r="AB284" s="86"/>
      <c r="AC284" s="104"/>
      <c r="AD284" s="83" t="s">
        <v>3</v>
      </c>
      <c r="AE284" s="84"/>
    </row>
    <row r="285" spans="1:34" ht="22.65" customHeight="1" x14ac:dyDescent="0.15">
      <c r="B285" s="34"/>
      <c r="C285" s="209"/>
      <c r="E285" s="75"/>
      <c r="F285" s="94" t="s">
        <v>442</v>
      </c>
      <c r="G285" s="94" t="s">
        <v>194</v>
      </c>
      <c r="H285" s="94" t="s">
        <v>195</v>
      </c>
      <c r="I285" s="94" t="s">
        <v>443</v>
      </c>
      <c r="J285" s="100" t="s">
        <v>197</v>
      </c>
      <c r="K285" s="94" t="s">
        <v>1127</v>
      </c>
      <c r="L285" s="103" t="s">
        <v>442</v>
      </c>
      <c r="M285" s="94" t="s">
        <v>194</v>
      </c>
      <c r="N285" s="94" t="s">
        <v>195</v>
      </c>
      <c r="O285" s="94" t="s">
        <v>443</v>
      </c>
      <c r="P285" s="94" t="s">
        <v>197</v>
      </c>
      <c r="Q285" s="94" t="s">
        <v>1127</v>
      </c>
      <c r="V285" s="34"/>
      <c r="W285" s="209"/>
      <c r="Y285" s="75"/>
      <c r="Z285" s="94" t="s">
        <v>975</v>
      </c>
      <c r="AA285" s="94" t="s">
        <v>195</v>
      </c>
      <c r="AB285" s="100" t="s">
        <v>197</v>
      </c>
      <c r="AC285" s="103" t="s">
        <v>975</v>
      </c>
      <c r="AD285" s="94" t="s">
        <v>195</v>
      </c>
      <c r="AE285" s="94" t="s">
        <v>197</v>
      </c>
    </row>
    <row r="286" spans="1:34" ht="12" customHeight="1" x14ac:dyDescent="0.15">
      <c r="B286" s="35"/>
      <c r="C286" s="88"/>
      <c r="D286" s="36"/>
      <c r="E286" s="76"/>
      <c r="F286" s="37"/>
      <c r="G286" s="37"/>
      <c r="H286" s="37"/>
      <c r="I286" s="37"/>
      <c r="J286" s="66"/>
      <c r="K286" s="37"/>
      <c r="L286" s="105">
        <f t="shared" ref="L286:Q286" si="211">F295</f>
        <v>2146</v>
      </c>
      <c r="M286" s="2">
        <f t="shared" si="211"/>
        <v>1105</v>
      </c>
      <c r="N286" s="2">
        <f t="shared" si="211"/>
        <v>1041</v>
      </c>
      <c r="O286" s="2">
        <f t="shared" si="211"/>
        <v>1184</v>
      </c>
      <c r="P286" s="2">
        <f t="shared" si="211"/>
        <v>1077</v>
      </c>
      <c r="Q286" s="2">
        <f t="shared" si="211"/>
        <v>1212</v>
      </c>
      <c r="V286" s="35"/>
      <c r="W286" s="88"/>
      <c r="X286" s="36"/>
      <c r="Y286" s="76"/>
      <c r="Z286" s="37"/>
      <c r="AA286" s="37"/>
      <c r="AB286" s="66"/>
      <c r="AC286" s="105">
        <f>Z295</f>
        <v>1212</v>
      </c>
      <c r="AD286" s="2">
        <f t="shared" ref="AD286:AE286" si="212">AA295</f>
        <v>1041</v>
      </c>
      <c r="AE286" s="2">
        <f t="shared" si="212"/>
        <v>1077</v>
      </c>
    </row>
    <row r="287" spans="1:34" ht="15" customHeight="1" x14ac:dyDescent="0.15">
      <c r="B287" s="34" t="s">
        <v>1097</v>
      </c>
      <c r="C287" s="209"/>
      <c r="F287" s="18">
        <v>1126</v>
      </c>
      <c r="G287" s="18">
        <v>747</v>
      </c>
      <c r="H287" s="18">
        <v>379</v>
      </c>
      <c r="I287" s="18">
        <v>465</v>
      </c>
      <c r="J287" s="67">
        <v>401</v>
      </c>
      <c r="K287" s="18">
        <v>811</v>
      </c>
      <c r="L287" s="107">
        <f t="shared" ref="L287:Q294" si="213">F287/L$286*100</f>
        <v>52.46971109040075</v>
      </c>
      <c r="M287" s="24">
        <f t="shared" si="213"/>
        <v>67.601809954751133</v>
      </c>
      <c r="N287" s="4">
        <f t="shared" si="213"/>
        <v>36.407300672430353</v>
      </c>
      <c r="O287" s="4">
        <f t="shared" si="213"/>
        <v>39.273648648648653</v>
      </c>
      <c r="P287" s="4">
        <f t="shared" si="213"/>
        <v>37.2330547818013</v>
      </c>
      <c r="Q287" s="4">
        <f t="shared" si="213"/>
        <v>66.914191419141915</v>
      </c>
      <c r="R287" s="173"/>
      <c r="V287" s="34" t="s">
        <v>1097</v>
      </c>
      <c r="W287" s="209"/>
      <c r="Z287" s="18">
        <f t="shared" ref="Z287:Z294" si="214">SUM(G287,I287-J287)</f>
        <v>811</v>
      </c>
      <c r="AA287" s="18">
        <f t="shared" ref="AA287:AA294" si="215">H287</f>
        <v>379</v>
      </c>
      <c r="AB287" s="67">
        <f t="shared" ref="AB287:AB294" si="216">J287</f>
        <v>401</v>
      </c>
      <c r="AC287" s="107">
        <f>Z287/AC$286*100</f>
        <v>66.914191419141915</v>
      </c>
      <c r="AD287" s="4">
        <f t="shared" ref="AD287:AE294" si="217">AA287/AD$286*100</f>
        <v>36.407300672430353</v>
      </c>
      <c r="AE287" s="4">
        <f t="shared" si="217"/>
        <v>37.2330547818013</v>
      </c>
      <c r="AH287" s="173"/>
    </row>
    <row r="288" spans="1:34" ht="15" customHeight="1" x14ac:dyDescent="0.15">
      <c r="B288" s="34" t="s">
        <v>1098</v>
      </c>
      <c r="C288" s="209"/>
      <c r="F288" s="18">
        <v>356</v>
      </c>
      <c r="G288" s="18">
        <v>128</v>
      </c>
      <c r="H288" s="18">
        <v>228</v>
      </c>
      <c r="I288" s="18">
        <v>322</v>
      </c>
      <c r="J288" s="67">
        <v>311</v>
      </c>
      <c r="K288" s="18">
        <v>139</v>
      </c>
      <c r="L288" s="107">
        <f t="shared" si="213"/>
        <v>16.589002795899347</v>
      </c>
      <c r="M288" s="24">
        <f t="shared" si="213"/>
        <v>11.583710407239819</v>
      </c>
      <c r="N288" s="4">
        <f t="shared" si="213"/>
        <v>21.902017291066283</v>
      </c>
      <c r="O288" s="4">
        <f t="shared" si="213"/>
        <v>27.195945945945947</v>
      </c>
      <c r="P288" s="4">
        <f t="shared" si="213"/>
        <v>28.876508820798513</v>
      </c>
      <c r="Q288" s="4">
        <f t="shared" si="213"/>
        <v>11.468646864686468</v>
      </c>
      <c r="R288" s="173"/>
      <c r="V288" s="34" t="s">
        <v>1098</v>
      </c>
      <c r="W288" s="209"/>
      <c r="Z288" s="18">
        <f t="shared" si="214"/>
        <v>139</v>
      </c>
      <c r="AA288" s="18">
        <f t="shared" si="215"/>
        <v>228</v>
      </c>
      <c r="AB288" s="67">
        <f t="shared" si="216"/>
        <v>311</v>
      </c>
      <c r="AC288" s="107">
        <f t="shared" ref="AC288:AC294" si="218">Z288/AC$286*100</f>
        <v>11.468646864686468</v>
      </c>
      <c r="AD288" s="4">
        <f t="shared" si="217"/>
        <v>21.902017291066283</v>
      </c>
      <c r="AE288" s="4">
        <f t="shared" si="217"/>
        <v>28.876508820798513</v>
      </c>
      <c r="AH288" s="173"/>
    </row>
    <row r="289" spans="1:34" ht="15" customHeight="1" x14ac:dyDescent="0.15">
      <c r="B289" s="34" t="s">
        <v>952</v>
      </c>
      <c r="C289" s="209"/>
      <c r="F289" s="18">
        <v>55</v>
      </c>
      <c r="G289" s="18">
        <v>11</v>
      </c>
      <c r="H289" s="18">
        <v>44</v>
      </c>
      <c r="I289" s="18">
        <v>56</v>
      </c>
      <c r="J289" s="67">
        <v>56</v>
      </c>
      <c r="K289" s="18">
        <v>11</v>
      </c>
      <c r="L289" s="107">
        <f t="shared" si="213"/>
        <v>2.5629077353215282</v>
      </c>
      <c r="M289" s="24">
        <f t="shared" si="213"/>
        <v>0.99547511312217185</v>
      </c>
      <c r="N289" s="4">
        <f t="shared" si="213"/>
        <v>4.2267050912584052</v>
      </c>
      <c r="O289" s="4">
        <f t="shared" si="213"/>
        <v>4.7297297297297298</v>
      </c>
      <c r="P289" s="4">
        <f t="shared" si="213"/>
        <v>5.1996285979572887</v>
      </c>
      <c r="Q289" s="4">
        <f t="shared" si="213"/>
        <v>0.90759075907590769</v>
      </c>
      <c r="R289" s="173"/>
      <c r="V289" s="34" t="s">
        <v>952</v>
      </c>
      <c r="W289" s="209"/>
      <c r="Z289" s="18">
        <f t="shared" si="214"/>
        <v>11</v>
      </c>
      <c r="AA289" s="18">
        <f t="shared" si="215"/>
        <v>44</v>
      </c>
      <c r="AB289" s="67">
        <f t="shared" si="216"/>
        <v>56</v>
      </c>
      <c r="AC289" s="107">
        <f t="shared" si="218"/>
        <v>0.90759075907590769</v>
      </c>
      <c r="AD289" s="4">
        <f t="shared" si="217"/>
        <v>4.2267050912584052</v>
      </c>
      <c r="AE289" s="4">
        <f t="shared" si="217"/>
        <v>5.1996285979572887</v>
      </c>
      <c r="AH289" s="173"/>
    </row>
    <row r="290" spans="1:34" ht="15" customHeight="1" x14ac:dyDescent="0.15">
      <c r="B290" s="34" t="s">
        <v>965</v>
      </c>
      <c r="C290" s="209"/>
      <c r="F290" s="18">
        <v>25</v>
      </c>
      <c r="G290" s="18">
        <v>6</v>
      </c>
      <c r="H290" s="18">
        <v>19</v>
      </c>
      <c r="I290" s="18">
        <v>26</v>
      </c>
      <c r="J290" s="67">
        <v>22</v>
      </c>
      <c r="K290" s="18">
        <v>10</v>
      </c>
      <c r="L290" s="107">
        <f t="shared" si="213"/>
        <v>1.1649580615097856</v>
      </c>
      <c r="M290" s="24">
        <f t="shared" si="213"/>
        <v>0.54298642533936647</v>
      </c>
      <c r="N290" s="4">
        <f t="shared" si="213"/>
        <v>1.8251681075888568</v>
      </c>
      <c r="O290" s="4">
        <f t="shared" si="213"/>
        <v>2.1959459459459461</v>
      </c>
      <c r="P290" s="4">
        <f t="shared" si="213"/>
        <v>2.042711234911792</v>
      </c>
      <c r="Q290" s="4">
        <f t="shared" si="213"/>
        <v>0.82508250825082496</v>
      </c>
      <c r="R290" s="173"/>
      <c r="V290" s="34" t="s">
        <v>965</v>
      </c>
      <c r="W290" s="209"/>
      <c r="Z290" s="18">
        <f t="shared" si="214"/>
        <v>10</v>
      </c>
      <c r="AA290" s="18">
        <f t="shared" si="215"/>
        <v>19</v>
      </c>
      <c r="AB290" s="67">
        <f t="shared" si="216"/>
        <v>22</v>
      </c>
      <c r="AC290" s="107">
        <f t="shared" si="218"/>
        <v>0.82508250825082496</v>
      </c>
      <c r="AD290" s="4">
        <f t="shared" si="217"/>
        <v>1.8251681075888568</v>
      </c>
      <c r="AE290" s="4">
        <f t="shared" si="217"/>
        <v>2.042711234911792</v>
      </c>
      <c r="AH290" s="173"/>
    </row>
    <row r="291" spans="1:34" ht="15" customHeight="1" x14ac:dyDescent="0.15">
      <c r="B291" s="34" t="s">
        <v>953</v>
      </c>
      <c r="C291" s="209"/>
      <c r="F291" s="18">
        <v>15</v>
      </c>
      <c r="G291" s="18">
        <v>8</v>
      </c>
      <c r="H291" s="18">
        <v>7</v>
      </c>
      <c r="I291" s="18">
        <v>3</v>
      </c>
      <c r="J291" s="67">
        <v>3</v>
      </c>
      <c r="K291" s="18">
        <v>8</v>
      </c>
      <c r="L291" s="107">
        <f t="shared" si="213"/>
        <v>0.69897483690587137</v>
      </c>
      <c r="M291" s="24">
        <f t="shared" si="213"/>
        <v>0.72398190045248867</v>
      </c>
      <c r="N291" s="4">
        <f t="shared" si="213"/>
        <v>0.67243035542747354</v>
      </c>
      <c r="O291" s="4">
        <f t="shared" si="213"/>
        <v>0.2533783783783784</v>
      </c>
      <c r="P291" s="4">
        <f t="shared" si="213"/>
        <v>0.2785515320334262</v>
      </c>
      <c r="Q291" s="4">
        <f t="shared" si="213"/>
        <v>0.66006600660066006</v>
      </c>
      <c r="R291" s="173"/>
      <c r="V291" s="34" t="s">
        <v>953</v>
      </c>
      <c r="W291" s="209"/>
      <c r="Z291" s="18">
        <f t="shared" si="214"/>
        <v>8</v>
      </c>
      <c r="AA291" s="18">
        <f t="shared" si="215"/>
        <v>7</v>
      </c>
      <c r="AB291" s="67">
        <f t="shared" si="216"/>
        <v>3</v>
      </c>
      <c r="AC291" s="107">
        <f t="shared" si="218"/>
        <v>0.66006600660066006</v>
      </c>
      <c r="AD291" s="4">
        <f t="shared" si="217"/>
        <v>0.67243035542747354</v>
      </c>
      <c r="AE291" s="4">
        <f t="shared" si="217"/>
        <v>0.2785515320334262</v>
      </c>
      <c r="AH291" s="173"/>
    </row>
    <row r="292" spans="1:34" ht="15" customHeight="1" x14ac:dyDescent="0.15">
      <c r="B292" s="34" t="s">
        <v>954</v>
      </c>
      <c r="C292" s="209"/>
      <c r="F292" s="18">
        <v>1</v>
      </c>
      <c r="G292" s="18">
        <v>0</v>
      </c>
      <c r="H292" s="18">
        <v>1</v>
      </c>
      <c r="I292" s="18">
        <v>0</v>
      </c>
      <c r="J292" s="67">
        <v>0</v>
      </c>
      <c r="K292" s="18">
        <v>0</v>
      </c>
      <c r="L292" s="107">
        <f t="shared" si="213"/>
        <v>4.6598322460391424E-2</v>
      </c>
      <c r="M292" s="24">
        <f t="shared" si="213"/>
        <v>0</v>
      </c>
      <c r="N292" s="4">
        <f t="shared" si="213"/>
        <v>9.6061479346781942E-2</v>
      </c>
      <c r="O292" s="4">
        <f t="shared" si="213"/>
        <v>0</v>
      </c>
      <c r="P292" s="4">
        <f t="shared" si="213"/>
        <v>0</v>
      </c>
      <c r="Q292" s="4">
        <f t="shared" si="213"/>
        <v>0</v>
      </c>
      <c r="R292" s="173"/>
      <c r="V292" s="34" t="s">
        <v>954</v>
      </c>
      <c r="W292" s="209"/>
      <c r="Z292" s="18">
        <f t="shared" si="214"/>
        <v>0</v>
      </c>
      <c r="AA292" s="18">
        <f t="shared" si="215"/>
        <v>1</v>
      </c>
      <c r="AB292" s="67">
        <f t="shared" si="216"/>
        <v>0</v>
      </c>
      <c r="AC292" s="107">
        <f t="shared" si="218"/>
        <v>0</v>
      </c>
      <c r="AD292" s="4">
        <f t="shared" si="217"/>
        <v>9.6061479346781942E-2</v>
      </c>
      <c r="AE292" s="4">
        <f t="shared" si="217"/>
        <v>0</v>
      </c>
      <c r="AH292" s="173"/>
    </row>
    <row r="293" spans="1:34" ht="15" customHeight="1" x14ac:dyDescent="0.15">
      <c r="B293" s="34" t="s">
        <v>128</v>
      </c>
      <c r="C293" s="209"/>
      <c r="F293" s="18">
        <v>6</v>
      </c>
      <c r="G293" s="18">
        <v>2</v>
      </c>
      <c r="H293" s="18">
        <v>4</v>
      </c>
      <c r="I293" s="18">
        <v>0</v>
      </c>
      <c r="J293" s="67">
        <v>0</v>
      </c>
      <c r="K293" s="18">
        <v>2</v>
      </c>
      <c r="L293" s="107">
        <f t="shared" si="213"/>
        <v>0.27958993476234856</v>
      </c>
      <c r="M293" s="24">
        <f t="shared" si="213"/>
        <v>0.18099547511312217</v>
      </c>
      <c r="N293" s="4">
        <f t="shared" si="213"/>
        <v>0.38424591738712777</v>
      </c>
      <c r="O293" s="4">
        <f t="shared" si="213"/>
        <v>0</v>
      </c>
      <c r="P293" s="4">
        <f t="shared" si="213"/>
        <v>0</v>
      </c>
      <c r="Q293" s="4">
        <f t="shared" si="213"/>
        <v>0.16501650165016502</v>
      </c>
      <c r="R293" s="173"/>
      <c r="V293" s="34" t="s">
        <v>128</v>
      </c>
      <c r="W293" s="209"/>
      <c r="Z293" s="18">
        <f t="shared" si="214"/>
        <v>2</v>
      </c>
      <c r="AA293" s="18">
        <f t="shared" si="215"/>
        <v>4</v>
      </c>
      <c r="AB293" s="67">
        <f t="shared" si="216"/>
        <v>0</v>
      </c>
      <c r="AC293" s="107">
        <f t="shared" si="218"/>
        <v>0.16501650165016502</v>
      </c>
      <c r="AD293" s="4">
        <f t="shared" si="217"/>
        <v>0.38424591738712777</v>
      </c>
      <c r="AE293" s="4">
        <f t="shared" si="217"/>
        <v>0</v>
      </c>
      <c r="AH293" s="173"/>
    </row>
    <row r="294" spans="1:34" ht="15" customHeight="1" x14ac:dyDescent="0.15">
      <c r="B294" s="34" t="s">
        <v>150</v>
      </c>
      <c r="C294" s="209"/>
      <c r="D294" s="36"/>
      <c r="E294" s="36"/>
      <c r="F294" s="19">
        <v>562</v>
      </c>
      <c r="G294" s="19">
        <v>203</v>
      </c>
      <c r="H294" s="19">
        <v>359</v>
      </c>
      <c r="I294" s="19">
        <v>312</v>
      </c>
      <c r="J294" s="72">
        <v>284</v>
      </c>
      <c r="K294" s="19">
        <v>231</v>
      </c>
      <c r="L294" s="111">
        <f t="shared" si="213"/>
        <v>26.188257222739981</v>
      </c>
      <c r="M294" s="26">
        <f t="shared" si="213"/>
        <v>18.371040723981903</v>
      </c>
      <c r="N294" s="5">
        <f t="shared" si="213"/>
        <v>34.486071085494721</v>
      </c>
      <c r="O294" s="5">
        <f t="shared" si="213"/>
        <v>26.351351351351347</v>
      </c>
      <c r="P294" s="5">
        <f t="shared" si="213"/>
        <v>26.369545032497676</v>
      </c>
      <c r="Q294" s="5">
        <f t="shared" si="213"/>
        <v>19.059405940594061</v>
      </c>
      <c r="R294" s="173"/>
      <c r="V294" s="34" t="s">
        <v>150</v>
      </c>
      <c r="W294" s="209"/>
      <c r="X294" s="36"/>
      <c r="Y294" s="36"/>
      <c r="Z294" s="19">
        <f t="shared" si="214"/>
        <v>231</v>
      </c>
      <c r="AA294" s="19">
        <f t="shared" si="215"/>
        <v>359</v>
      </c>
      <c r="AB294" s="72">
        <f t="shared" si="216"/>
        <v>284</v>
      </c>
      <c r="AC294" s="111">
        <f t="shared" si="218"/>
        <v>19.059405940594061</v>
      </c>
      <c r="AD294" s="5">
        <f t="shared" si="217"/>
        <v>34.486071085494721</v>
      </c>
      <c r="AE294" s="5">
        <f t="shared" si="217"/>
        <v>26.369545032497676</v>
      </c>
      <c r="AH294" s="173"/>
    </row>
    <row r="295" spans="1:34" ht="15" customHeight="1" x14ac:dyDescent="0.15">
      <c r="B295" s="38" t="s">
        <v>1</v>
      </c>
      <c r="C295" s="78"/>
      <c r="D295" s="28"/>
      <c r="E295" s="29"/>
      <c r="F295" s="39">
        <f t="shared" ref="F295:J295" si="219">SUM(F287:F294)</f>
        <v>2146</v>
      </c>
      <c r="G295" s="39">
        <f t="shared" si="219"/>
        <v>1105</v>
      </c>
      <c r="H295" s="39">
        <f t="shared" si="219"/>
        <v>1041</v>
      </c>
      <c r="I295" s="39">
        <f t="shared" si="219"/>
        <v>1184</v>
      </c>
      <c r="J295" s="68">
        <f t="shared" si="219"/>
        <v>1077</v>
      </c>
      <c r="K295" s="39">
        <v>1212</v>
      </c>
      <c r="L295" s="108">
        <f t="shared" ref="L295:Q295" si="220">SUM(L287:L294)</f>
        <v>100</v>
      </c>
      <c r="M295" s="25">
        <f t="shared" si="220"/>
        <v>100</v>
      </c>
      <c r="N295" s="6">
        <f t="shared" si="220"/>
        <v>100.00000000000003</v>
      </c>
      <c r="O295" s="6">
        <f t="shared" si="220"/>
        <v>100</v>
      </c>
      <c r="P295" s="6">
        <f t="shared" si="220"/>
        <v>100</v>
      </c>
      <c r="Q295" s="6">
        <f t="shared" si="220"/>
        <v>100</v>
      </c>
      <c r="V295" s="38" t="s">
        <v>1</v>
      </c>
      <c r="W295" s="78"/>
      <c r="X295" s="28"/>
      <c r="Y295" s="29"/>
      <c r="Z295" s="39">
        <f t="shared" ref="Z295:AE295" si="221">SUM(Z287:Z294)</f>
        <v>1212</v>
      </c>
      <c r="AA295" s="39">
        <f t="shared" si="221"/>
        <v>1041</v>
      </c>
      <c r="AB295" s="68">
        <f t="shared" si="221"/>
        <v>1077</v>
      </c>
      <c r="AC295" s="108">
        <f t="shared" si="221"/>
        <v>100</v>
      </c>
      <c r="AD295" s="6">
        <f t="shared" si="221"/>
        <v>100.00000000000003</v>
      </c>
      <c r="AE295" s="6">
        <f t="shared" si="221"/>
        <v>100</v>
      </c>
    </row>
    <row r="296" spans="1:34" ht="15" customHeight="1" x14ac:dyDescent="0.15">
      <c r="B296" s="38" t="s">
        <v>1032</v>
      </c>
      <c r="C296" s="78"/>
      <c r="D296" s="28"/>
      <c r="E296" s="29"/>
      <c r="F296" s="40">
        <v>1.2430555555555556</v>
      </c>
      <c r="G296" s="40">
        <v>0.69179600886917958</v>
      </c>
      <c r="H296" s="40">
        <v>1.9721407624633431</v>
      </c>
      <c r="I296" s="40">
        <v>1.5607798165137614</v>
      </c>
      <c r="J296" s="40">
        <v>1.6305170239596469</v>
      </c>
      <c r="K296" s="40">
        <v>0.70540265035677885</v>
      </c>
      <c r="V296" s="38" t="s">
        <v>1032</v>
      </c>
      <c r="W296" s="78"/>
      <c r="X296" s="28"/>
      <c r="Y296" s="29"/>
      <c r="Z296" s="40">
        <v>0.70540265035677885</v>
      </c>
      <c r="AA296" s="40">
        <f>H296</f>
        <v>1.9721407624633431</v>
      </c>
      <c r="AB296" s="40">
        <f>J296</f>
        <v>1.6305170239596469</v>
      </c>
    </row>
    <row r="297" spans="1:34" ht="15" customHeight="1" x14ac:dyDescent="0.15">
      <c r="K297" s="7"/>
      <c r="AA297" s="1"/>
    </row>
    <row r="298" spans="1:34" ht="15" customHeight="1" x14ac:dyDescent="0.15">
      <c r="A298" s="1" t="s">
        <v>1106</v>
      </c>
      <c r="B298" s="22"/>
      <c r="H298" s="7"/>
      <c r="I298" s="7"/>
      <c r="K298" s="7"/>
      <c r="M298" s="7"/>
      <c r="V298" s="22"/>
    </row>
    <row r="299" spans="1:34" ht="13.65" customHeight="1" x14ac:dyDescent="0.15">
      <c r="B299" s="64"/>
      <c r="C299" s="33"/>
      <c r="D299" s="33"/>
      <c r="E299" s="33"/>
      <c r="F299" s="386"/>
      <c r="G299" s="387"/>
      <c r="H299" s="86" t="s">
        <v>2</v>
      </c>
      <c r="I299" s="86"/>
      <c r="J299" s="387"/>
      <c r="K299" s="387"/>
      <c r="L299" s="388"/>
      <c r="M299" s="387"/>
      <c r="N299" s="86" t="s">
        <v>3</v>
      </c>
      <c r="O299" s="86"/>
      <c r="P299" s="387"/>
      <c r="Q299" s="389"/>
      <c r="V299" s="64"/>
      <c r="W299" s="33"/>
      <c r="X299" s="33"/>
      <c r="Y299" s="33"/>
      <c r="Z299" s="79"/>
      <c r="AA299" s="83" t="s">
        <v>2</v>
      </c>
      <c r="AB299" s="86"/>
      <c r="AC299" s="104"/>
      <c r="AD299" s="83" t="s">
        <v>3</v>
      </c>
      <c r="AE299" s="84"/>
    </row>
    <row r="300" spans="1:34" ht="22.65" customHeight="1" x14ac:dyDescent="0.15">
      <c r="B300" s="34"/>
      <c r="C300" s="209"/>
      <c r="E300" s="75"/>
      <c r="F300" s="94" t="s">
        <v>442</v>
      </c>
      <c r="G300" s="94" t="s">
        <v>194</v>
      </c>
      <c r="H300" s="94" t="s">
        <v>195</v>
      </c>
      <c r="I300" s="94" t="s">
        <v>443</v>
      </c>
      <c r="J300" s="100" t="s">
        <v>197</v>
      </c>
      <c r="K300" s="94" t="s">
        <v>1127</v>
      </c>
      <c r="L300" s="103" t="s">
        <v>442</v>
      </c>
      <c r="M300" s="94" t="s">
        <v>194</v>
      </c>
      <c r="N300" s="94" t="s">
        <v>195</v>
      </c>
      <c r="O300" s="94" t="s">
        <v>443</v>
      </c>
      <c r="P300" s="94" t="s">
        <v>197</v>
      </c>
      <c r="Q300" s="94" t="s">
        <v>1127</v>
      </c>
      <c r="V300" s="34"/>
      <c r="W300" s="209"/>
      <c r="Y300" s="75"/>
      <c r="Z300" s="94" t="s">
        <v>975</v>
      </c>
      <c r="AA300" s="94" t="s">
        <v>195</v>
      </c>
      <c r="AB300" s="100" t="s">
        <v>197</v>
      </c>
      <c r="AC300" s="103" t="s">
        <v>975</v>
      </c>
      <c r="AD300" s="94" t="s">
        <v>195</v>
      </c>
      <c r="AE300" s="94" t="s">
        <v>197</v>
      </c>
    </row>
    <row r="301" spans="1:34" ht="12" customHeight="1" x14ac:dyDescent="0.15">
      <c r="B301" s="35"/>
      <c r="C301" s="88"/>
      <c r="D301" s="36"/>
      <c r="E301" s="76"/>
      <c r="F301" s="37"/>
      <c r="G301" s="37"/>
      <c r="H301" s="37"/>
      <c r="I301" s="37"/>
      <c r="J301" s="66"/>
      <c r="K301" s="37"/>
      <c r="L301" s="105">
        <f t="shared" ref="L301:Q301" si="222">F310</f>
        <v>2146</v>
      </c>
      <c r="M301" s="2">
        <f t="shared" si="222"/>
        <v>1105</v>
      </c>
      <c r="N301" s="2">
        <f t="shared" si="222"/>
        <v>1041</v>
      </c>
      <c r="O301" s="2">
        <f t="shared" si="222"/>
        <v>1184</v>
      </c>
      <c r="P301" s="2">
        <f t="shared" si="222"/>
        <v>1077</v>
      </c>
      <c r="Q301" s="2">
        <f t="shared" si="222"/>
        <v>1212</v>
      </c>
      <c r="V301" s="35"/>
      <c r="W301" s="88"/>
      <c r="X301" s="36"/>
      <c r="Y301" s="76"/>
      <c r="Z301" s="37"/>
      <c r="AA301" s="37"/>
      <c r="AB301" s="66"/>
      <c r="AC301" s="105">
        <f>Z310</f>
        <v>1212</v>
      </c>
      <c r="AD301" s="2">
        <f t="shared" ref="AD301:AE301" si="223">AA310</f>
        <v>1041</v>
      </c>
      <c r="AE301" s="2">
        <f t="shared" si="223"/>
        <v>1077</v>
      </c>
    </row>
    <row r="302" spans="1:34" ht="15" customHeight="1" x14ac:dyDescent="0.15">
      <c r="B302" s="34" t="s">
        <v>1097</v>
      </c>
      <c r="C302" s="209"/>
      <c r="F302" s="18">
        <v>1169</v>
      </c>
      <c r="G302" s="18">
        <v>853</v>
      </c>
      <c r="H302" s="18">
        <v>316</v>
      </c>
      <c r="I302" s="18">
        <v>309</v>
      </c>
      <c r="J302" s="67">
        <v>239</v>
      </c>
      <c r="K302" s="18">
        <v>923</v>
      </c>
      <c r="L302" s="107">
        <f t="shared" ref="L302:Q309" si="224">F302/L$301*100</f>
        <v>54.473438956197576</v>
      </c>
      <c r="M302" s="24">
        <f t="shared" si="224"/>
        <v>77.194570135746616</v>
      </c>
      <c r="N302" s="4">
        <f t="shared" si="224"/>
        <v>30.355427473583092</v>
      </c>
      <c r="O302" s="4">
        <f t="shared" si="224"/>
        <v>26.097972972972972</v>
      </c>
      <c r="P302" s="4">
        <f t="shared" si="224"/>
        <v>22.191272051996286</v>
      </c>
      <c r="Q302" s="4">
        <f t="shared" si="224"/>
        <v>76.155115511551159</v>
      </c>
      <c r="R302" s="173"/>
      <c r="V302" s="34" t="s">
        <v>1097</v>
      </c>
      <c r="W302" s="209"/>
      <c r="Z302" s="18">
        <f t="shared" ref="Z302:Z309" si="225">SUM(G302,I302-J302)</f>
        <v>923</v>
      </c>
      <c r="AA302" s="18">
        <f t="shared" ref="AA302:AA309" si="226">H302</f>
        <v>316</v>
      </c>
      <c r="AB302" s="67">
        <f t="shared" ref="AB302:AB309" si="227">J302</f>
        <v>239</v>
      </c>
      <c r="AC302" s="107">
        <f>Z302/AC$301*100</f>
        <v>76.155115511551159</v>
      </c>
      <c r="AD302" s="4">
        <f t="shared" ref="AD302:AE309" si="228">AA302/AD$301*100</f>
        <v>30.355427473583092</v>
      </c>
      <c r="AE302" s="4">
        <f t="shared" si="228"/>
        <v>22.191272051996286</v>
      </c>
      <c r="AH302" s="173"/>
    </row>
    <row r="303" spans="1:34" ht="15" customHeight="1" x14ac:dyDescent="0.15">
      <c r="B303" s="34" t="s">
        <v>1098</v>
      </c>
      <c r="C303" s="209"/>
      <c r="F303" s="18">
        <v>239</v>
      </c>
      <c r="G303" s="18">
        <v>12</v>
      </c>
      <c r="H303" s="18">
        <v>227</v>
      </c>
      <c r="I303" s="18">
        <v>298</v>
      </c>
      <c r="J303" s="67">
        <v>292</v>
      </c>
      <c r="K303" s="18">
        <v>18</v>
      </c>
      <c r="L303" s="107">
        <f t="shared" si="224"/>
        <v>11.136999068033552</v>
      </c>
      <c r="M303" s="24">
        <f t="shared" si="224"/>
        <v>1.0859728506787329</v>
      </c>
      <c r="N303" s="4">
        <f t="shared" si="224"/>
        <v>21.805955811719503</v>
      </c>
      <c r="O303" s="4">
        <f t="shared" si="224"/>
        <v>25.168918918918919</v>
      </c>
      <c r="P303" s="4">
        <f t="shared" si="224"/>
        <v>27.112349117920147</v>
      </c>
      <c r="Q303" s="4">
        <f t="shared" si="224"/>
        <v>1.4851485148514851</v>
      </c>
      <c r="R303" s="173"/>
      <c r="V303" s="34" t="s">
        <v>1098</v>
      </c>
      <c r="W303" s="209"/>
      <c r="Z303" s="18">
        <f t="shared" si="225"/>
        <v>18</v>
      </c>
      <c r="AA303" s="18">
        <f t="shared" si="226"/>
        <v>227</v>
      </c>
      <c r="AB303" s="67">
        <f t="shared" si="227"/>
        <v>292</v>
      </c>
      <c r="AC303" s="107">
        <f t="shared" ref="AC303:AC309" si="229">Z303/AC$301*100</f>
        <v>1.4851485148514851</v>
      </c>
      <c r="AD303" s="4">
        <f t="shared" si="228"/>
        <v>21.805955811719503</v>
      </c>
      <c r="AE303" s="4">
        <f t="shared" si="228"/>
        <v>27.112349117920147</v>
      </c>
      <c r="AH303" s="173"/>
    </row>
    <row r="304" spans="1:34" ht="15" customHeight="1" x14ac:dyDescent="0.15">
      <c r="B304" s="34" t="s">
        <v>952</v>
      </c>
      <c r="C304" s="209"/>
      <c r="F304" s="18">
        <v>89</v>
      </c>
      <c r="G304" s="18">
        <v>2</v>
      </c>
      <c r="H304" s="18">
        <v>87</v>
      </c>
      <c r="I304" s="18">
        <v>132</v>
      </c>
      <c r="J304" s="67">
        <v>130</v>
      </c>
      <c r="K304" s="18">
        <v>4</v>
      </c>
      <c r="L304" s="107">
        <f t="shared" si="224"/>
        <v>4.1472506989748368</v>
      </c>
      <c r="M304" s="24">
        <f t="shared" si="224"/>
        <v>0.18099547511312217</v>
      </c>
      <c r="N304" s="4">
        <f t="shared" si="224"/>
        <v>8.3573487031700289</v>
      </c>
      <c r="O304" s="4">
        <f t="shared" si="224"/>
        <v>11.148648648648649</v>
      </c>
      <c r="P304" s="4">
        <f t="shared" si="224"/>
        <v>12.070566388115136</v>
      </c>
      <c r="Q304" s="4">
        <f t="shared" si="224"/>
        <v>0.33003300330033003</v>
      </c>
      <c r="R304" s="173"/>
      <c r="V304" s="34" t="s">
        <v>952</v>
      </c>
      <c r="W304" s="209"/>
      <c r="Z304" s="18">
        <f t="shared" si="225"/>
        <v>4</v>
      </c>
      <c r="AA304" s="18">
        <f t="shared" si="226"/>
        <v>87</v>
      </c>
      <c r="AB304" s="67">
        <f t="shared" si="227"/>
        <v>130</v>
      </c>
      <c r="AC304" s="107">
        <f t="shared" si="229"/>
        <v>0.33003300330033003</v>
      </c>
      <c r="AD304" s="4">
        <f t="shared" si="228"/>
        <v>8.3573487031700289</v>
      </c>
      <c r="AE304" s="4">
        <f t="shared" si="228"/>
        <v>12.070566388115136</v>
      </c>
      <c r="AH304" s="173"/>
    </row>
    <row r="305" spans="1:34" ht="15" customHeight="1" x14ac:dyDescent="0.15">
      <c r="B305" s="34" t="s">
        <v>965</v>
      </c>
      <c r="C305" s="209"/>
      <c r="F305" s="18">
        <v>57</v>
      </c>
      <c r="G305" s="18">
        <v>1</v>
      </c>
      <c r="H305" s="18">
        <v>56</v>
      </c>
      <c r="I305" s="18">
        <v>113</v>
      </c>
      <c r="J305" s="67">
        <v>113</v>
      </c>
      <c r="K305" s="18">
        <v>1</v>
      </c>
      <c r="L305" s="107">
        <f t="shared" si="224"/>
        <v>2.6561043802423114</v>
      </c>
      <c r="M305" s="24">
        <f t="shared" si="224"/>
        <v>9.0497737556561084E-2</v>
      </c>
      <c r="N305" s="4">
        <f t="shared" si="224"/>
        <v>5.3794428434197883</v>
      </c>
      <c r="O305" s="4">
        <f t="shared" si="224"/>
        <v>9.5439189189189193</v>
      </c>
      <c r="P305" s="4">
        <f t="shared" si="224"/>
        <v>10.492107706592387</v>
      </c>
      <c r="Q305" s="4">
        <f t="shared" si="224"/>
        <v>8.2508250825082508E-2</v>
      </c>
      <c r="R305" s="173"/>
      <c r="V305" s="34" t="s">
        <v>965</v>
      </c>
      <c r="W305" s="209"/>
      <c r="Z305" s="18">
        <f t="shared" si="225"/>
        <v>1</v>
      </c>
      <c r="AA305" s="18">
        <f t="shared" si="226"/>
        <v>56</v>
      </c>
      <c r="AB305" s="67">
        <f t="shared" si="227"/>
        <v>113</v>
      </c>
      <c r="AC305" s="107">
        <f t="shared" si="229"/>
        <v>8.2508250825082508E-2</v>
      </c>
      <c r="AD305" s="4">
        <f t="shared" si="228"/>
        <v>5.3794428434197883</v>
      </c>
      <c r="AE305" s="4">
        <f t="shared" si="228"/>
        <v>10.492107706592387</v>
      </c>
      <c r="AH305" s="173"/>
    </row>
    <row r="306" spans="1:34" ht="15" customHeight="1" x14ac:dyDescent="0.15">
      <c r="B306" s="34" t="s">
        <v>953</v>
      </c>
      <c r="C306" s="209"/>
      <c r="F306" s="18">
        <v>28</v>
      </c>
      <c r="G306" s="18">
        <v>2</v>
      </c>
      <c r="H306" s="18">
        <v>26</v>
      </c>
      <c r="I306" s="18">
        <v>47</v>
      </c>
      <c r="J306" s="67">
        <v>46</v>
      </c>
      <c r="K306" s="18">
        <v>3</v>
      </c>
      <c r="L306" s="107">
        <f t="shared" si="224"/>
        <v>1.3047530288909599</v>
      </c>
      <c r="M306" s="24">
        <f t="shared" si="224"/>
        <v>0.18099547511312217</v>
      </c>
      <c r="N306" s="4">
        <f t="shared" si="224"/>
        <v>2.4975984630163302</v>
      </c>
      <c r="O306" s="4">
        <f t="shared" si="224"/>
        <v>3.9695945945945943</v>
      </c>
      <c r="P306" s="4">
        <f t="shared" si="224"/>
        <v>4.2711234911792015</v>
      </c>
      <c r="Q306" s="4">
        <f t="shared" si="224"/>
        <v>0.24752475247524752</v>
      </c>
      <c r="R306" s="173"/>
      <c r="V306" s="34" t="s">
        <v>953</v>
      </c>
      <c r="W306" s="209"/>
      <c r="Z306" s="18">
        <f t="shared" si="225"/>
        <v>3</v>
      </c>
      <c r="AA306" s="18">
        <f t="shared" si="226"/>
        <v>26</v>
      </c>
      <c r="AB306" s="67">
        <f t="shared" si="227"/>
        <v>46</v>
      </c>
      <c r="AC306" s="107">
        <f t="shared" si="229"/>
        <v>0.24752475247524752</v>
      </c>
      <c r="AD306" s="4">
        <f t="shared" si="228"/>
        <v>2.4975984630163302</v>
      </c>
      <c r="AE306" s="4">
        <f t="shared" si="228"/>
        <v>4.2711234911792015</v>
      </c>
      <c r="AH306" s="173"/>
    </row>
    <row r="307" spans="1:34" ht="15" customHeight="1" x14ac:dyDescent="0.15">
      <c r="B307" s="34" t="s">
        <v>954</v>
      </c>
      <c r="C307" s="209"/>
      <c r="F307" s="18">
        <v>15</v>
      </c>
      <c r="G307" s="18">
        <v>0</v>
      </c>
      <c r="H307" s="18">
        <v>15</v>
      </c>
      <c r="I307" s="18">
        <v>23</v>
      </c>
      <c r="J307" s="67">
        <v>22</v>
      </c>
      <c r="K307" s="18">
        <v>1</v>
      </c>
      <c r="L307" s="107">
        <f t="shared" si="224"/>
        <v>0.69897483690587137</v>
      </c>
      <c r="M307" s="24">
        <f t="shared" si="224"/>
        <v>0</v>
      </c>
      <c r="N307" s="4">
        <f t="shared" si="224"/>
        <v>1.4409221902017291</v>
      </c>
      <c r="O307" s="4">
        <f t="shared" si="224"/>
        <v>1.9425675675675675</v>
      </c>
      <c r="P307" s="4">
        <f t="shared" si="224"/>
        <v>2.042711234911792</v>
      </c>
      <c r="Q307" s="4">
        <f t="shared" si="224"/>
        <v>8.2508250825082508E-2</v>
      </c>
      <c r="R307" s="173"/>
      <c r="V307" s="34" t="s">
        <v>954</v>
      </c>
      <c r="W307" s="209"/>
      <c r="Z307" s="18">
        <f t="shared" si="225"/>
        <v>1</v>
      </c>
      <c r="AA307" s="18">
        <f t="shared" si="226"/>
        <v>15</v>
      </c>
      <c r="AB307" s="67">
        <f t="shared" si="227"/>
        <v>22</v>
      </c>
      <c r="AC307" s="107">
        <f t="shared" si="229"/>
        <v>8.2508250825082508E-2</v>
      </c>
      <c r="AD307" s="4">
        <f t="shared" si="228"/>
        <v>1.4409221902017291</v>
      </c>
      <c r="AE307" s="4">
        <f t="shared" si="228"/>
        <v>2.042711234911792</v>
      </c>
      <c r="AH307" s="173"/>
    </row>
    <row r="308" spans="1:34" ht="15" customHeight="1" x14ac:dyDescent="0.15">
      <c r="B308" s="34" t="s">
        <v>128</v>
      </c>
      <c r="C308" s="209"/>
      <c r="F308" s="18">
        <v>22</v>
      </c>
      <c r="G308" s="18">
        <v>1</v>
      </c>
      <c r="H308" s="18">
        <v>21</v>
      </c>
      <c r="I308" s="18">
        <v>10</v>
      </c>
      <c r="J308" s="67">
        <v>10</v>
      </c>
      <c r="K308" s="18">
        <v>1</v>
      </c>
      <c r="L308" s="107">
        <f t="shared" si="224"/>
        <v>1.0251630941286114</v>
      </c>
      <c r="M308" s="24">
        <f t="shared" si="224"/>
        <v>9.0497737556561084E-2</v>
      </c>
      <c r="N308" s="4">
        <f t="shared" si="224"/>
        <v>2.0172910662824206</v>
      </c>
      <c r="O308" s="4">
        <f t="shared" si="224"/>
        <v>0.84459459459459463</v>
      </c>
      <c r="P308" s="4">
        <f t="shared" si="224"/>
        <v>0.92850510677808717</v>
      </c>
      <c r="Q308" s="4">
        <f t="shared" si="224"/>
        <v>8.2508250825082508E-2</v>
      </c>
      <c r="R308" s="173"/>
      <c r="V308" s="34" t="s">
        <v>128</v>
      </c>
      <c r="W308" s="209"/>
      <c r="Z308" s="18">
        <f t="shared" si="225"/>
        <v>1</v>
      </c>
      <c r="AA308" s="18">
        <f t="shared" si="226"/>
        <v>21</v>
      </c>
      <c r="AB308" s="67">
        <f t="shared" si="227"/>
        <v>10</v>
      </c>
      <c r="AC308" s="107">
        <f t="shared" si="229"/>
        <v>8.2508250825082508E-2</v>
      </c>
      <c r="AD308" s="4">
        <f t="shared" si="228"/>
        <v>2.0172910662824206</v>
      </c>
      <c r="AE308" s="4">
        <f t="shared" si="228"/>
        <v>0.92850510677808717</v>
      </c>
      <c r="AH308" s="173"/>
    </row>
    <row r="309" spans="1:34" ht="15" customHeight="1" x14ac:dyDescent="0.15">
      <c r="B309" s="34" t="s">
        <v>150</v>
      </c>
      <c r="C309" s="209"/>
      <c r="D309" s="36"/>
      <c r="E309" s="36"/>
      <c r="F309" s="19">
        <v>527</v>
      </c>
      <c r="G309" s="19">
        <v>234</v>
      </c>
      <c r="H309" s="19">
        <v>293</v>
      </c>
      <c r="I309" s="19">
        <v>252</v>
      </c>
      <c r="J309" s="72">
        <v>225</v>
      </c>
      <c r="K309" s="19">
        <v>261</v>
      </c>
      <c r="L309" s="111">
        <f t="shared" si="224"/>
        <v>24.557315936626281</v>
      </c>
      <c r="M309" s="26">
        <f t="shared" si="224"/>
        <v>21.176470588235293</v>
      </c>
      <c r="N309" s="5">
        <f t="shared" si="224"/>
        <v>28.146013448607111</v>
      </c>
      <c r="O309" s="5">
        <f t="shared" si="224"/>
        <v>21.283783783783782</v>
      </c>
      <c r="P309" s="5">
        <f t="shared" si="224"/>
        <v>20.891364902506965</v>
      </c>
      <c r="Q309" s="5">
        <f t="shared" si="224"/>
        <v>21.534653465346533</v>
      </c>
      <c r="R309" s="173"/>
      <c r="V309" s="34" t="s">
        <v>150</v>
      </c>
      <c r="W309" s="209"/>
      <c r="X309" s="36"/>
      <c r="Y309" s="36"/>
      <c r="Z309" s="19">
        <f t="shared" si="225"/>
        <v>261</v>
      </c>
      <c r="AA309" s="19">
        <f t="shared" si="226"/>
        <v>293</v>
      </c>
      <c r="AB309" s="72">
        <f t="shared" si="227"/>
        <v>225</v>
      </c>
      <c r="AC309" s="111">
        <f t="shared" si="229"/>
        <v>21.534653465346533</v>
      </c>
      <c r="AD309" s="5">
        <f t="shared" si="228"/>
        <v>28.146013448607111</v>
      </c>
      <c r="AE309" s="5">
        <f t="shared" si="228"/>
        <v>20.891364902506965</v>
      </c>
      <c r="AH309" s="173"/>
    </row>
    <row r="310" spans="1:34" ht="15" customHeight="1" x14ac:dyDescent="0.15">
      <c r="B310" s="38" t="s">
        <v>1</v>
      </c>
      <c r="C310" s="78"/>
      <c r="D310" s="28"/>
      <c r="E310" s="29"/>
      <c r="F310" s="39">
        <f t="shared" ref="F310:J310" si="230">SUM(F302:F309)</f>
        <v>2146</v>
      </c>
      <c r="G310" s="39">
        <f t="shared" si="230"/>
        <v>1105</v>
      </c>
      <c r="H310" s="39">
        <f t="shared" si="230"/>
        <v>1041</v>
      </c>
      <c r="I310" s="39">
        <f t="shared" si="230"/>
        <v>1184</v>
      </c>
      <c r="J310" s="68">
        <f t="shared" si="230"/>
        <v>1077</v>
      </c>
      <c r="K310" s="39">
        <v>1212</v>
      </c>
      <c r="L310" s="108">
        <f t="shared" ref="L310:Q310" si="231">SUM(L302:L309)</f>
        <v>100.00000000000001</v>
      </c>
      <c r="M310" s="25">
        <f t="shared" si="231"/>
        <v>100</v>
      </c>
      <c r="N310" s="6">
        <f t="shared" si="231"/>
        <v>100.00000000000001</v>
      </c>
      <c r="O310" s="6">
        <f t="shared" si="231"/>
        <v>100</v>
      </c>
      <c r="P310" s="6">
        <f t="shared" si="231"/>
        <v>100</v>
      </c>
      <c r="Q310" s="6">
        <f t="shared" si="231"/>
        <v>100.00000000000001</v>
      </c>
      <c r="V310" s="38" t="s">
        <v>1</v>
      </c>
      <c r="W310" s="78"/>
      <c r="X310" s="28"/>
      <c r="Y310" s="29"/>
      <c r="Z310" s="39">
        <f t="shared" ref="Z310:AE310" si="232">SUM(Z302:Z309)</f>
        <v>1212</v>
      </c>
      <c r="AA310" s="39">
        <f t="shared" si="232"/>
        <v>1041</v>
      </c>
      <c r="AB310" s="68">
        <f t="shared" si="232"/>
        <v>1077</v>
      </c>
      <c r="AC310" s="108">
        <f t="shared" si="232"/>
        <v>100.00000000000001</v>
      </c>
      <c r="AD310" s="6">
        <f t="shared" si="232"/>
        <v>100.00000000000001</v>
      </c>
      <c r="AE310" s="6">
        <f t="shared" si="232"/>
        <v>100</v>
      </c>
    </row>
    <row r="311" spans="1:34" ht="15" customHeight="1" x14ac:dyDescent="0.15">
      <c r="B311" s="38" t="s">
        <v>1032</v>
      </c>
      <c r="C311" s="78"/>
      <c r="D311" s="28"/>
      <c r="E311" s="29"/>
      <c r="F311" s="40">
        <v>2.6386658431130328</v>
      </c>
      <c r="G311" s="40">
        <v>0.17221584385763491</v>
      </c>
      <c r="H311" s="40">
        <v>5.5106951871657754</v>
      </c>
      <c r="I311" s="40">
        <v>5.9206008583690988</v>
      </c>
      <c r="J311" s="40">
        <v>6.373239436619718</v>
      </c>
      <c r="K311" s="40">
        <v>0.25026288117770767</v>
      </c>
      <c r="V311" s="38" t="s">
        <v>1032</v>
      </c>
      <c r="W311" s="78"/>
      <c r="X311" s="28"/>
      <c r="Y311" s="29"/>
      <c r="Z311" s="40">
        <v>0.25026288117770767</v>
      </c>
      <c r="AA311" s="40">
        <f>H311</f>
        <v>5.5106951871657754</v>
      </c>
      <c r="AB311" s="40">
        <f>J311</f>
        <v>6.373239436619718</v>
      </c>
    </row>
    <row r="312" spans="1:34" ht="15" customHeight="1" x14ac:dyDescent="0.15">
      <c r="K312" s="7"/>
      <c r="AA312" s="1"/>
    </row>
    <row r="313" spans="1:34" ht="15" customHeight="1" x14ac:dyDescent="0.15">
      <c r="A313" s="1" t="s">
        <v>853</v>
      </c>
      <c r="B313" s="22"/>
      <c r="H313" s="7"/>
      <c r="I313" s="7"/>
      <c r="K313" s="7"/>
      <c r="M313" s="7"/>
      <c r="V313" s="22"/>
    </row>
    <row r="314" spans="1:34" ht="13.65" customHeight="1" x14ac:dyDescent="0.15">
      <c r="B314" s="64"/>
      <c r="C314" s="33"/>
      <c r="D314" s="33"/>
      <c r="E314" s="33"/>
      <c r="F314" s="386"/>
      <c r="G314" s="387"/>
      <c r="H314" s="86" t="s">
        <v>2</v>
      </c>
      <c r="I314" s="86"/>
      <c r="J314" s="387"/>
      <c r="K314" s="387"/>
      <c r="L314" s="388"/>
      <c r="M314" s="387"/>
      <c r="N314" s="86" t="s">
        <v>3</v>
      </c>
      <c r="O314" s="86"/>
      <c r="P314" s="387"/>
      <c r="Q314" s="389"/>
      <c r="V314" s="64"/>
      <c r="W314" s="33"/>
      <c r="X314" s="33"/>
      <c r="Y314" s="33"/>
      <c r="Z314" s="79"/>
      <c r="AA314" s="83" t="s">
        <v>2</v>
      </c>
      <c r="AB314" s="86"/>
      <c r="AC314" s="104"/>
      <c r="AD314" s="83" t="s">
        <v>3</v>
      </c>
      <c r="AE314" s="84"/>
    </row>
    <row r="315" spans="1:34" ht="22.65" customHeight="1" x14ac:dyDescent="0.15">
      <c r="B315" s="34"/>
      <c r="C315" s="209"/>
      <c r="E315" s="75"/>
      <c r="F315" s="94" t="s">
        <v>442</v>
      </c>
      <c r="G315" s="94" t="s">
        <v>194</v>
      </c>
      <c r="H315" s="94" t="s">
        <v>195</v>
      </c>
      <c r="I315" s="94" t="s">
        <v>443</v>
      </c>
      <c r="J315" s="100" t="s">
        <v>197</v>
      </c>
      <c r="K315" s="94" t="s">
        <v>1127</v>
      </c>
      <c r="L315" s="103" t="s">
        <v>442</v>
      </c>
      <c r="M315" s="94" t="s">
        <v>194</v>
      </c>
      <c r="N315" s="94" t="s">
        <v>195</v>
      </c>
      <c r="O315" s="94" t="s">
        <v>443</v>
      </c>
      <c r="P315" s="94" t="s">
        <v>197</v>
      </c>
      <c r="Q315" s="94" t="s">
        <v>1127</v>
      </c>
      <c r="V315" s="34"/>
      <c r="W315" s="209"/>
      <c r="Y315" s="75"/>
      <c r="Z315" s="94" t="s">
        <v>975</v>
      </c>
      <c r="AA315" s="94" t="s">
        <v>195</v>
      </c>
      <c r="AB315" s="100" t="s">
        <v>197</v>
      </c>
      <c r="AC315" s="103" t="s">
        <v>975</v>
      </c>
      <c r="AD315" s="94" t="s">
        <v>195</v>
      </c>
      <c r="AE315" s="94" t="s">
        <v>197</v>
      </c>
    </row>
    <row r="316" spans="1:34" ht="12" customHeight="1" x14ac:dyDescent="0.15">
      <c r="B316" s="35"/>
      <c r="C316" s="88"/>
      <c r="D316" s="36"/>
      <c r="E316" s="76"/>
      <c r="F316" s="37"/>
      <c r="G316" s="37"/>
      <c r="H316" s="37"/>
      <c r="I316" s="37"/>
      <c r="J316" s="66"/>
      <c r="K316" s="37"/>
      <c r="L316" s="105">
        <f t="shared" ref="L316:Q316" si="233">F$325</f>
        <v>2146</v>
      </c>
      <c r="M316" s="2">
        <f t="shared" si="233"/>
        <v>1105</v>
      </c>
      <c r="N316" s="2">
        <f t="shared" si="233"/>
        <v>1041</v>
      </c>
      <c r="O316" s="2">
        <f t="shared" si="233"/>
        <v>1184</v>
      </c>
      <c r="P316" s="2">
        <f t="shared" si="233"/>
        <v>1077</v>
      </c>
      <c r="Q316" s="2">
        <f t="shared" si="233"/>
        <v>1212</v>
      </c>
      <c r="V316" s="35"/>
      <c r="W316" s="88"/>
      <c r="X316" s="36"/>
      <c r="Y316" s="76"/>
      <c r="Z316" s="37"/>
      <c r="AA316" s="37"/>
      <c r="AB316" s="66"/>
      <c r="AC316" s="105">
        <f>Z$325</f>
        <v>1212</v>
      </c>
      <c r="AD316" s="2">
        <f>AA$325</f>
        <v>1041</v>
      </c>
      <c r="AE316" s="2">
        <f>AB$325</f>
        <v>1077</v>
      </c>
    </row>
    <row r="317" spans="1:34" ht="15" customHeight="1" x14ac:dyDescent="0.15">
      <c r="B317" s="34" t="s">
        <v>859</v>
      </c>
      <c r="C317" s="209"/>
      <c r="F317" s="18">
        <v>1420</v>
      </c>
      <c r="G317" s="18">
        <v>814</v>
      </c>
      <c r="H317" s="18">
        <v>606</v>
      </c>
      <c r="I317" s="18">
        <v>705</v>
      </c>
      <c r="J317" s="67">
        <v>640</v>
      </c>
      <c r="K317" s="18">
        <v>879</v>
      </c>
      <c r="L317" s="107">
        <f t="shared" ref="L317:Q324" si="234">F317/L$316*100</f>
        <v>66.169617893755827</v>
      </c>
      <c r="M317" s="24">
        <f t="shared" si="234"/>
        <v>73.665158371040732</v>
      </c>
      <c r="N317" s="4">
        <f t="shared" si="234"/>
        <v>58.213256484149852</v>
      </c>
      <c r="O317" s="4">
        <f t="shared" si="234"/>
        <v>59.543918918918912</v>
      </c>
      <c r="P317" s="4">
        <f t="shared" si="234"/>
        <v>59.424326833797579</v>
      </c>
      <c r="Q317" s="4">
        <f t="shared" si="234"/>
        <v>72.524752475247524</v>
      </c>
      <c r="R317" s="173"/>
      <c r="V317" s="34" t="s">
        <v>859</v>
      </c>
      <c r="W317" s="209"/>
      <c r="Z317" s="18">
        <f t="shared" ref="Z317:Z324" si="235">SUM(G317,I317-J317)</f>
        <v>879</v>
      </c>
      <c r="AA317" s="18">
        <f t="shared" ref="AA317:AA324" si="236">H317</f>
        <v>606</v>
      </c>
      <c r="AB317" s="67">
        <f t="shared" ref="AB317:AB324" si="237">J317</f>
        <v>640</v>
      </c>
      <c r="AC317" s="107">
        <f t="shared" ref="AC317:AE324" si="238">Z317/AC$316*100</f>
        <v>72.524752475247524</v>
      </c>
      <c r="AD317" s="4">
        <f t="shared" si="238"/>
        <v>58.213256484149852</v>
      </c>
      <c r="AE317" s="4">
        <f t="shared" si="238"/>
        <v>59.424326833797579</v>
      </c>
      <c r="AH317" s="173"/>
    </row>
    <row r="318" spans="1:34" ht="15" customHeight="1" x14ac:dyDescent="0.15">
      <c r="B318" s="34" t="s">
        <v>983</v>
      </c>
      <c r="C318" s="209"/>
      <c r="F318" s="18">
        <v>128</v>
      </c>
      <c r="G318" s="18">
        <v>55</v>
      </c>
      <c r="H318" s="18">
        <v>73</v>
      </c>
      <c r="I318" s="18">
        <v>113</v>
      </c>
      <c r="J318" s="67">
        <v>107</v>
      </c>
      <c r="K318" s="18">
        <v>61</v>
      </c>
      <c r="L318" s="107">
        <f t="shared" si="234"/>
        <v>5.9645852749301023</v>
      </c>
      <c r="M318" s="24">
        <f t="shared" si="234"/>
        <v>4.9773755656108598</v>
      </c>
      <c r="N318" s="4">
        <f t="shared" si="234"/>
        <v>7.0124879923150818</v>
      </c>
      <c r="O318" s="4">
        <f t="shared" si="234"/>
        <v>9.5439189189189193</v>
      </c>
      <c r="P318" s="4">
        <f t="shared" si="234"/>
        <v>9.9350046425255343</v>
      </c>
      <c r="Q318" s="4">
        <f t="shared" si="234"/>
        <v>5.0330033003300327</v>
      </c>
      <c r="R318" s="173"/>
      <c r="V318" s="34" t="s">
        <v>983</v>
      </c>
      <c r="W318" s="209"/>
      <c r="Z318" s="18">
        <f t="shared" si="235"/>
        <v>61</v>
      </c>
      <c r="AA318" s="18">
        <f t="shared" si="236"/>
        <v>73</v>
      </c>
      <c r="AB318" s="67">
        <f t="shared" si="237"/>
        <v>107</v>
      </c>
      <c r="AC318" s="107">
        <f t="shared" si="238"/>
        <v>5.0330033003300327</v>
      </c>
      <c r="AD318" s="4">
        <f t="shared" si="238"/>
        <v>7.0124879923150818</v>
      </c>
      <c r="AE318" s="4">
        <f t="shared" si="238"/>
        <v>9.9350046425255343</v>
      </c>
      <c r="AH318" s="173"/>
    </row>
    <row r="319" spans="1:34" ht="15" customHeight="1" x14ac:dyDescent="0.15">
      <c r="B319" s="34" t="s">
        <v>984</v>
      </c>
      <c r="C319" s="209"/>
      <c r="F319" s="18">
        <v>70</v>
      </c>
      <c r="G319" s="18">
        <v>26</v>
      </c>
      <c r="H319" s="18">
        <v>44</v>
      </c>
      <c r="I319" s="18">
        <v>56</v>
      </c>
      <c r="J319" s="67">
        <v>55</v>
      </c>
      <c r="K319" s="18">
        <v>27</v>
      </c>
      <c r="L319" s="107">
        <f t="shared" si="234"/>
        <v>3.2618825722273996</v>
      </c>
      <c r="M319" s="24">
        <f t="shared" si="234"/>
        <v>2.3529411764705883</v>
      </c>
      <c r="N319" s="4">
        <f t="shared" si="234"/>
        <v>4.2267050912584052</v>
      </c>
      <c r="O319" s="4">
        <f t="shared" si="234"/>
        <v>4.7297297297297298</v>
      </c>
      <c r="P319" s="4">
        <f t="shared" si="234"/>
        <v>5.1067780872794799</v>
      </c>
      <c r="Q319" s="4">
        <f t="shared" si="234"/>
        <v>2.2277227722772275</v>
      </c>
      <c r="R319" s="173"/>
      <c r="V319" s="34" t="s">
        <v>984</v>
      </c>
      <c r="W319" s="209"/>
      <c r="Z319" s="18">
        <f t="shared" si="235"/>
        <v>27</v>
      </c>
      <c r="AA319" s="18">
        <f t="shared" si="236"/>
        <v>44</v>
      </c>
      <c r="AB319" s="67">
        <f t="shared" si="237"/>
        <v>55</v>
      </c>
      <c r="AC319" s="107">
        <f t="shared" si="238"/>
        <v>2.2277227722772275</v>
      </c>
      <c r="AD319" s="4">
        <f t="shared" si="238"/>
        <v>4.2267050912584052</v>
      </c>
      <c r="AE319" s="4">
        <f t="shared" si="238"/>
        <v>5.1067780872794799</v>
      </c>
      <c r="AH319" s="173"/>
    </row>
    <row r="320" spans="1:34" ht="15" customHeight="1" x14ac:dyDescent="0.15">
      <c r="B320" s="34" t="s">
        <v>985</v>
      </c>
      <c r="C320" s="209"/>
      <c r="F320" s="18">
        <v>31</v>
      </c>
      <c r="G320" s="18">
        <v>14</v>
      </c>
      <c r="H320" s="18">
        <v>17</v>
      </c>
      <c r="I320" s="18">
        <v>32</v>
      </c>
      <c r="J320" s="67">
        <v>30</v>
      </c>
      <c r="K320" s="18">
        <v>16</v>
      </c>
      <c r="L320" s="107">
        <f t="shared" si="234"/>
        <v>1.4445479962721341</v>
      </c>
      <c r="M320" s="24">
        <f t="shared" si="234"/>
        <v>1.2669683257918551</v>
      </c>
      <c r="N320" s="4">
        <f t="shared" si="234"/>
        <v>1.6330451488952931</v>
      </c>
      <c r="O320" s="4">
        <f t="shared" si="234"/>
        <v>2.7027027027027026</v>
      </c>
      <c r="P320" s="4">
        <f t="shared" si="234"/>
        <v>2.785515320334262</v>
      </c>
      <c r="Q320" s="4">
        <f t="shared" si="234"/>
        <v>1.3201320132013201</v>
      </c>
      <c r="R320" s="173"/>
      <c r="V320" s="34" t="s">
        <v>985</v>
      </c>
      <c r="W320" s="209"/>
      <c r="Z320" s="18">
        <f t="shared" si="235"/>
        <v>16</v>
      </c>
      <c r="AA320" s="18">
        <f t="shared" si="236"/>
        <v>17</v>
      </c>
      <c r="AB320" s="67">
        <f t="shared" si="237"/>
        <v>30</v>
      </c>
      <c r="AC320" s="107">
        <f t="shared" si="238"/>
        <v>1.3201320132013201</v>
      </c>
      <c r="AD320" s="4">
        <f t="shared" si="238"/>
        <v>1.6330451488952931</v>
      </c>
      <c r="AE320" s="4">
        <f t="shared" si="238"/>
        <v>2.785515320334262</v>
      </c>
      <c r="AH320" s="173"/>
    </row>
    <row r="321" spans="1:34" ht="15" customHeight="1" x14ac:dyDescent="0.15">
      <c r="B321" s="34" t="s">
        <v>986</v>
      </c>
      <c r="C321" s="209"/>
      <c r="F321" s="18">
        <v>21</v>
      </c>
      <c r="G321" s="18">
        <v>8</v>
      </c>
      <c r="H321" s="18">
        <v>13</v>
      </c>
      <c r="I321" s="18">
        <v>12</v>
      </c>
      <c r="J321" s="67">
        <v>12</v>
      </c>
      <c r="K321" s="18">
        <v>8</v>
      </c>
      <c r="L321" s="107">
        <f t="shared" si="234"/>
        <v>0.97856477166821998</v>
      </c>
      <c r="M321" s="24">
        <f t="shared" si="234"/>
        <v>0.72398190045248867</v>
      </c>
      <c r="N321" s="4">
        <f t="shared" si="234"/>
        <v>1.2487992315081651</v>
      </c>
      <c r="O321" s="4">
        <f t="shared" si="234"/>
        <v>1.0135135135135136</v>
      </c>
      <c r="P321" s="4">
        <f t="shared" si="234"/>
        <v>1.1142061281337048</v>
      </c>
      <c r="Q321" s="4">
        <f t="shared" si="234"/>
        <v>0.66006600660066006</v>
      </c>
      <c r="R321" s="173"/>
      <c r="V321" s="34" t="s">
        <v>986</v>
      </c>
      <c r="W321" s="209"/>
      <c r="Z321" s="18">
        <f t="shared" si="235"/>
        <v>8</v>
      </c>
      <c r="AA321" s="18">
        <f t="shared" si="236"/>
        <v>13</v>
      </c>
      <c r="AB321" s="67">
        <f t="shared" si="237"/>
        <v>12</v>
      </c>
      <c r="AC321" s="107">
        <f t="shared" si="238"/>
        <v>0.66006600660066006</v>
      </c>
      <c r="AD321" s="4">
        <f t="shared" si="238"/>
        <v>1.2487992315081651</v>
      </c>
      <c r="AE321" s="4">
        <f t="shared" si="238"/>
        <v>1.1142061281337048</v>
      </c>
      <c r="AH321" s="173"/>
    </row>
    <row r="322" spans="1:34" ht="15" customHeight="1" x14ac:dyDescent="0.15">
      <c r="B322" s="34" t="s">
        <v>988</v>
      </c>
      <c r="C322" s="209"/>
      <c r="F322" s="18">
        <v>54</v>
      </c>
      <c r="G322" s="18">
        <v>14</v>
      </c>
      <c r="H322" s="18">
        <v>40</v>
      </c>
      <c r="I322" s="18">
        <v>38</v>
      </c>
      <c r="J322" s="67">
        <v>36</v>
      </c>
      <c r="K322" s="18">
        <v>16</v>
      </c>
      <c r="L322" s="107">
        <f t="shared" si="234"/>
        <v>2.516309412861137</v>
      </c>
      <c r="M322" s="24">
        <f t="shared" si="234"/>
        <v>1.2669683257918551</v>
      </c>
      <c r="N322" s="4">
        <f t="shared" si="234"/>
        <v>3.8424591738712781</v>
      </c>
      <c r="O322" s="4">
        <f t="shared" si="234"/>
        <v>3.2094594594594592</v>
      </c>
      <c r="P322" s="4">
        <f t="shared" si="234"/>
        <v>3.3426183844011144</v>
      </c>
      <c r="Q322" s="4">
        <f t="shared" si="234"/>
        <v>1.3201320132013201</v>
      </c>
      <c r="R322" s="173"/>
      <c r="V322" s="34" t="s">
        <v>988</v>
      </c>
      <c r="W322" s="209"/>
      <c r="Z322" s="18">
        <f t="shared" si="235"/>
        <v>16</v>
      </c>
      <c r="AA322" s="18">
        <f t="shared" si="236"/>
        <v>40</v>
      </c>
      <c r="AB322" s="67">
        <f t="shared" si="237"/>
        <v>36</v>
      </c>
      <c r="AC322" s="107">
        <f t="shared" si="238"/>
        <v>1.3201320132013201</v>
      </c>
      <c r="AD322" s="4">
        <f t="shared" si="238"/>
        <v>3.8424591738712781</v>
      </c>
      <c r="AE322" s="4">
        <f t="shared" si="238"/>
        <v>3.3426183844011144</v>
      </c>
      <c r="AH322" s="173"/>
    </row>
    <row r="323" spans="1:34" ht="15" customHeight="1" x14ac:dyDescent="0.15">
      <c r="B323" s="34" t="s">
        <v>989</v>
      </c>
      <c r="C323" s="209"/>
      <c r="F323" s="18">
        <v>41</v>
      </c>
      <c r="G323" s="18">
        <v>10</v>
      </c>
      <c r="H323" s="18">
        <v>31</v>
      </c>
      <c r="I323" s="18">
        <v>33</v>
      </c>
      <c r="J323" s="67">
        <v>29</v>
      </c>
      <c r="K323" s="18">
        <v>14</v>
      </c>
      <c r="L323" s="107">
        <f t="shared" si="234"/>
        <v>1.9105312208760483</v>
      </c>
      <c r="M323" s="24">
        <f t="shared" si="234"/>
        <v>0.90497737556561098</v>
      </c>
      <c r="N323" s="4">
        <f t="shared" si="234"/>
        <v>2.9779058597502401</v>
      </c>
      <c r="O323" s="4">
        <f t="shared" si="234"/>
        <v>2.7871621621621623</v>
      </c>
      <c r="P323" s="4">
        <f t="shared" si="234"/>
        <v>2.6926648096564532</v>
      </c>
      <c r="Q323" s="4">
        <f t="shared" si="234"/>
        <v>1.1551155115511551</v>
      </c>
      <c r="R323" s="173"/>
      <c r="V323" s="34" t="s">
        <v>989</v>
      </c>
      <c r="W323" s="209"/>
      <c r="Z323" s="18">
        <f t="shared" si="235"/>
        <v>14</v>
      </c>
      <c r="AA323" s="18">
        <f t="shared" si="236"/>
        <v>31</v>
      </c>
      <c r="AB323" s="67">
        <f t="shared" si="237"/>
        <v>29</v>
      </c>
      <c r="AC323" s="107">
        <f t="shared" si="238"/>
        <v>1.1551155115511551</v>
      </c>
      <c r="AD323" s="4">
        <f t="shared" si="238"/>
        <v>2.9779058597502401</v>
      </c>
      <c r="AE323" s="4">
        <f t="shared" si="238"/>
        <v>2.6926648096564532</v>
      </c>
      <c r="AH323" s="173"/>
    </row>
    <row r="324" spans="1:34" ht="15" customHeight="1" x14ac:dyDescent="0.15">
      <c r="B324" s="34" t="s">
        <v>150</v>
      </c>
      <c r="C324" s="209"/>
      <c r="D324" s="36"/>
      <c r="E324" s="36"/>
      <c r="F324" s="19">
        <v>381</v>
      </c>
      <c r="G324" s="19">
        <v>164</v>
      </c>
      <c r="H324" s="19">
        <v>217</v>
      </c>
      <c r="I324" s="19">
        <v>195</v>
      </c>
      <c r="J324" s="72">
        <v>168</v>
      </c>
      <c r="K324" s="19">
        <v>191</v>
      </c>
      <c r="L324" s="111">
        <f t="shared" si="234"/>
        <v>17.753960857409133</v>
      </c>
      <c r="M324" s="26">
        <f t="shared" si="234"/>
        <v>14.841628959276019</v>
      </c>
      <c r="N324" s="5">
        <f t="shared" si="234"/>
        <v>20.845341018251681</v>
      </c>
      <c r="O324" s="5">
        <f t="shared" si="234"/>
        <v>16.469594594594593</v>
      </c>
      <c r="P324" s="5">
        <f t="shared" si="234"/>
        <v>15.598885793871867</v>
      </c>
      <c r="Q324" s="5">
        <f t="shared" si="234"/>
        <v>15.759075907590759</v>
      </c>
      <c r="R324" s="173"/>
      <c r="V324" s="34" t="s">
        <v>150</v>
      </c>
      <c r="W324" s="209"/>
      <c r="X324" s="36"/>
      <c r="Y324" s="36"/>
      <c r="Z324" s="19">
        <f t="shared" si="235"/>
        <v>191</v>
      </c>
      <c r="AA324" s="19">
        <f t="shared" si="236"/>
        <v>217</v>
      </c>
      <c r="AB324" s="72">
        <f t="shared" si="237"/>
        <v>168</v>
      </c>
      <c r="AC324" s="111">
        <f t="shared" si="238"/>
        <v>15.759075907590759</v>
      </c>
      <c r="AD324" s="5">
        <f t="shared" si="238"/>
        <v>20.845341018251681</v>
      </c>
      <c r="AE324" s="5">
        <f t="shared" si="238"/>
        <v>15.598885793871867</v>
      </c>
      <c r="AH324" s="173"/>
    </row>
    <row r="325" spans="1:34" ht="15" customHeight="1" x14ac:dyDescent="0.15">
      <c r="B325" s="38" t="s">
        <v>1</v>
      </c>
      <c r="C325" s="78"/>
      <c r="D325" s="28"/>
      <c r="E325" s="29"/>
      <c r="F325" s="39">
        <f t="shared" ref="F325:J325" si="239">SUM(F317:F324)</f>
        <v>2146</v>
      </c>
      <c r="G325" s="39">
        <f t="shared" si="239"/>
        <v>1105</v>
      </c>
      <c r="H325" s="39">
        <f t="shared" si="239"/>
        <v>1041</v>
      </c>
      <c r="I325" s="39">
        <f t="shared" si="239"/>
        <v>1184</v>
      </c>
      <c r="J325" s="68">
        <f t="shared" si="239"/>
        <v>1077</v>
      </c>
      <c r="K325" s="39">
        <v>1212</v>
      </c>
      <c r="L325" s="108">
        <f t="shared" ref="L325:Q325" si="240">SUM(L317:L324)</f>
        <v>100</v>
      </c>
      <c r="M325" s="25">
        <f t="shared" si="240"/>
        <v>100</v>
      </c>
      <c r="N325" s="6">
        <f t="shared" si="240"/>
        <v>100</v>
      </c>
      <c r="O325" s="6">
        <f t="shared" si="240"/>
        <v>100</v>
      </c>
      <c r="P325" s="6">
        <f t="shared" si="240"/>
        <v>100</v>
      </c>
      <c r="Q325" s="6">
        <f t="shared" si="240"/>
        <v>100</v>
      </c>
      <c r="V325" s="38" t="s">
        <v>1</v>
      </c>
      <c r="W325" s="78"/>
      <c r="X325" s="28"/>
      <c r="Y325" s="29"/>
      <c r="Z325" s="39">
        <f t="shared" ref="Z325:AE325" si="241">SUM(Z317:Z324)</f>
        <v>1212</v>
      </c>
      <c r="AA325" s="39">
        <f t="shared" si="241"/>
        <v>1041</v>
      </c>
      <c r="AB325" s="68">
        <f t="shared" si="241"/>
        <v>1077</v>
      </c>
      <c r="AC325" s="108">
        <f t="shared" si="241"/>
        <v>100</v>
      </c>
      <c r="AD325" s="6">
        <f t="shared" si="241"/>
        <v>100</v>
      </c>
      <c r="AE325" s="6">
        <f t="shared" si="241"/>
        <v>100</v>
      </c>
    </row>
    <row r="326" spans="1:34" ht="15" customHeight="1" x14ac:dyDescent="0.15">
      <c r="B326" s="38" t="s">
        <v>1107</v>
      </c>
      <c r="C326" s="78"/>
      <c r="D326" s="28"/>
      <c r="E326" s="29"/>
      <c r="F326" s="40">
        <v>1.0328611898016997</v>
      </c>
      <c r="G326" s="40">
        <v>0.53134962805526031</v>
      </c>
      <c r="H326" s="40">
        <v>1.6055825242718447</v>
      </c>
      <c r="I326" s="40">
        <v>1.4762386248736097</v>
      </c>
      <c r="J326" s="40">
        <v>1.5027502750275028</v>
      </c>
      <c r="K326" s="40">
        <v>0.58178256611165524</v>
      </c>
      <c r="V326" s="38" t="s">
        <v>1107</v>
      </c>
      <c r="W326" s="78"/>
      <c r="X326" s="28"/>
      <c r="Y326" s="29"/>
      <c r="Z326" s="40">
        <v>0.58178256611165524</v>
      </c>
      <c r="AA326" s="40">
        <f>H326</f>
        <v>1.6055825242718447</v>
      </c>
      <c r="AB326" s="40">
        <f>J326</f>
        <v>1.5027502750275028</v>
      </c>
    </row>
    <row r="327" spans="1:34" ht="15" customHeight="1" x14ac:dyDescent="0.15">
      <c r="B327" s="38" t="s">
        <v>1108</v>
      </c>
      <c r="C327" s="78"/>
      <c r="D327" s="28"/>
      <c r="E327" s="29"/>
      <c r="F327" s="40">
        <v>5.2840579710144926</v>
      </c>
      <c r="G327" s="40">
        <v>3.9370078740157481</v>
      </c>
      <c r="H327" s="40">
        <v>6.068807339449541</v>
      </c>
      <c r="I327" s="40">
        <v>5.140845070422535</v>
      </c>
      <c r="J327" s="40">
        <v>5.078066914498141</v>
      </c>
      <c r="K327" s="40">
        <v>4.183098591549296</v>
      </c>
      <c r="V327" s="38" t="s">
        <v>1108</v>
      </c>
      <c r="W327" s="78"/>
      <c r="X327" s="28"/>
      <c r="Y327" s="29"/>
      <c r="Z327" s="40">
        <v>4.183098591549296</v>
      </c>
      <c r="AA327" s="40">
        <f>H327</f>
        <v>6.068807339449541</v>
      </c>
      <c r="AB327" s="40">
        <f>J327</f>
        <v>5.078066914498141</v>
      </c>
    </row>
    <row r="328" spans="1:34" ht="15" customHeight="1" x14ac:dyDescent="0.15">
      <c r="K328" s="7"/>
      <c r="AA328" s="1"/>
    </row>
    <row r="329" spans="1:34" ht="15" customHeight="1" x14ac:dyDescent="0.15">
      <c r="A329" s="73" t="s">
        <v>935</v>
      </c>
      <c r="K329" s="7"/>
      <c r="AA329" s="1"/>
    </row>
    <row r="330" spans="1:34" ht="15" customHeight="1" x14ac:dyDescent="0.15">
      <c r="A330" s="1" t="s">
        <v>855</v>
      </c>
      <c r="B330" s="22"/>
      <c r="H330" s="7"/>
      <c r="I330" s="7"/>
      <c r="K330" s="7"/>
      <c r="V330" s="22"/>
    </row>
    <row r="331" spans="1:34" ht="13.65" customHeight="1" x14ac:dyDescent="0.15">
      <c r="B331" s="64"/>
      <c r="C331" s="33"/>
      <c r="D331" s="33"/>
      <c r="E331" s="33"/>
      <c r="F331" s="386"/>
      <c r="G331" s="387"/>
      <c r="H331" s="86" t="s">
        <v>2</v>
      </c>
      <c r="I331" s="86"/>
      <c r="J331" s="387"/>
      <c r="K331" s="387"/>
      <c r="L331" s="388"/>
      <c r="M331" s="387"/>
      <c r="N331" s="86" t="s">
        <v>3</v>
      </c>
      <c r="O331" s="86"/>
      <c r="P331" s="387"/>
      <c r="Q331" s="389"/>
      <c r="V331" s="64"/>
      <c r="W331" s="33"/>
      <c r="X331" s="33"/>
      <c r="Y331" s="33"/>
      <c r="Z331" s="79"/>
      <c r="AA331" s="83" t="s">
        <v>2</v>
      </c>
      <c r="AB331" s="86"/>
      <c r="AC331" s="104"/>
      <c r="AD331" s="83" t="s">
        <v>3</v>
      </c>
      <c r="AE331" s="84"/>
    </row>
    <row r="332" spans="1:34" ht="22.65" customHeight="1" x14ac:dyDescent="0.15">
      <c r="B332" s="34"/>
      <c r="E332" s="75"/>
      <c r="F332" s="94" t="s">
        <v>442</v>
      </c>
      <c r="G332" s="94" t="s">
        <v>194</v>
      </c>
      <c r="H332" s="94" t="s">
        <v>195</v>
      </c>
      <c r="I332" s="94" t="s">
        <v>443</v>
      </c>
      <c r="J332" s="100" t="s">
        <v>197</v>
      </c>
      <c r="K332" s="94" t="s">
        <v>1127</v>
      </c>
      <c r="L332" s="103" t="s">
        <v>442</v>
      </c>
      <c r="M332" s="94" t="s">
        <v>194</v>
      </c>
      <c r="N332" s="94" t="s">
        <v>195</v>
      </c>
      <c r="O332" s="94" t="s">
        <v>443</v>
      </c>
      <c r="P332" s="94" t="s">
        <v>197</v>
      </c>
      <c r="Q332" s="94" t="s">
        <v>1127</v>
      </c>
      <c r="V332" s="34"/>
      <c r="Y332" s="75"/>
      <c r="Z332" s="94" t="s">
        <v>975</v>
      </c>
      <c r="AA332" s="94" t="s">
        <v>195</v>
      </c>
      <c r="AB332" s="100" t="s">
        <v>197</v>
      </c>
      <c r="AC332" s="103" t="s">
        <v>975</v>
      </c>
      <c r="AD332" s="94" t="s">
        <v>195</v>
      </c>
      <c r="AE332" s="94" t="s">
        <v>197</v>
      </c>
    </row>
    <row r="333" spans="1:34" ht="12" customHeight="1" x14ac:dyDescent="0.15">
      <c r="B333" s="35"/>
      <c r="C333" s="36"/>
      <c r="D333" s="36"/>
      <c r="E333" s="76"/>
      <c r="F333" s="37"/>
      <c r="G333" s="37"/>
      <c r="H333" s="37"/>
      <c r="I333" s="37"/>
      <c r="J333" s="66"/>
      <c r="K333" s="37"/>
      <c r="L333" s="105">
        <f t="shared" ref="L333:Q333" si="242">F$325-F317</f>
        <v>726</v>
      </c>
      <c r="M333" s="2">
        <f t="shared" si="242"/>
        <v>291</v>
      </c>
      <c r="N333" s="2">
        <f t="shared" si="242"/>
        <v>435</v>
      </c>
      <c r="O333" s="2">
        <f t="shared" si="242"/>
        <v>479</v>
      </c>
      <c r="P333" s="2">
        <f t="shared" si="242"/>
        <v>437</v>
      </c>
      <c r="Q333" s="2">
        <f t="shared" si="242"/>
        <v>333</v>
      </c>
      <c r="V333" s="35"/>
      <c r="W333" s="36"/>
      <c r="X333" s="36"/>
      <c r="Y333" s="76"/>
      <c r="Z333" s="37"/>
      <c r="AA333" s="37"/>
      <c r="AB333" s="66"/>
      <c r="AC333" s="105">
        <f>Z$325-Z317</f>
        <v>333</v>
      </c>
      <c r="AD333" s="2">
        <f>AA$325-AA317</f>
        <v>435</v>
      </c>
      <c r="AE333" s="2">
        <f>AB$325-AB317</f>
        <v>437</v>
      </c>
    </row>
    <row r="334" spans="1:34" ht="15" customHeight="1" x14ac:dyDescent="0.15">
      <c r="B334" s="34" t="s">
        <v>856</v>
      </c>
      <c r="F334" s="18">
        <v>243</v>
      </c>
      <c r="G334" s="18">
        <v>84</v>
      </c>
      <c r="H334" s="18">
        <v>159</v>
      </c>
      <c r="I334" s="18">
        <v>197</v>
      </c>
      <c r="J334" s="67">
        <v>189</v>
      </c>
      <c r="K334" s="18">
        <v>92</v>
      </c>
      <c r="L334" s="107">
        <f t="shared" ref="L334:Q338" si="243">F334/L$333*100</f>
        <v>33.471074380165291</v>
      </c>
      <c r="M334" s="24">
        <f t="shared" si="243"/>
        <v>28.865979381443296</v>
      </c>
      <c r="N334" s="4">
        <f t="shared" si="243"/>
        <v>36.551724137931032</v>
      </c>
      <c r="O334" s="4">
        <f t="shared" si="243"/>
        <v>41.127348643006265</v>
      </c>
      <c r="P334" s="4">
        <f t="shared" si="243"/>
        <v>43.249427917620139</v>
      </c>
      <c r="Q334" s="4">
        <f t="shared" si="243"/>
        <v>27.627627627627625</v>
      </c>
      <c r="V334" s="34" t="s">
        <v>856</v>
      </c>
      <c r="Z334" s="18">
        <f>SUM(G334,I334-J334)</f>
        <v>92</v>
      </c>
      <c r="AA334" s="18">
        <f>H334</f>
        <v>159</v>
      </c>
      <c r="AB334" s="67">
        <f>J334</f>
        <v>189</v>
      </c>
      <c r="AC334" s="107">
        <f t="shared" ref="AC334:AE338" si="244">Z334/AC$333*100</f>
        <v>27.627627627627625</v>
      </c>
      <c r="AD334" s="4">
        <f t="shared" si="244"/>
        <v>36.551724137931032</v>
      </c>
      <c r="AE334" s="4">
        <f t="shared" si="244"/>
        <v>43.249427917620139</v>
      </c>
      <c r="AG334" s="173"/>
    </row>
    <row r="335" spans="1:34" ht="15" customHeight="1" x14ac:dyDescent="0.15">
      <c r="B335" s="34" t="s">
        <v>857</v>
      </c>
      <c r="F335" s="18">
        <v>122</v>
      </c>
      <c r="G335" s="18">
        <v>47</v>
      </c>
      <c r="H335" s="18">
        <v>75</v>
      </c>
      <c r="I335" s="18">
        <v>88</v>
      </c>
      <c r="J335" s="67">
        <v>81</v>
      </c>
      <c r="K335" s="18">
        <v>54</v>
      </c>
      <c r="L335" s="107">
        <f t="shared" si="243"/>
        <v>16.804407713498623</v>
      </c>
      <c r="M335" s="24">
        <f t="shared" si="243"/>
        <v>16.151202749140893</v>
      </c>
      <c r="N335" s="4">
        <f t="shared" si="243"/>
        <v>17.241379310344829</v>
      </c>
      <c r="O335" s="4">
        <f t="shared" si="243"/>
        <v>18.371607515657619</v>
      </c>
      <c r="P335" s="4">
        <f t="shared" si="243"/>
        <v>18.535469107551489</v>
      </c>
      <c r="Q335" s="4">
        <f t="shared" si="243"/>
        <v>16.216216216216218</v>
      </c>
      <c r="V335" s="34" t="s">
        <v>857</v>
      </c>
      <c r="Z335" s="18">
        <f>SUM(G335,I335-J335)</f>
        <v>54</v>
      </c>
      <c r="AA335" s="18">
        <f>H335</f>
        <v>75</v>
      </c>
      <c r="AB335" s="67">
        <f>J335</f>
        <v>81</v>
      </c>
      <c r="AC335" s="107">
        <f t="shared" si="244"/>
        <v>16.216216216216218</v>
      </c>
      <c r="AD335" s="4">
        <f t="shared" si="244"/>
        <v>17.241379310344829</v>
      </c>
      <c r="AE335" s="4">
        <f t="shared" si="244"/>
        <v>18.535469107551489</v>
      </c>
      <c r="AG335" s="173"/>
    </row>
    <row r="336" spans="1:34" ht="15" customHeight="1" x14ac:dyDescent="0.15">
      <c r="B336" s="34" t="s">
        <v>858</v>
      </c>
      <c r="F336" s="18">
        <v>115</v>
      </c>
      <c r="G336" s="18">
        <v>31</v>
      </c>
      <c r="H336" s="18">
        <v>84</v>
      </c>
      <c r="I336" s="18">
        <v>104</v>
      </c>
      <c r="J336" s="67">
        <v>100</v>
      </c>
      <c r="K336" s="18">
        <v>35</v>
      </c>
      <c r="L336" s="107">
        <f t="shared" si="243"/>
        <v>15.840220385674931</v>
      </c>
      <c r="M336" s="24">
        <f t="shared" si="243"/>
        <v>10.652920962199312</v>
      </c>
      <c r="N336" s="4">
        <f t="shared" si="243"/>
        <v>19.310344827586206</v>
      </c>
      <c r="O336" s="4">
        <f t="shared" si="243"/>
        <v>21.711899791231733</v>
      </c>
      <c r="P336" s="4">
        <f t="shared" si="243"/>
        <v>22.883295194508012</v>
      </c>
      <c r="Q336" s="4">
        <f t="shared" si="243"/>
        <v>10.51051051051051</v>
      </c>
      <c r="V336" s="34" t="s">
        <v>858</v>
      </c>
      <c r="Z336" s="18">
        <f>SUM(G336,I336-J336)</f>
        <v>35</v>
      </c>
      <c r="AA336" s="18">
        <f>H336</f>
        <v>84</v>
      </c>
      <c r="AB336" s="67">
        <f>J336</f>
        <v>100</v>
      </c>
      <c r="AC336" s="107">
        <f t="shared" si="244"/>
        <v>10.51051051051051</v>
      </c>
      <c r="AD336" s="4">
        <f t="shared" si="244"/>
        <v>19.310344827586206</v>
      </c>
      <c r="AE336" s="4">
        <f t="shared" si="244"/>
        <v>22.883295194508012</v>
      </c>
      <c r="AG336" s="173"/>
    </row>
    <row r="337" spans="1:34" ht="15" customHeight="1" x14ac:dyDescent="0.15">
      <c r="B337" s="34" t="s">
        <v>477</v>
      </c>
      <c r="F337" s="18">
        <v>48</v>
      </c>
      <c r="G337" s="18">
        <v>15</v>
      </c>
      <c r="H337" s="18">
        <v>33</v>
      </c>
      <c r="I337" s="18">
        <v>39</v>
      </c>
      <c r="J337" s="67">
        <v>34</v>
      </c>
      <c r="K337" s="18">
        <v>20</v>
      </c>
      <c r="L337" s="107">
        <f t="shared" si="243"/>
        <v>6.6115702479338845</v>
      </c>
      <c r="M337" s="24">
        <f t="shared" si="243"/>
        <v>5.1546391752577314</v>
      </c>
      <c r="N337" s="4">
        <f t="shared" si="243"/>
        <v>7.5862068965517242</v>
      </c>
      <c r="O337" s="4">
        <f t="shared" si="243"/>
        <v>8.1419624217119004</v>
      </c>
      <c r="P337" s="4">
        <f t="shared" si="243"/>
        <v>7.7803203661327229</v>
      </c>
      <c r="Q337" s="4">
        <f t="shared" si="243"/>
        <v>6.0060060060060056</v>
      </c>
      <c r="V337" s="34" t="s">
        <v>477</v>
      </c>
      <c r="Z337" s="18">
        <f>SUM(G337,I337-J337)</f>
        <v>20</v>
      </c>
      <c r="AA337" s="18">
        <f>H337</f>
        <v>33</v>
      </c>
      <c r="AB337" s="67">
        <f>J337</f>
        <v>34</v>
      </c>
      <c r="AC337" s="107">
        <f t="shared" si="244"/>
        <v>6.0060060060060056</v>
      </c>
      <c r="AD337" s="4">
        <f t="shared" si="244"/>
        <v>7.5862068965517242</v>
      </c>
      <c r="AE337" s="4">
        <f t="shared" si="244"/>
        <v>7.7803203661327229</v>
      </c>
      <c r="AG337" s="173"/>
    </row>
    <row r="338" spans="1:34" ht="15" customHeight="1" x14ac:dyDescent="0.15">
      <c r="B338" s="34" t="s">
        <v>0</v>
      </c>
      <c r="C338" s="36"/>
      <c r="D338" s="36"/>
      <c r="E338" s="36"/>
      <c r="F338" s="19">
        <v>378</v>
      </c>
      <c r="G338" s="19">
        <v>164</v>
      </c>
      <c r="H338" s="19">
        <v>214</v>
      </c>
      <c r="I338" s="19">
        <v>194</v>
      </c>
      <c r="J338" s="72">
        <v>166</v>
      </c>
      <c r="K338" s="19">
        <v>192</v>
      </c>
      <c r="L338" s="111">
        <f t="shared" si="243"/>
        <v>52.066115702479344</v>
      </c>
      <c r="M338" s="26">
        <f t="shared" si="243"/>
        <v>56.357388316151201</v>
      </c>
      <c r="N338" s="5">
        <f t="shared" si="243"/>
        <v>49.195402298850574</v>
      </c>
      <c r="O338" s="5">
        <f t="shared" si="243"/>
        <v>40.501043841336113</v>
      </c>
      <c r="P338" s="5">
        <f t="shared" si="243"/>
        <v>37.986270022883296</v>
      </c>
      <c r="Q338" s="5">
        <f t="shared" si="243"/>
        <v>57.657657657657658</v>
      </c>
      <c r="V338" s="34" t="s">
        <v>0</v>
      </c>
      <c r="W338" s="36"/>
      <c r="X338" s="36"/>
      <c r="Y338" s="36"/>
      <c r="Z338" s="19">
        <f>SUM(G338,I338-J338)</f>
        <v>192</v>
      </c>
      <c r="AA338" s="19">
        <f>H338</f>
        <v>214</v>
      </c>
      <c r="AB338" s="72">
        <f>J338</f>
        <v>166</v>
      </c>
      <c r="AC338" s="111">
        <f t="shared" si="244"/>
        <v>57.657657657657658</v>
      </c>
      <c r="AD338" s="5">
        <f t="shared" si="244"/>
        <v>49.195402298850574</v>
      </c>
      <c r="AE338" s="5">
        <f t="shared" si="244"/>
        <v>37.986270022883296</v>
      </c>
      <c r="AG338" s="173"/>
    </row>
    <row r="339" spans="1:34" ht="15" customHeight="1" x14ac:dyDescent="0.15">
      <c r="B339" s="38" t="s">
        <v>1</v>
      </c>
      <c r="C339" s="28"/>
      <c r="D339" s="28"/>
      <c r="E339" s="29"/>
      <c r="F339" s="39">
        <f t="shared" ref="F339:J339" si="245">SUM(F334:F338)</f>
        <v>906</v>
      </c>
      <c r="G339" s="39">
        <f t="shared" si="245"/>
        <v>341</v>
      </c>
      <c r="H339" s="39">
        <f t="shared" si="245"/>
        <v>565</v>
      </c>
      <c r="I339" s="39">
        <f t="shared" si="245"/>
        <v>622</v>
      </c>
      <c r="J339" s="68">
        <f t="shared" si="245"/>
        <v>570</v>
      </c>
      <c r="K339" s="39">
        <v>393</v>
      </c>
      <c r="L339" s="108" t="str">
        <f>IF(SUM(L334:L338)&gt;100,"－",SUM(L334:L338))</f>
        <v>－</v>
      </c>
      <c r="M339" s="25" t="str">
        <f t="shared" ref="M339:P339" si="246">IF(SUM(M334:M338)&gt;100,"－",SUM(M334:M338))</f>
        <v>－</v>
      </c>
      <c r="N339" s="6" t="str">
        <f t="shared" si="246"/>
        <v>－</v>
      </c>
      <c r="O339" s="6" t="str">
        <f t="shared" si="246"/>
        <v>－</v>
      </c>
      <c r="P339" s="6" t="str">
        <f t="shared" si="246"/>
        <v>－</v>
      </c>
      <c r="Q339" s="6" t="str">
        <f t="shared" ref="Q339" si="247">IF(SUM(Q334:Q338)&gt;100,"－",SUM(Q334:Q338))</f>
        <v>－</v>
      </c>
      <c r="V339" s="38" t="s">
        <v>1</v>
      </c>
      <c r="W339" s="28"/>
      <c r="X339" s="28"/>
      <c r="Y339" s="29"/>
      <c r="Z339" s="39">
        <f t="shared" ref="Z339:AB339" si="248">SUM(Z334:Z338)</f>
        <v>393</v>
      </c>
      <c r="AA339" s="39">
        <f t="shared" si="248"/>
        <v>565</v>
      </c>
      <c r="AB339" s="68">
        <f t="shared" si="248"/>
        <v>570</v>
      </c>
      <c r="AC339" s="108" t="str">
        <f>IF(SUM(AC334:AC338)&gt;100,"－",SUM(AC334:AC338))</f>
        <v>－</v>
      </c>
      <c r="AD339" s="6" t="str">
        <f t="shared" ref="AD339:AE339" si="249">IF(SUM(AD334:AD338)&gt;100,"－",SUM(AD334:AD338))</f>
        <v>－</v>
      </c>
      <c r="AE339" s="6" t="str">
        <f t="shared" si="249"/>
        <v>－</v>
      </c>
    </row>
    <row r="340" spans="1:34" ht="15" customHeight="1" x14ac:dyDescent="0.15">
      <c r="K340" s="7"/>
      <c r="AA340" s="1"/>
    </row>
    <row r="341" spans="1:34" ht="15" customHeight="1" x14ac:dyDescent="0.15">
      <c r="A341" s="73" t="s">
        <v>935</v>
      </c>
      <c r="K341" s="7"/>
      <c r="AA341" s="1"/>
    </row>
    <row r="342" spans="1:34" ht="15" customHeight="1" x14ac:dyDescent="0.15">
      <c r="A342" s="1" t="s">
        <v>860</v>
      </c>
      <c r="B342" s="22"/>
      <c r="H342" s="7"/>
      <c r="I342" s="7"/>
      <c r="K342" s="7"/>
      <c r="M342" s="7"/>
      <c r="V342" s="22"/>
    </row>
    <row r="343" spans="1:34" ht="13.65" customHeight="1" x14ac:dyDescent="0.15">
      <c r="B343" s="64"/>
      <c r="C343" s="33"/>
      <c r="D343" s="33"/>
      <c r="E343" s="33"/>
      <c r="F343" s="386"/>
      <c r="G343" s="387"/>
      <c r="H343" s="86" t="s">
        <v>2</v>
      </c>
      <c r="I343" s="86"/>
      <c r="J343" s="387"/>
      <c r="K343" s="387"/>
      <c r="L343" s="388"/>
      <c r="M343" s="387"/>
      <c r="N343" s="86" t="s">
        <v>3</v>
      </c>
      <c r="O343" s="86"/>
      <c r="P343" s="387"/>
      <c r="Q343" s="389"/>
      <c r="V343" s="64"/>
      <c r="W343" s="33"/>
      <c r="X343" s="33"/>
      <c r="Y343" s="33"/>
      <c r="Z343" s="79"/>
      <c r="AA343" s="83" t="s">
        <v>2</v>
      </c>
      <c r="AB343" s="86"/>
      <c r="AC343" s="104"/>
      <c r="AD343" s="83" t="s">
        <v>3</v>
      </c>
      <c r="AE343" s="84"/>
    </row>
    <row r="344" spans="1:34" ht="22.65" customHeight="1" x14ac:dyDescent="0.15">
      <c r="B344" s="34"/>
      <c r="C344" s="209"/>
      <c r="E344" s="75"/>
      <c r="F344" s="94" t="s">
        <v>442</v>
      </c>
      <c r="G344" s="94" t="s">
        <v>194</v>
      </c>
      <c r="H344" s="94" t="s">
        <v>195</v>
      </c>
      <c r="I344" s="94" t="s">
        <v>443</v>
      </c>
      <c r="J344" s="100" t="s">
        <v>197</v>
      </c>
      <c r="K344" s="94" t="s">
        <v>1127</v>
      </c>
      <c r="L344" s="103" t="s">
        <v>442</v>
      </c>
      <c r="M344" s="94" t="s">
        <v>194</v>
      </c>
      <c r="N344" s="94" t="s">
        <v>195</v>
      </c>
      <c r="O344" s="94" t="s">
        <v>443</v>
      </c>
      <c r="P344" s="94" t="s">
        <v>197</v>
      </c>
      <c r="Q344" s="94" t="s">
        <v>1127</v>
      </c>
      <c r="V344" s="34"/>
      <c r="W344" s="209"/>
      <c r="Y344" s="75"/>
      <c r="Z344" s="94" t="s">
        <v>975</v>
      </c>
      <c r="AA344" s="94" t="s">
        <v>195</v>
      </c>
      <c r="AB344" s="100" t="s">
        <v>197</v>
      </c>
      <c r="AC344" s="103" t="s">
        <v>975</v>
      </c>
      <c r="AD344" s="94" t="s">
        <v>195</v>
      </c>
      <c r="AE344" s="94" t="s">
        <v>197</v>
      </c>
    </row>
    <row r="345" spans="1:34" ht="12" customHeight="1" x14ac:dyDescent="0.15">
      <c r="B345" s="35"/>
      <c r="C345" s="88"/>
      <c r="D345" s="36"/>
      <c r="E345" s="76"/>
      <c r="F345" s="37"/>
      <c r="G345" s="37"/>
      <c r="H345" s="37"/>
      <c r="I345" s="37"/>
      <c r="J345" s="66"/>
      <c r="K345" s="37"/>
      <c r="L345" s="105">
        <f t="shared" ref="L345:Q345" si="250">L$333</f>
        <v>726</v>
      </c>
      <c r="M345" s="2">
        <f t="shared" si="250"/>
        <v>291</v>
      </c>
      <c r="N345" s="2">
        <f t="shared" si="250"/>
        <v>435</v>
      </c>
      <c r="O345" s="2">
        <f t="shared" si="250"/>
        <v>479</v>
      </c>
      <c r="P345" s="2">
        <f t="shared" si="250"/>
        <v>437</v>
      </c>
      <c r="Q345" s="2">
        <f t="shared" si="250"/>
        <v>333</v>
      </c>
      <c r="V345" s="35"/>
      <c r="W345" s="88"/>
      <c r="X345" s="36"/>
      <c r="Y345" s="76"/>
      <c r="Z345" s="37"/>
      <c r="AA345" s="37"/>
      <c r="AB345" s="66"/>
      <c r="AC345" s="105">
        <f>AC$333</f>
        <v>333</v>
      </c>
      <c r="AD345" s="2">
        <f t="shared" ref="AD345:AE345" si="251">AD$333</f>
        <v>435</v>
      </c>
      <c r="AE345" s="2">
        <f t="shared" si="251"/>
        <v>437</v>
      </c>
    </row>
    <row r="346" spans="1:34" ht="15" customHeight="1" x14ac:dyDescent="0.15">
      <c r="B346" s="34" t="s">
        <v>1082</v>
      </c>
      <c r="C346" s="209"/>
      <c r="F346" s="18">
        <v>20</v>
      </c>
      <c r="G346" s="18">
        <v>13</v>
      </c>
      <c r="H346" s="18">
        <v>7</v>
      </c>
      <c r="I346" s="18">
        <v>19</v>
      </c>
      <c r="J346" s="67">
        <v>18</v>
      </c>
      <c r="K346" s="18">
        <v>14</v>
      </c>
      <c r="L346" s="107">
        <f t="shared" ref="L346:L355" si="252">F346/L$345*100</f>
        <v>2.7548209366391188</v>
      </c>
      <c r="M346" s="24">
        <f t="shared" ref="M346:M355" si="253">G346/M$345*100</f>
        <v>4.4673539518900345</v>
      </c>
      <c r="N346" s="4">
        <f t="shared" ref="N346:N355" si="254">H346/N$345*100</f>
        <v>1.6091954022988506</v>
      </c>
      <c r="O346" s="4">
        <f t="shared" ref="O346:O355" si="255">I346/O$345*100</f>
        <v>3.9665970772442591</v>
      </c>
      <c r="P346" s="4">
        <f t="shared" ref="P346:P355" si="256">J346/P$345*100</f>
        <v>4.1189931350114417</v>
      </c>
      <c r="Q346" s="4">
        <f t="shared" ref="Q346:Q355" si="257">K346/Q$345*100</f>
        <v>4.2042042042042045</v>
      </c>
      <c r="R346" s="173"/>
      <c r="V346" s="34" t="s">
        <v>1082</v>
      </c>
      <c r="W346" s="209"/>
      <c r="Z346" s="18">
        <f t="shared" ref="Z346:Z355" si="258">SUM(G346,I346-J346)</f>
        <v>14</v>
      </c>
      <c r="AA346" s="18">
        <f t="shared" ref="AA346:AA355" si="259">H346</f>
        <v>7</v>
      </c>
      <c r="AB346" s="67">
        <f t="shared" ref="AB346:AB355" si="260">J346</f>
        <v>18</v>
      </c>
      <c r="AC346" s="107">
        <f t="shared" ref="AC346:AC355" si="261">Z346/AC$345*100</f>
        <v>4.2042042042042045</v>
      </c>
      <c r="AD346" s="4">
        <f t="shared" ref="AD346:AD355" si="262">AA346/AD$345*100</f>
        <v>1.6091954022988506</v>
      </c>
      <c r="AE346" s="4">
        <f t="shared" ref="AE346:AE355" si="263">AB346/AE$345*100</f>
        <v>4.1189931350114417</v>
      </c>
      <c r="AH346" s="173"/>
    </row>
    <row r="347" spans="1:34" ht="15" customHeight="1" x14ac:dyDescent="0.15">
      <c r="B347" s="34" t="s">
        <v>1083</v>
      </c>
      <c r="C347" s="209"/>
      <c r="F347" s="18">
        <v>21</v>
      </c>
      <c r="G347" s="18">
        <v>6</v>
      </c>
      <c r="H347" s="18">
        <v>15</v>
      </c>
      <c r="I347" s="18">
        <v>13</v>
      </c>
      <c r="J347" s="67">
        <v>12</v>
      </c>
      <c r="K347" s="18">
        <v>7</v>
      </c>
      <c r="L347" s="107">
        <f t="shared" si="252"/>
        <v>2.8925619834710745</v>
      </c>
      <c r="M347" s="24">
        <f t="shared" si="253"/>
        <v>2.0618556701030926</v>
      </c>
      <c r="N347" s="4">
        <f t="shared" si="254"/>
        <v>3.4482758620689653</v>
      </c>
      <c r="O347" s="4">
        <f t="shared" si="255"/>
        <v>2.7139874739039667</v>
      </c>
      <c r="P347" s="4">
        <f t="shared" si="256"/>
        <v>2.7459954233409611</v>
      </c>
      <c r="Q347" s="4">
        <f t="shared" si="257"/>
        <v>2.1021021021021022</v>
      </c>
      <c r="R347" s="173"/>
      <c r="V347" s="34" t="s">
        <v>1083</v>
      </c>
      <c r="W347" s="209"/>
      <c r="Z347" s="18">
        <f t="shared" si="258"/>
        <v>7</v>
      </c>
      <c r="AA347" s="18">
        <f t="shared" si="259"/>
        <v>15</v>
      </c>
      <c r="AB347" s="67">
        <f t="shared" si="260"/>
        <v>12</v>
      </c>
      <c r="AC347" s="107">
        <f t="shared" si="261"/>
        <v>2.1021021021021022</v>
      </c>
      <c r="AD347" s="4">
        <f t="shared" si="262"/>
        <v>3.4482758620689653</v>
      </c>
      <c r="AE347" s="4">
        <f t="shared" si="263"/>
        <v>2.7459954233409611</v>
      </c>
      <c r="AH347" s="173"/>
    </row>
    <row r="348" spans="1:34" ht="15" customHeight="1" x14ac:dyDescent="0.15">
      <c r="B348" s="34" t="s">
        <v>1084</v>
      </c>
      <c r="C348" s="209"/>
      <c r="F348" s="18">
        <v>2</v>
      </c>
      <c r="G348" s="18">
        <v>1</v>
      </c>
      <c r="H348" s="18">
        <v>1</v>
      </c>
      <c r="I348" s="18">
        <v>1</v>
      </c>
      <c r="J348" s="67">
        <v>1</v>
      </c>
      <c r="K348" s="18">
        <v>1</v>
      </c>
      <c r="L348" s="107">
        <f t="shared" si="252"/>
        <v>0.27548209366391185</v>
      </c>
      <c r="M348" s="24">
        <f t="shared" si="253"/>
        <v>0.3436426116838488</v>
      </c>
      <c r="N348" s="4">
        <f t="shared" si="254"/>
        <v>0.22988505747126436</v>
      </c>
      <c r="O348" s="4">
        <f t="shared" si="255"/>
        <v>0.20876826722338201</v>
      </c>
      <c r="P348" s="4">
        <f t="shared" si="256"/>
        <v>0.2288329519450801</v>
      </c>
      <c r="Q348" s="4">
        <f t="shared" si="257"/>
        <v>0.3003003003003003</v>
      </c>
      <c r="R348" s="173"/>
      <c r="V348" s="34" t="s">
        <v>1084</v>
      </c>
      <c r="W348" s="209"/>
      <c r="Z348" s="18">
        <f t="shared" si="258"/>
        <v>1</v>
      </c>
      <c r="AA348" s="18">
        <f t="shared" si="259"/>
        <v>1</v>
      </c>
      <c r="AB348" s="67">
        <f t="shared" si="260"/>
        <v>1</v>
      </c>
      <c r="AC348" s="107">
        <f t="shared" si="261"/>
        <v>0.3003003003003003</v>
      </c>
      <c r="AD348" s="4">
        <f t="shared" si="262"/>
        <v>0.22988505747126436</v>
      </c>
      <c r="AE348" s="4">
        <f t="shared" si="263"/>
        <v>0.2288329519450801</v>
      </c>
      <c r="AH348" s="173"/>
    </row>
    <row r="349" spans="1:34" ht="15" customHeight="1" x14ac:dyDescent="0.15">
      <c r="B349" s="34" t="s">
        <v>1085</v>
      </c>
      <c r="C349" s="209"/>
      <c r="F349" s="18">
        <v>0</v>
      </c>
      <c r="G349" s="18">
        <v>0</v>
      </c>
      <c r="H349" s="18">
        <v>0</v>
      </c>
      <c r="I349" s="18">
        <v>2</v>
      </c>
      <c r="J349" s="67">
        <v>2</v>
      </c>
      <c r="K349" s="18">
        <v>0</v>
      </c>
      <c r="L349" s="107">
        <f t="shared" si="252"/>
        <v>0</v>
      </c>
      <c r="M349" s="24">
        <f t="shared" si="253"/>
        <v>0</v>
      </c>
      <c r="N349" s="4">
        <f t="shared" si="254"/>
        <v>0</v>
      </c>
      <c r="O349" s="4">
        <f t="shared" si="255"/>
        <v>0.41753653444676403</v>
      </c>
      <c r="P349" s="4">
        <f t="shared" si="256"/>
        <v>0.45766590389016021</v>
      </c>
      <c r="Q349" s="4">
        <f t="shared" si="257"/>
        <v>0</v>
      </c>
      <c r="R349" s="173"/>
      <c r="V349" s="34" t="s">
        <v>1085</v>
      </c>
      <c r="W349" s="209"/>
      <c r="Z349" s="18">
        <f t="shared" si="258"/>
        <v>0</v>
      </c>
      <c r="AA349" s="18">
        <f t="shared" si="259"/>
        <v>0</v>
      </c>
      <c r="AB349" s="67">
        <f t="shared" si="260"/>
        <v>2</v>
      </c>
      <c r="AC349" s="107">
        <f t="shared" si="261"/>
        <v>0</v>
      </c>
      <c r="AD349" s="4">
        <f t="shared" si="262"/>
        <v>0</v>
      </c>
      <c r="AE349" s="4">
        <f t="shared" si="263"/>
        <v>0.45766590389016021</v>
      </c>
      <c r="AH349" s="173"/>
    </row>
    <row r="350" spans="1:34" ht="15" customHeight="1" x14ac:dyDescent="0.15">
      <c r="B350" s="34" t="s">
        <v>1086</v>
      </c>
      <c r="C350" s="209"/>
      <c r="F350" s="18">
        <v>10</v>
      </c>
      <c r="G350" s="18">
        <v>6</v>
      </c>
      <c r="H350" s="18">
        <v>4</v>
      </c>
      <c r="I350" s="18">
        <v>15</v>
      </c>
      <c r="J350" s="67">
        <v>15</v>
      </c>
      <c r="K350" s="18">
        <v>6</v>
      </c>
      <c r="L350" s="107">
        <f t="shared" si="252"/>
        <v>1.3774104683195594</v>
      </c>
      <c r="M350" s="24">
        <f t="shared" si="253"/>
        <v>2.0618556701030926</v>
      </c>
      <c r="N350" s="4">
        <f t="shared" si="254"/>
        <v>0.91954022988505746</v>
      </c>
      <c r="O350" s="4">
        <f t="shared" si="255"/>
        <v>3.1315240083507305</v>
      </c>
      <c r="P350" s="4">
        <f t="shared" si="256"/>
        <v>3.4324942791762014</v>
      </c>
      <c r="Q350" s="4">
        <f t="shared" si="257"/>
        <v>1.8018018018018018</v>
      </c>
      <c r="R350" s="173"/>
      <c r="V350" s="34" t="s">
        <v>1086</v>
      </c>
      <c r="W350" s="209"/>
      <c r="Z350" s="18">
        <f t="shared" si="258"/>
        <v>6</v>
      </c>
      <c r="AA350" s="18">
        <f t="shared" si="259"/>
        <v>4</v>
      </c>
      <c r="AB350" s="67">
        <f t="shared" si="260"/>
        <v>15</v>
      </c>
      <c r="AC350" s="107">
        <f t="shared" si="261"/>
        <v>1.8018018018018018</v>
      </c>
      <c r="AD350" s="4">
        <f t="shared" si="262"/>
        <v>0.91954022988505746</v>
      </c>
      <c r="AE350" s="4">
        <f t="shared" si="263"/>
        <v>3.4324942791762014</v>
      </c>
      <c r="AH350" s="173"/>
    </row>
    <row r="351" spans="1:34" ht="15" customHeight="1" x14ac:dyDescent="0.15">
      <c r="B351" s="34" t="s">
        <v>1087</v>
      </c>
      <c r="C351" s="209"/>
      <c r="F351" s="18">
        <v>0</v>
      </c>
      <c r="G351" s="18">
        <v>0</v>
      </c>
      <c r="H351" s="18">
        <v>0</v>
      </c>
      <c r="I351" s="18">
        <v>0</v>
      </c>
      <c r="J351" s="67">
        <v>0</v>
      </c>
      <c r="K351" s="18">
        <v>0</v>
      </c>
      <c r="L351" s="107">
        <f t="shared" si="252"/>
        <v>0</v>
      </c>
      <c r="M351" s="24">
        <f t="shared" si="253"/>
        <v>0</v>
      </c>
      <c r="N351" s="4">
        <f t="shared" si="254"/>
        <v>0</v>
      </c>
      <c r="O351" s="4">
        <f t="shared" si="255"/>
        <v>0</v>
      </c>
      <c r="P351" s="4">
        <f t="shared" si="256"/>
        <v>0</v>
      </c>
      <c r="Q351" s="4">
        <f t="shared" si="257"/>
        <v>0</v>
      </c>
      <c r="R351" s="173"/>
      <c r="V351" s="34" t="s">
        <v>1087</v>
      </c>
      <c r="W351" s="209"/>
      <c r="Z351" s="18">
        <f t="shared" si="258"/>
        <v>0</v>
      </c>
      <c r="AA351" s="18">
        <f t="shared" si="259"/>
        <v>0</v>
      </c>
      <c r="AB351" s="67">
        <f t="shared" si="260"/>
        <v>0</v>
      </c>
      <c r="AC351" s="107">
        <f t="shared" si="261"/>
        <v>0</v>
      </c>
      <c r="AD351" s="4">
        <f t="shared" si="262"/>
        <v>0</v>
      </c>
      <c r="AE351" s="4">
        <f t="shared" si="263"/>
        <v>0</v>
      </c>
      <c r="AH351" s="173"/>
    </row>
    <row r="352" spans="1:34" ht="15" customHeight="1" x14ac:dyDescent="0.15">
      <c r="B352" s="34" t="s">
        <v>1088</v>
      </c>
      <c r="C352" s="209"/>
      <c r="F352" s="18">
        <v>23</v>
      </c>
      <c r="G352" s="18">
        <v>9</v>
      </c>
      <c r="H352" s="18">
        <v>14</v>
      </c>
      <c r="I352" s="18">
        <v>15</v>
      </c>
      <c r="J352" s="67">
        <v>14</v>
      </c>
      <c r="K352" s="18">
        <v>10</v>
      </c>
      <c r="L352" s="107">
        <f t="shared" si="252"/>
        <v>3.1680440771349865</v>
      </c>
      <c r="M352" s="24">
        <f t="shared" si="253"/>
        <v>3.0927835051546393</v>
      </c>
      <c r="N352" s="4">
        <f t="shared" si="254"/>
        <v>3.2183908045977012</v>
      </c>
      <c r="O352" s="4">
        <f t="shared" si="255"/>
        <v>3.1315240083507305</v>
      </c>
      <c r="P352" s="4">
        <f t="shared" si="256"/>
        <v>3.2036613272311212</v>
      </c>
      <c r="Q352" s="4">
        <f t="shared" si="257"/>
        <v>3.0030030030030028</v>
      </c>
      <c r="R352" s="173"/>
      <c r="V352" s="34" t="s">
        <v>1088</v>
      </c>
      <c r="W352" s="209"/>
      <c r="Z352" s="18">
        <f t="shared" si="258"/>
        <v>10</v>
      </c>
      <c r="AA352" s="18">
        <f t="shared" si="259"/>
        <v>14</v>
      </c>
      <c r="AB352" s="67">
        <f t="shared" si="260"/>
        <v>14</v>
      </c>
      <c r="AC352" s="107">
        <f t="shared" si="261"/>
        <v>3.0030030030030028</v>
      </c>
      <c r="AD352" s="4">
        <f t="shared" si="262"/>
        <v>3.2183908045977012</v>
      </c>
      <c r="AE352" s="4">
        <f t="shared" si="263"/>
        <v>3.2036613272311212</v>
      </c>
      <c r="AH352" s="173"/>
    </row>
    <row r="353" spans="1:34" ht="15" customHeight="1" x14ac:dyDescent="0.15">
      <c r="B353" s="34" t="s">
        <v>1089</v>
      </c>
      <c r="C353" s="209"/>
      <c r="F353" s="18">
        <v>0</v>
      </c>
      <c r="G353" s="18">
        <v>0</v>
      </c>
      <c r="H353" s="18">
        <v>0</v>
      </c>
      <c r="I353" s="18">
        <v>1</v>
      </c>
      <c r="J353" s="67">
        <v>1</v>
      </c>
      <c r="K353" s="18">
        <v>0</v>
      </c>
      <c r="L353" s="107">
        <f t="shared" si="252"/>
        <v>0</v>
      </c>
      <c r="M353" s="24">
        <f t="shared" si="253"/>
        <v>0</v>
      </c>
      <c r="N353" s="4">
        <f t="shared" si="254"/>
        <v>0</v>
      </c>
      <c r="O353" s="4">
        <f t="shared" si="255"/>
        <v>0.20876826722338201</v>
      </c>
      <c r="P353" s="4">
        <f t="shared" si="256"/>
        <v>0.2288329519450801</v>
      </c>
      <c r="Q353" s="4">
        <f t="shared" si="257"/>
        <v>0</v>
      </c>
      <c r="R353" s="173"/>
      <c r="V353" s="34" t="s">
        <v>1089</v>
      </c>
      <c r="W353" s="209"/>
      <c r="Z353" s="18">
        <f t="shared" si="258"/>
        <v>0</v>
      </c>
      <c r="AA353" s="18">
        <f t="shared" si="259"/>
        <v>0</v>
      </c>
      <c r="AB353" s="67">
        <f t="shared" si="260"/>
        <v>1</v>
      </c>
      <c r="AC353" s="107">
        <f t="shared" si="261"/>
        <v>0</v>
      </c>
      <c r="AD353" s="4">
        <f t="shared" si="262"/>
        <v>0</v>
      </c>
      <c r="AE353" s="4">
        <f t="shared" si="263"/>
        <v>0.2288329519450801</v>
      </c>
      <c r="AH353" s="173"/>
    </row>
    <row r="354" spans="1:34" ht="15" customHeight="1" x14ac:dyDescent="0.15">
      <c r="B354" s="34" t="s">
        <v>1090</v>
      </c>
      <c r="C354" s="209"/>
      <c r="F354" s="18">
        <v>243</v>
      </c>
      <c r="G354" s="18">
        <v>84</v>
      </c>
      <c r="H354" s="18">
        <v>159</v>
      </c>
      <c r="I354" s="18">
        <v>201</v>
      </c>
      <c r="J354" s="67">
        <v>189</v>
      </c>
      <c r="K354" s="18">
        <v>96</v>
      </c>
      <c r="L354" s="107">
        <f t="shared" si="252"/>
        <v>33.471074380165291</v>
      </c>
      <c r="M354" s="24">
        <f t="shared" si="253"/>
        <v>28.865979381443296</v>
      </c>
      <c r="N354" s="4">
        <f t="shared" si="254"/>
        <v>36.551724137931032</v>
      </c>
      <c r="O354" s="4">
        <f t="shared" si="255"/>
        <v>41.962421711899786</v>
      </c>
      <c r="P354" s="4">
        <f t="shared" si="256"/>
        <v>43.249427917620139</v>
      </c>
      <c r="Q354" s="4">
        <f t="shared" si="257"/>
        <v>28.828828828828829</v>
      </c>
      <c r="R354" s="173"/>
      <c r="V354" s="34" t="s">
        <v>1090</v>
      </c>
      <c r="W354" s="209"/>
      <c r="Z354" s="18">
        <f t="shared" si="258"/>
        <v>96</v>
      </c>
      <c r="AA354" s="18">
        <f t="shared" si="259"/>
        <v>159</v>
      </c>
      <c r="AB354" s="67">
        <f t="shared" si="260"/>
        <v>189</v>
      </c>
      <c r="AC354" s="107">
        <f t="shared" si="261"/>
        <v>28.828828828828829</v>
      </c>
      <c r="AD354" s="4">
        <f t="shared" si="262"/>
        <v>36.551724137931032</v>
      </c>
      <c r="AE354" s="4">
        <f t="shared" si="263"/>
        <v>43.249427917620139</v>
      </c>
      <c r="AH354" s="173"/>
    </row>
    <row r="355" spans="1:34" ht="15" customHeight="1" x14ac:dyDescent="0.15">
      <c r="B355" s="34" t="s">
        <v>150</v>
      </c>
      <c r="C355" s="209"/>
      <c r="D355" s="36"/>
      <c r="E355" s="36"/>
      <c r="F355" s="19">
        <v>407</v>
      </c>
      <c r="G355" s="19">
        <v>172</v>
      </c>
      <c r="H355" s="19">
        <v>235</v>
      </c>
      <c r="I355" s="19">
        <v>212</v>
      </c>
      <c r="J355" s="72">
        <v>185</v>
      </c>
      <c r="K355" s="19">
        <v>199</v>
      </c>
      <c r="L355" s="111">
        <f t="shared" si="252"/>
        <v>56.060606060606055</v>
      </c>
      <c r="M355" s="26">
        <f t="shared" si="253"/>
        <v>59.106529209621996</v>
      </c>
      <c r="N355" s="5">
        <f t="shared" si="254"/>
        <v>54.022988505747129</v>
      </c>
      <c r="O355" s="5">
        <f t="shared" si="255"/>
        <v>44.258872651356995</v>
      </c>
      <c r="P355" s="5">
        <f t="shared" si="256"/>
        <v>42.33409610983982</v>
      </c>
      <c r="Q355" s="5">
        <f t="shared" si="257"/>
        <v>59.75975975975976</v>
      </c>
      <c r="R355" s="173"/>
      <c r="V355" s="34" t="s">
        <v>150</v>
      </c>
      <c r="W355" s="209"/>
      <c r="X355" s="36"/>
      <c r="Y355" s="36"/>
      <c r="Z355" s="19">
        <f t="shared" si="258"/>
        <v>199</v>
      </c>
      <c r="AA355" s="19">
        <f t="shared" si="259"/>
        <v>235</v>
      </c>
      <c r="AB355" s="72">
        <f t="shared" si="260"/>
        <v>185</v>
      </c>
      <c r="AC355" s="111">
        <f t="shared" si="261"/>
        <v>59.75975975975976</v>
      </c>
      <c r="AD355" s="5">
        <f t="shared" si="262"/>
        <v>54.022988505747129</v>
      </c>
      <c r="AE355" s="5">
        <f t="shared" si="263"/>
        <v>42.33409610983982</v>
      </c>
      <c r="AH355" s="173"/>
    </row>
    <row r="356" spans="1:34" ht="15" customHeight="1" x14ac:dyDescent="0.15">
      <c r="B356" s="38" t="s">
        <v>1</v>
      </c>
      <c r="C356" s="78"/>
      <c r="D356" s="28"/>
      <c r="E356" s="29"/>
      <c r="F356" s="39">
        <f t="shared" ref="F356:J356" si="264">SUM(F346:F355)</f>
        <v>726</v>
      </c>
      <c r="G356" s="39">
        <f t="shared" si="264"/>
        <v>291</v>
      </c>
      <c r="H356" s="39">
        <f t="shared" si="264"/>
        <v>435</v>
      </c>
      <c r="I356" s="39">
        <f t="shared" si="264"/>
        <v>479</v>
      </c>
      <c r="J356" s="68">
        <f t="shared" si="264"/>
        <v>437</v>
      </c>
      <c r="K356" s="39">
        <v>333</v>
      </c>
      <c r="L356" s="108">
        <f t="shared" ref="L356:Q356" si="265">SUM(L346:L355)</f>
        <v>100</v>
      </c>
      <c r="M356" s="25">
        <f t="shared" si="265"/>
        <v>100</v>
      </c>
      <c r="N356" s="6">
        <f t="shared" si="265"/>
        <v>100</v>
      </c>
      <c r="O356" s="6">
        <f t="shared" si="265"/>
        <v>100</v>
      </c>
      <c r="P356" s="6">
        <f t="shared" si="265"/>
        <v>100</v>
      </c>
      <c r="Q356" s="6">
        <f t="shared" si="265"/>
        <v>100</v>
      </c>
      <c r="V356" s="38" t="s">
        <v>1</v>
      </c>
      <c r="W356" s="78"/>
      <c r="X356" s="28"/>
      <c r="Y356" s="29"/>
      <c r="Z356" s="39">
        <f t="shared" ref="Z356:AE356" si="266">SUM(Z346:Z355)</f>
        <v>333</v>
      </c>
      <c r="AA356" s="39">
        <f t="shared" si="266"/>
        <v>435</v>
      </c>
      <c r="AB356" s="68">
        <f t="shared" si="266"/>
        <v>437</v>
      </c>
      <c r="AC356" s="108">
        <f t="shared" si="266"/>
        <v>100</v>
      </c>
      <c r="AD356" s="6">
        <f t="shared" si="266"/>
        <v>100</v>
      </c>
      <c r="AE356" s="6">
        <f t="shared" si="266"/>
        <v>100</v>
      </c>
    </row>
    <row r="357" spans="1:34" ht="15" customHeight="1" x14ac:dyDescent="0.15">
      <c r="B357" s="38" t="s">
        <v>861</v>
      </c>
      <c r="C357" s="78"/>
      <c r="D357" s="28"/>
      <c r="E357" s="29"/>
      <c r="F357" s="40">
        <v>12.589341692789969</v>
      </c>
      <c r="G357" s="40">
        <v>12.058823529411764</v>
      </c>
      <c r="H357" s="40">
        <v>12.904999999999999</v>
      </c>
      <c r="I357" s="40">
        <v>12.423220973782772</v>
      </c>
      <c r="J357" s="40">
        <v>12.420634920634921</v>
      </c>
      <c r="K357" s="40">
        <v>12.104477611940299</v>
      </c>
      <c r="V357" s="38" t="s">
        <v>861</v>
      </c>
      <c r="W357" s="78"/>
      <c r="X357" s="28"/>
      <c r="Y357" s="29"/>
      <c r="Z357" s="40">
        <v>12.104477611940299</v>
      </c>
      <c r="AA357" s="40">
        <f>H357</f>
        <v>12.904999999999999</v>
      </c>
      <c r="AB357" s="40">
        <f>J357</f>
        <v>12.420634920634921</v>
      </c>
    </row>
    <row r="358" spans="1:34" ht="15" customHeight="1" x14ac:dyDescent="0.15">
      <c r="K358" s="7"/>
      <c r="AA358" s="1"/>
    </row>
    <row r="359" spans="1:34" ht="15" customHeight="1" x14ac:dyDescent="0.15">
      <c r="A359" s="73" t="s">
        <v>935</v>
      </c>
      <c r="K359" s="7"/>
      <c r="AA359" s="1"/>
    </row>
    <row r="360" spans="1:34" ht="15" customHeight="1" x14ac:dyDescent="0.15">
      <c r="A360" s="1" t="s">
        <v>862</v>
      </c>
      <c r="B360" s="22"/>
      <c r="H360" s="7"/>
      <c r="I360" s="7"/>
      <c r="K360" s="7"/>
      <c r="M360" s="7"/>
      <c r="V360" s="22"/>
    </row>
    <row r="361" spans="1:34" ht="13.65" customHeight="1" x14ac:dyDescent="0.15">
      <c r="B361" s="64"/>
      <c r="C361" s="33"/>
      <c r="D361" s="33"/>
      <c r="E361" s="33"/>
      <c r="F361" s="386"/>
      <c r="G361" s="387"/>
      <c r="H361" s="86" t="s">
        <v>2</v>
      </c>
      <c r="I361" s="86"/>
      <c r="J361" s="387"/>
      <c r="K361" s="387"/>
      <c r="L361" s="388"/>
      <c r="M361" s="387"/>
      <c r="N361" s="86" t="s">
        <v>3</v>
      </c>
      <c r="O361" s="86"/>
      <c r="P361" s="387"/>
      <c r="Q361" s="389"/>
      <c r="V361" s="64"/>
      <c r="W361" s="33"/>
      <c r="X361" s="33"/>
      <c r="Y361" s="33"/>
      <c r="Z361" s="79"/>
      <c r="AA361" s="83" t="s">
        <v>2</v>
      </c>
      <c r="AB361" s="86"/>
      <c r="AC361" s="104"/>
      <c r="AD361" s="83" t="s">
        <v>3</v>
      </c>
      <c r="AE361" s="84"/>
    </row>
    <row r="362" spans="1:34" ht="22.65" customHeight="1" x14ac:dyDescent="0.15">
      <c r="B362" s="34"/>
      <c r="C362" s="209"/>
      <c r="E362" s="75"/>
      <c r="F362" s="94" t="s">
        <v>442</v>
      </c>
      <c r="G362" s="94" t="s">
        <v>194</v>
      </c>
      <c r="H362" s="94" t="s">
        <v>195</v>
      </c>
      <c r="I362" s="94" t="s">
        <v>443</v>
      </c>
      <c r="J362" s="100" t="s">
        <v>197</v>
      </c>
      <c r="K362" s="94" t="s">
        <v>1127</v>
      </c>
      <c r="L362" s="103" t="s">
        <v>442</v>
      </c>
      <c r="M362" s="94" t="s">
        <v>194</v>
      </c>
      <c r="N362" s="94" t="s">
        <v>195</v>
      </c>
      <c r="O362" s="94" t="s">
        <v>443</v>
      </c>
      <c r="P362" s="94" t="s">
        <v>197</v>
      </c>
      <c r="Q362" s="94" t="s">
        <v>1127</v>
      </c>
      <c r="V362" s="34"/>
      <c r="W362" s="209"/>
      <c r="Y362" s="75"/>
      <c r="Z362" s="94" t="s">
        <v>975</v>
      </c>
      <c r="AA362" s="94" t="s">
        <v>195</v>
      </c>
      <c r="AB362" s="100" t="s">
        <v>197</v>
      </c>
      <c r="AC362" s="103" t="s">
        <v>975</v>
      </c>
      <c r="AD362" s="94" t="s">
        <v>195</v>
      </c>
      <c r="AE362" s="94" t="s">
        <v>197</v>
      </c>
    </row>
    <row r="363" spans="1:34" ht="12" customHeight="1" x14ac:dyDescent="0.15">
      <c r="B363" s="35"/>
      <c r="C363" s="88"/>
      <c r="D363" s="36"/>
      <c r="E363" s="76"/>
      <c r="F363" s="37"/>
      <c r="G363" s="37"/>
      <c r="H363" s="37"/>
      <c r="I363" s="37"/>
      <c r="J363" s="66"/>
      <c r="K363" s="37"/>
      <c r="L363" s="105">
        <f t="shared" ref="L363:Q363" si="267">L$333</f>
        <v>726</v>
      </c>
      <c r="M363" s="2">
        <f t="shared" si="267"/>
        <v>291</v>
      </c>
      <c r="N363" s="2">
        <f t="shared" si="267"/>
        <v>435</v>
      </c>
      <c r="O363" s="2">
        <f t="shared" si="267"/>
        <v>479</v>
      </c>
      <c r="P363" s="2">
        <f t="shared" si="267"/>
        <v>437</v>
      </c>
      <c r="Q363" s="2">
        <f t="shared" si="267"/>
        <v>333</v>
      </c>
      <c r="V363" s="35"/>
      <c r="W363" s="88"/>
      <c r="X363" s="36"/>
      <c r="Y363" s="76"/>
      <c r="Z363" s="37"/>
      <c r="AA363" s="37"/>
      <c r="AB363" s="66"/>
      <c r="AC363" s="105">
        <f>AC$333</f>
        <v>333</v>
      </c>
      <c r="AD363" s="2">
        <f t="shared" ref="AD363:AE363" si="268">AD$333</f>
        <v>435</v>
      </c>
      <c r="AE363" s="2">
        <f t="shared" si="268"/>
        <v>437</v>
      </c>
    </row>
    <row r="364" spans="1:34" ht="15" customHeight="1" x14ac:dyDescent="0.15">
      <c r="B364" s="34" t="s">
        <v>990</v>
      </c>
      <c r="C364" s="209"/>
      <c r="F364" s="18">
        <v>35</v>
      </c>
      <c r="G364" s="18">
        <v>20</v>
      </c>
      <c r="H364" s="18">
        <v>15</v>
      </c>
      <c r="I364" s="18">
        <v>32</v>
      </c>
      <c r="J364" s="67">
        <v>30</v>
      </c>
      <c r="K364" s="18">
        <v>22</v>
      </c>
      <c r="L364" s="107">
        <f t="shared" ref="L364:Q371" si="269">F364/L$363*100</f>
        <v>4.8209366391184574</v>
      </c>
      <c r="M364" s="24">
        <f t="shared" si="269"/>
        <v>6.8728522336769764</v>
      </c>
      <c r="N364" s="4">
        <f t="shared" si="269"/>
        <v>3.4482758620689653</v>
      </c>
      <c r="O364" s="4">
        <f t="shared" si="269"/>
        <v>6.6805845511482245</v>
      </c>
      <c r="P364" s="4">
        <f t="shared" si="269"/>
        <v>6.8649885583524028</v>
      </c>
      <c r="Q364" s="4">
        <f t="shared" si="269"/>
        <v>6.606606606606606</v>
      </c>
      <c r="R364" s="173"/>
      <c r="V364" s="34" t="s">
        <v>990</v>
      </c>
      <c r="W364" s="209"/>
      <c r="Z364" s="18">
        <f t="shared" ref="Z364:Z371" si="270">SUM(G364,I364-J364)</f>
        <v>22</v>
      </c>
      <c r="AA364" s="18">
        <f t="shared" ref="AA364:AA371" si="271">H364</f>
        <v>15</v>
      </c>
      <c r="AB364" s="67">
        <f t="shared" ref="AB364:AB371" si="272">J364</f>
        <v>30</v>
      </c>
      <c r="AC364" s="107">
        <f t="shared" ref="AC364:AE371" si="273">Z364/AC$363*100</f>
        <v>6.606606606606606</v>
      </c>
      <c r="AD364" s="4">
        <f t="shared" si="273"/>
        <v>3.4482758620689653</v>
      </c>
      <c r="AE364" s="4">
        <f t="shared" si="273"/>
        <v>6.8649885583524028</v>
      </c>
      <c r="AH364" s="173"/>
    </row>
    <row r="365" spans="1:34" ht="15" customHeight="1" x14ac:dyDescent="0.15">
      <c r="B365" s="34" t="s">
        <v>983</v>
      </c>
      <c r="C365" s="209"/>
      <c r="F365" s="18">
        <v>109</v>
      </c>
      <c r="G365" s="18">
        <v>42</v>
      </c>
      <c r="H365" s="18">
        <v>67</v>
      </c>
      <c r="I365" s="18">
        <v>93</v>
      </c>
      <c r="J365" s="67">
        <v>92</v>
      </c>
      <c r="K365" s="18">
        <v>43</v>
      </c>
      <c r="L365" s="107">
        <f t="shared" si="269"/>
        <v>15.013774104683195</v>
      </c>
      <c r="M365" s="24">
        <f t="shared" si="269"/>
        <v>14.432989690721648</v>
      </c>
      <c r="N365" s="4">
        <f t="shared" si="269"/>
        <v>15.402298850574713</v>
      </c>
      <c r="O365" s="4">
        <f t="shared" si="269"/>
        <v>19.415448851774531</v>
      </c>
      <c r="P365" s="4">
        <f t="shared" si="269"/>
        <v>21.052631578947366</v>
      </c>
      <c r="Q365" s="4">
        <f t="shared" si="269"/>
        <v>12.912912912912914</v>
      </c>
      <c r="R365" s="173"/>
      <c r="V365" s="34" t="s">
        <v>983</v>
      </c>
      <c r="W365" s="209"/>
      <c r="Z365" s="18">
        <f t="shared" si="270"/>
        <v>43</v>
      </c>
      <c r="AA365" s="18">
        <f t="shared" si="271"/>
        <v>67</v>
      </c>
      <c r="AB365" s="67">
        <f t="shared" si="272"/>
        <v>92</v>
      </c>
      <c r="AC365" s="107">
        <f t="shared" si="273"/>
        <v>12.912912912912914</v>
      </c>
      <c r="AD365" s="4">
        <f t="shared" si="273"/>
        <v>15.402298850574713</v>
      </c>
      <c r="AE365" s="4">
        <f t="shared" si="273"/>
        <v>21.052631578947366</v>
      </c>
      <c r="AH365" s="173"/>
    </row>
    <row r="366" spans="1:34" ht="15" customHeight="1" x14ac:dyDescent="0.15">
      <c r="B366" s="34" t="s">
        <v>984</v>
      </c>
      <c r="C366" s="209"/>
      <c r="F366" s="18">
        <v>59</v>
      </c>
      <c r="G366" s="18">
        <v>22</v>
      </c>
      <c r="H366" s="18">
        <v>37</v>
      </c>
      <c r="I366" s="18">
        <v>46</v>
      </c>
      <c r="J366" s="67">
        <v>45</v>
      </c>
      <c r="K366" s="18">
        <v>23</v>
      </c>
      <c r="L366" s="107">
        <f t="shared" si="269"/>
        <v>8.1267217630853992</v>
      </c>
      <c r="M366" s="24">
        <f t="shared" si="269"/>
        <v>7.5601374570446733</v>
      </c>
      <c r="N366" s="4">
        <f t="shared" si="269"/>
        <v>8.5057471264367823</v>
      </c>
      <c r="O366" s="4">
        <f t="shared" si="269"/>
        <v>9.6033402922755737</v>
      </c>
      <c r="P366" s="4">
        <f t="shared" si="269"/>
        <v>10.297482837528605</v>
      </c>
      <c r="Q366" s="4">
        <f t="shared" si="269"/>
        <v>6.9069069069069062</v>
      </c>
      <c r="R366" s="173"/>
      <c r="V366" s="34" t="s">
        <v>984</v>
      </c>
      <c r="W366" s="209"/>
      <c r="Z366" s="18">
        <f t="shared" si="270"/>
        <v>23</v>
      </c>
      <c r="AA366" s="18">
        <f t="shared" si="271"/>
        <v>37</v>
      </c>
      <c r="AB366" s="67">
        <f t="shared" si="272"/>
        <v>45</v>
      </c>
      <c r="AC366" s="107">
        <f t="shared" si="273"/>
        <v>6.9069069069069062</v>
      </c>
      <c r="AD366" s="4">
        <f t="shared" si="273"/>
        <v>8.5057471264367823</v>
      </c>
      <c r="AE366" s="4">
        <f t="shared" si="273"/>
        <v>10.297482837528605</v>
      </c>
      <c r="AH366" s="173"/>
    </row>
    <row r="367" spans="1:34" ht="15" customHeight="1" x14ac:dyDescent="0.15">
      <c r="B367" s="34" t="s">
        <v>985</v>
      </c>
      <c r="C367" s="209"/>
      <c r="F367" s="18">
        <v>23</v>
      </c>
      <c r="G367" s="18">
        <v>7</v>
      </c>
      <c r="H367" s="18">
        <v>16</v>
      </c>
      <c r="I367" s="18">
        <v>18</v>
      </c>
      <c r="J367" s="67">
        <v>16</v>
      </c>
      <c r="K367" s="18">
        <v>9</v>
      </c>
      <c r="L367" s="107">
        <f t="shared" si="269"/>
        <v>3.1680440771349865</v>
      </c>
      <c r="M367" s="24">
        <f t="shared" si="269"/>
        <v>2.4054982817869419</v>
      </c>
      <c r="N367" s="4">
        <f t="shared" si="269"/>
        <v>3.6781609195402298</v>
      </c>
      <c r="O367" s="4">
        <f t="shared" si="269"/>
        <v>3.7578288100208765</v>
      </c>
      <c r="P367" s="4">
        <f t="shared" si="269"/>
        <v>3.6613272311212817</v>
      </c>
      <c r="Q367" s="4">
        <f t="shared" si="269"/>
        <v>2.7027027027027026</v>
      </c>
      <c r="R367" s="173"/>
      <c r="V367" s="34" t="s">
        <v>985</v>
      </c>
      <c r="W367" s="209"/>
      <c r="Z367" s="18">
        <f t="shared" si="270"/>
        <v>9</v>
      </c>
      <c r="AA367" s="18">
        <f t="shared" si="271"/>
        <v>16</v>
      </c>
      <c r="AB367" s="67">
        <f t="shared" si="272"/>
        <v>16</v>
      </c>
      <c r="AC367" s="107">
        <f t="shared" si="273"/>
        <v>2.7027027027027026</v>
      </c>
      <c r="AD367" s="4">
        <f t="shared" si="273"/>
        <v>3.6781609195402298</v>
      </c>
      <c r="AE367" s="4">
        <f t="shared" si="273"/>
        <v>3.6613272311212817</v>
      </c>
      <c r="AH367" s="173"/>
    </row>
    <row r="368" spans="1:34" ht="15" customHeight="1" x14ac:dyDescent="0.15">
      <c r="B368" s="34" t="s">
        <v>986</v>
      </c>
      <c r="C368" s="209"/>
      <c r="F368" s="18">
        <v>13</v>
      </c>
      <c r="G368" s="18">
        <v>4</v>
      </c>
      <c r="H368" s="18">
        <v>9</v>
      </c>
      <c r="I368" s="18">
        <v>9</v>
      </c>
      <c r="J368" s="67">
        <v>8</v>
      </c>
      <c r="K368" s="18">
        <v>5</v>
      </c>
      <c r="L368" s="107">
        <f t="shared" si="269"/>
        <v>1.7906336088154271</v>
      </c>
      <c r="M368" s="24">
        <f t="shared" si="269"/>
        <v>1.3745704467353952</v>
      </c>
      <c r="N368" s="4">
        <f t="shared" si="269"/>
        <v>2.0689655172413794</v>
      </c>
      <c r="O368" s="4">
        <f t="shared" si="269"/>
        <v>1.8789144050104383</v>
      </c>
      <c r="P368" s="4">
        <f t="shared" si="269"/>
        <v>1.8306636155606408</v>
      </c>
      <c r="Q368" s="4">
        <f t="shared" si="269"/>
        <v>1.5015015015015014</v>
      </c>
      <c r="R368" s="173"/>
      <c r="V368" s="34" t="s">
        <v>986</v>
      </c>
      <c r="W368" s="209"/>
      <c r="Z368" s="18">
        <f t="shared" si="270"/>
        <v>5</v>
      </c>
      <c r="AA368" s="18">
        <f t="shared" si="271"/>
        <v>9</v>
      </c>
      <c r="AB368" s="67">
        <f t="shared" si="272"/>
        <v>8</v>
      </c>
      <c r="AC368" s="107">
        <f t="shared" si="273"/>
        <v>1.5015015015015014</v>
      </c>
      <c r="AD368" s="4">
        <f t="shared" si="273"/>
        <v>2.0689655172413794</v>
      </c>
      <c r="AE368" s="4">
        <f t="shared" si="273"/>
        <v>1.8306636155606408</v>
      </c>
      <c r="AH368" s="173"/>
    </row>
    <row r="369" spans="1:34" ht="15" customHeight="1" x14ac:dyDescent="0.15">
      <c r="B369" s="34" t="s">
        <v>987</v>
      </c>
      <c r="C369" s="209"/>
      <c r="F369" s="18">
        <v>37</v>
      </c>
      <c r="G369" s="18">
        <v>13</v>
      </c>
      <c r="H369" s="18">
        <v>24</v>
      </c>
      <c r="I369" s="18">
        <v>22</v>
      </c>
      <c r="J369" s="67">
        <v>21</v>
      </c>
      <c r="K369" s="18">
        <v>14</v>
      </c>
      <c r="L369" s="107">
        <f t="shared" si="269"/>
        <v>5.0964187327823689</v>
      </c>
      <c r="M369" s="24">
        <f t="shared" si="269"/>
        <v>4.4673539518900345</v>
      </c>
      <c r="N369" s="4">
        <f t="shared" si="269"/>
        <v>5.5172413793103452</v>
      </c>
      <c r="O369" s="4">
        <f t="shared" si="269"/>
        <v>4.5929018789144047</v>
      </c>
      <c r="P369" s="4">
        <f t="shared" si="269"/>
        <v>4.805491990846682</v>
      </c>
      <c r="Q369" s="4">
        <f t="shared" si="269"/>
        <v>4.2042042042042045</v>
      </c>
      <c r="R369" s="173"/>
      <c r="V369" s="34" t="s">
        <v>987</v>
      </c>
      <c r="W369" s="209"/>
      <c r="Z369" s="18">
        <f t="shared" si="270"/>
        <v>14</v>
      </c>
      <c r="AA369" s="18">
        <f t="shared" si="271"/>
        <v>24</v>
      </c>
      <c r="AB369" s="67">
        <f t="shared" si="272"/>
        <v>21</v>
      </c>
      <c r="AC369" s="107">
        <f t="shared" si="273"/>
        <v>4.2042042042042045</v>
      </c>
      <c r="AD369" s="4">
        <f t="shared" si="273"/>
        <v>5.5172413793103452</v>
      </c>
      <c r="AE369" s="4">
        <f t="shared" si="273"/>
        <v>4.805491990846682</v>
      </c>
      <c r="AH369" s="173"/>
    </row>
    <row r="370" spans="1:34" ht="15" customHeight="1" x14ac:dyDescent="0.15">
      <c r="B370" s="34" t="s">
        <v>989</v>
      </c>
      <c r="C370" s="209"/>
      <c r="F370" s="18">
        <v>34</v>
      </c>
      <c r="G370" s="18">
        <v>7</v>
      </c>
      <c r="H370" s="18">
        <v>27</v>
      </c>
      <c r="I370" s="18">
        <v>26</v>
      </c>
      <c r="J370" s="67">
        <v>23</v>
      </c>
      <c r="K370" s="18">
        <v>10</v>
      </c>
      <c r="L370" s="107">
        <f t="shared" si="269"/>
        <v>4.6831955922865012</v>
      </c>
      <c r="M370" s="24">
        <f t="shared" si="269"/>
        <v>2.4054982817869419</v>
      </c>
      <c r="N370" s="4">
        <f t="shared" si="269"/>
        <v>6.2068965517241379</v>
      </c>
      <c r="O370" s="4">
        <f t="shared" si="269"/>
        <v>5.4279749478079333</v>
      </c>
      <c r="P370" s="4">
        <f t="shared" si="269"/>
        <v>5.2631578947368416</v>
      </c>
      <c r="Q370" s="4">
        <f t="shared" si="269"/>
        <v>3.0030030030030028</v>
      </c>
      <c r="R370" s="173"/>
      <c r="V370" s="34" t="s">
        <v>989</v>
      </c>
      <c r="W370" s="209"/>
      <c r="Z370" s="18">
        <f t="shared" si="270"/>
        <v>10</v>
      </c>
      <c r="AA370" s="18">
        <f t="shared" si="271"/>
        <v>27</v>
      </c>
      <c r="AB370" s="67">
        <f t="shared" si="272"/>
        <v>23</v>
      </c>
      <c r="AC370" s="107">
        <f t="shared" si="273"/>
        <v>3.0030030030030028</v>
      </c>
      <c r="AD370" s="4">
        <f t="shared" si="273"/>
        <v>6.2068965517241379</v>
      </c>
      <c r="AE370" s="4">
        <f t="shared" si="273"/>
        <v>5.2631578947368416</v>
      </c>
      <c r="AH370" s="173"/>
    </row>
    <row r="371" spans="1:34" ht="15" customHeight="1" x14ac:dyDescent="0.15">
      <c r="B371" s="34" t="s">
        <v>150</v>
      </c>
      <c r="C371" s="209"/>
      <c r="D371" s="36"/>
      <c r="E371" s="36"/>
      <c r="F371" s="19">
        <v>416</v>
      </c>
      <c r="G371" s="19">
        <v>176</v>
      </c>
      <c r="H371" s="19">
        <v>240</v>
      </c>
      <c r="I371" s="19">
        <v>233</v>
      </c>
      <c r="J371" s="72">
        <v>202</v>
      </c>
      <c r="K371" s="19">
        <v>207</v>
      </c>
      <c r="L371" s="111">
        <f t="shared" si="269"/>
        <v>57.300275482093667</v>
      </c>
      <c r="M371" s="26">
        <f t="shared" si="269"/>
        <v>60.481099656357387</v>
      </c>
      <c r="N371" s="5">
        <f t="shared" si="269"/>
        <v>55.172413793103445</v>
      </c>
      <c r="O371" s="5">
        <f t="shared" si="269"/>
        <v>48.643006263048015</v>
      </c>
      <c r="P371" s="5">
        <f t="shared" si="269"/>
        <v>46.224256292906176</v>
      </c>
      <c r="Q371" s="5">
        <f t="shared" si="269"/>
        <v>62.162162162162161</v>
      </c>
      <c r="R371" s="173"/>
      <c r="V371" s="34" t="s">
        <v>150</v>
      </c>
      <c r="W371" s="209"/>
      <c r="X371" s="36"/>
      <c r="Y371" s="36"/>
      <c r="Z371" s="19">
        <f t="shared" si="270"/>
        <v>207</v>
      </c>
      <c r="AA371" s="19">
        <f t="shared" si="271"/>
        <v>240</v>
      </c>
      <c r="AB371" s="72">
        <f t="shared" si="272"/>
        <v>202</v>
      </c>
      <c r="AC371" s="111">
        <f t="shared" si="273"/>
        <v>62.162162162162161</v>
      </c>
      <c r="AD371" s="5">
        <f t="shared" si="273"/>
        <v>55.172413793103445</v>
      </c>
      <c r="AE371" s="5">
        <f t="shared" si="273"/>
        <v>46.224256292906176</v>
      </c>
      <c r="AH371" s="173"/>
    </row>
    <row r="372" spans="1:34" ht="15" customHeight="1" x14ac:dyDescent="0.15">
      <c r="B372" s="38" t="s">
        <v>1</v>
      </c>
      <c r="C372" s="78"/>
      <c r="D372" s="28"/>
      <c r="E372" s="29"/>
      <c r="F372" s="39">
        <f t="shared" ref="F372:J372" si="274">SUM(F364:F371)</f>
        <v>726</v>
      </c>
      <c r="G372" s="39">
        <f t="shared" si="274"/>
        <v>291</v>
      </c>
      <c r="H372" s="39">
        <f t="shared" si="274"/>
        <v>435</v>
      </c>
      <c r="I372" s="39">
        <f t="shared" si="274"/>
        <v>479</v>
      </c>
      <c r="J372" s="68">
        <f t="shared" si="274"/>
        <v>437</v>
      </c>
      <c r="K372" s="39">
        <v>333</v>
      </c>
      <c r="L372" s="108">
        <f t="shared" ref="L372:Q372" si="275">SUM(L364:L371)</f>
        <v>100</v>
      </c>
      <c r="M372" s="25">
        <f t="shared" si="275"/>
        <v>100</v>
      </c>
      <c r="N372" s="6">
        <f t="shared" si="275"/>
        <v>100</v>
      </c>
      <c r="O372" s="6">
        <f t="shared" si="275"/>
        <v>100</v>
      </c>
      <c r="P372" s="6">
        <f t="shared" si="275"/>
        <v>100</v>
      </c>
      <c r="Q372" s="6">
        <f t="shared" si="275"/>
        <v>100</v>
      </c>
      <c r="V372" s="38" t="s">
        <v>1</v>
      </c>
      <c r="W372" s="78"/>
      <c r="X372" s="28"/>
      <c r="Y372" s="29"/>
      <c r="Z372" s="39">
        <f t="shared" ref="Z372:AE372" si="276">SUM(Z364:Z371)</f>
        <v>333</v>
      </c>
      <c r="AA372" s="39">
        <f t="shared" si="276"/>
        <v>435</v>
      </c>
      <c r="AB372" s="68">
        <f t="shared" si="276"/>
        <v>437</v>
      </c>
      <c r="AC372" s="108">
        <f t="shared" si="276"/>
        <v>100</v>
      </c>
      <c r="AD372" s="6">
        <f t="shared" si="276"/>
        <v>100</v>
      </c>
      <c r="AE372" s="6">
        <f t="shared" si="276"/>
        <v>100</v>
      </c>
    </row>
    <row r="373" spans="1:34" ht="15" customHeight="1" x14ac:dyDescent="0.15">
      <c r="B373" s="38" t="s">
        <v>854</v>
      </c>
      <c r="C373" s="78"/>
      <c r="D373" s="28"/>
      <c r="E373" s="29"/>
      <c r="F373" s="40">
        <v>4.596774193548387</v>
      </c>
      <c r="G373" s="40">
        <v>3.2608695652173911</v>
      </c>
      <c r="H373" s="40">
        <v>5.384615384615385</v>
      </c>
      <c r="I373" s="40">
        <v>4.0487804878048781</v>
      </c>
      <c r="J373" s="40">
        <v>3.9148936170212765</v>
      </c>
      <c r="K373" s="40">
        <v>3.5793650793650795</v>
      </c>
      <c r="V373" s="38" t="s">
        <v>854</v>
      </c>
      <c r="W373" s="78"/>
      <c r="X373" s="28"/>
      <c r="Y373" s="29"/>
      <c r="Z373" s="40">
        <v>3.5793650793650795</v>
      </c>
      <c r="AA373" s="40">
        <f>H373</f>
        <v>5.384615384615385</v>
      </c>
      <c r="AB373" s="40">
        <f>J373</f>
        <v>3.9148936170212765</v>
      </c>
    </row>
    <row r="374" spans="1:34" ht="15" customHeight="1" x14ac:dyDescent="0.15">
      <c r="K374" s="7"/>
    </row>
    <row r="375" spans="1:34" ht="15" customHeight="1" x14ac:dyDescent="0.15">
      <c r="A375" s="73" t="s">
        <v>935</v>
      </c>
      <c r="K375" s="7"/>
      <c r="AA375" s="1"/>
    </row>
    <row r="376" spans="1:34" ht="15" customHeight="1" x14ac:dyDescent="0.15">
      <c r="A376" s="1" t="s">
        <v>1091</v>
      </c>
      <c r="B376" s="22"/>
      <c r="H376" s="7"/>
      <c r="I376" s="7"/>
      <c r="K376" s="7"/>
      <c r="M376" s="7"/>
      <c r="V376" s="22"/>
    </row>
    <row r="377" spans="1:34" ht="13.65" customHeight="1" x14ac:dyDescent="0.15">
      <c r="B377" s="64"/>
      <c r="C377" s="33"/>
      <c r="D377" s="33"/>
      <c r="E377" s="33"/>
      <c r="F377" s="386"/>
      <c r="G377" s="387"/>
      <c r="H377" s="86" t="s">
        <v>2</v>
      </c>
      <c r="I377" s="86"/>
      <c r="J377" s="387"/>
      <c r="K377" s="387"/>
      <c r="L377" s="388"/>
      <c r="M377" s="387"/>
      <c r="N377" s="86" t="s">
        <v>3</v>
      </c>
      <c r="O377" s="86"/>
      <c r="P377" s="387"/>
      <c r="Q377" s="389"/>
      <c r="V377" s="64"/>
      <c r="W377" s="33"/>
      <c r="X377" s="33"/>
      <c r="Y377" s="33"/>
      <c r="Z377" s="79"/>
      <c r="AA377" s="83" t="s">
        <v>2</v>
      </c>
      <c r="AB377" s="86"/>
      <c r="AC377" s="104"/>
      <c r="AD377" s="83" t="s">
        <v>3</v>
      </c>
      <c r="AE377" s="84"/>
    </row>
    <row r="378" spans="1:34" ht="22.65" customHeight="1" x14ac:dyDescent="0.15">
      <c r="B378" s="34"/>
      <c r="C378" s="209"/>
      <c r="E378" s="75"/>
      <c r="F378" s="94" t="s">
        <v>442</v>
      </c>
      <c r="G378" s="94" t="s">
        <v>194</v>
      </c>
      <c r="H378" s="94" t="s">
        <v>195</v>
      </c>
      <c r="I378" s="94" t="s">
        <v>443</v>
      </c>
      <c r="J378" s="100" t="s">
        <v>197</v>
      </c>
      <c r="K378" s="94" t="s">
        <v>1127</v>
      </c>
      <c r="L378" s="103" t="s">
        <v>442</v>
      </c>
      <c r="M378" s="94" t="s">
        <v>194</v>
      </c>
      <c r="N378" s="94" t="s">
        <v>195</v>
      </c>
      <c r="O378" s="94" t="s">
        <v>443</v>
      </c>
      <c r="P378" s="94" t="s">
        <v>197</v>
      </c>
      <c r="Q378" s="94" t="s">
        <v>1127</v>
      </c>
      <c r="V378" s="34"/>
      <c r="W378" s="209"/>
      <c r="Y378" s="75"/>
      <c r="Z378" s="94" t="s">
        <v>975</v>
      </c>
      <c r="AA378" s="94" t="s">
        <v>195</v>
      </c>
      <c r="AB378" s="100" t="s">
        <v>197</v>
      </c>
      <c r="AC378" s="103" t="s">
        <v>975</v>
      </c>
      <c r="AD378" s="94" t="s">
        <v>195</v>
      </c>
      <c r="AE378" s="94" t="s">
        <v>197</v>
      </c>
    </row>
    <row r="379" spans="1:34" ht="12" customHeight="1" x14ac:dyDescent="0.15">
      <c r="B379" s="35"/>
      <c r="C379" s="88"/>
      <c r="D379" s="36"/>
      <c r="E379" s="76"/>
      <c r="F379" s="37"/>
      <c r="G379" s="37"/>
      <c r="H379" s="37"/>
      <c r="I379" s="37"/>
      <c r="J379" s="66"/>
      <c r="K379" s="37"/>
      <c r="L379" s="105">
        <f t="shared" ref="L379:Q379" si="277">L$333</f>
        <v>726</v>
      </c>
      <c r="M379" s="2">
        <f t="shared" si="277"/>
        <v>291</v>
      </c>
      <c r="N379" s="2">
        <f t="shared" si="277"/>
        <v>435</v>
      </c>
      <c r="O379" s="2">
        <f t="shared" si="277"/>
        <v>479</v>
      </c>
      <c r="P379" s="2">
        <f t="shared" si="277"/>
        <v>437</v>
      </c>
      <c r="Q379" s="2">
        <f t="shared" si="277"/>
        <v>333</v>
      </c>
      <c r="V379" s="35"/>
      <c r="W379" s="88"/>
      <c r="X379" s="36"/>
      <c r="Y379" s="76"/>
      <c r="Z379" s="37"/>
      <c r="AA379" s="37"/>
      <c r="AB379" s="66"/>
      <c r="AC379" s="105">
        <f>AC$333</f>
        <v>333</v>
      </c>
      <c r="AD379" s="2">
        <f t="shared" ref="AD379:AE379" si="278">AD$333</f>
        <v>435</v>
      </c>
      <c r="AE379" s="2">
        <f t="shared" si="278"/>
        <v>437</v>
      </c>
    </row>
    <row r="380" spans="1:34" ht="15" customHeight="1" x14ac:dyDescent="0.15">
      <c r="B380" s="34" t="s">
        <v>1092</v>
      </c>
      <c r="C380" s="209"/>
      <c r="F380" s="18">
        <v>35</v>
      </c>
      <c r="G380" s="18">
        <v>20</v>
      </c>
      <c r="H380" s="18">
        <v>15</v>
      </c>
      <c r="I380" s="18">
        <v>32</v>
      </c>
      <c r="J380" s="67">
        <v>30</v>
      </c>
      <c r="K380" s="18">
        <v>22</v>
      </c>
      <c r="L380" s="107">
        <f t="shared" ref="L380:Q386" si="279">F380/L$379*100</f>
        <v>4.8209366391184574</v>
      </c>
      <c r="M380" s="24">
        <f t="shared" si="279"/>
        <v>6.8728522336769764</v>
      </c>
      <c r="N380" s="4">
        <f t="shared" si="279"/>
        <v>3.4482758620689653</v>
      </c>
      <c r="O380" s="4">
        <f t="shared" si="279"/>
        <v>6.6805845511482245</v>
      </c>
      <c r="P380" s="4">
        <f t="shared" si="279"/>
        <v>6.8649885583524028</v>
      </c>
      <c r="Q380" s="4">
        <f t="shared" si="279"/>
        <v>6.606606606606606</v>
      </c>
      <c r="R380" s="173"/>
      <c r="V380" s="34" t="s">
        <v>176</v>
      </c>
      <c r="W380" s="209"/>
      <c r="Z380" s="18">
        <f t="shared" ref="Z380:Z386" si="280">SUM(G380,I380-J380)</f>
        <v>22</v>
      </c>
      <c r="AA380" s="18">
        <f t="shared" ref="AA380:AA386" si="281">H380</f>
        <v>15</v>
      </c>
      <c r="AB380" s="67">
        <f t="shared" ref="AB380:AB386" si="282">J380</f>
        <v>30</v>
      </c>
      <c r="AC380" s="107">
        <f>Z380/AC$379*100</f>
        <v>6.606606606606606</v>
      </c>
      <c r="AD380" s="4">
        <f t="shared" ref="AD380:AE386" si="283">AA380/AD$379*100</f>
        <v>3.4482758620689653</v>
      </c>
      <c r="AE380" s="4">
        <f t="shared" si="283"/>
        <v>6.8649885583524028</v>
      </c>
      <c r="AH380" s="173"/>
    </row>
    <row r="381" spans="1:34" ht="15" customHeight="1" x14ac:dyDescent="0.15">
      <c r="B381" s="34" t="s">
        <v>171</v>
      </c>
      <c r="C381" s="209"/>
      <c r="F381" s="18">
        <v>9</v>
      </c>
      <c r="G381" s="18">
        <v>0</v>
      </c>
      <c r="H381" s="18">
        <v>9</v>
      </c>
      <c r="I381" s="18">
        <v>5</v>
      </c>
      <c r="J381" s="67">
        <v>5</v>
      </c>
      <c r="K381" s="18">
        <v>0</v>
      </c>
      <c r="L381" s="107">
        <f t="shared" si="279"/>
        <v>1.2396694214876034</v>
      </c>
      <c r="M381" s="24">
        <f t="shared" si="279"/>
        <v>0</v>
      </c>
      <c r="N381" s="4">
        <f t="shared" si="279"/>
        <v>2.0689655172413794</v>
      </c>
      <c r="O381" s="4">
        <f t="shared" si="279"/>
        <v>1.0438413361169103</v>
      </c>
      <c r="P381" s="4">
        <f t="shared" si="279"/>
        <v>1.1441647597254003</v>
      </c>
      <c r="Q381" s="4">
        <f t="shared" si="279"/>
        <v>0</v>
      </c>
      <c r="R381" s="173"/>
      <c r="V381" s="34" t="s">
        <v>171</v>
      </c>
      <c r="W381" s="209"/>
      <c r="Z381" s="18">
        <f t="shared" si="280"/>
        <v>0</v>
      </c>
      <c r="AA381" s="18">
        <f t="shared" si="281"/>
        <v>9</v>
      </c>
      <c r="AB381" s="67">
        <f t="shared" si="282"/>
        <v>5</v>
      </c>
      <c r="AC381" s="107">
        <f t="shared" ref="AC381:AC386" si="284">Z381/AC$379*100</f>
        <v>0</v>
      </c>
      <c r="AD381" s="4">
        <f t="shared" si="283"/>
        <v>2.0689655172413794</v>
      </c>
      <c r="AE381" s="4">
        <f t="shared" si="283"/>
        <v>1.1441647597254003</v>
      </c>
      <c r="AH381" s="173"/>
    </row>
    <row r="382" spans="1:34" ht="15" customHeight="1" x14ac:dyDescent="0.15">
      <c r="B382" s="34" t="s">
        <v>172</v>
      </c>
      <c r="C382" s="209"/>
      <c r="F382" s="18">
        <v>7</v>
      </c>
      <c r="G382" s="18">
        <v>3</v>
      </c>
      <c r="H382" s="18">
        <v>4</v>
      </c>
      <c r="I382" s="18">
        <v>10</v>
      </c>
      <c r="J382" s="67">
        <v>10</v>
      </c>
      <c r="K382" s="18">
        <v>3</v>
      </c>
      <c r="L382" s="107">
        <f t="shared" si="279"/>
        <v>0.96418732782369143</v>
      </c>
      <c r="M382" s="24">
        <f t="shared" si="279"/>
        <v>1.0309278350515463</v>
      </c>
      <c r="N382" s="4">
        <f t="shared" si="279"/>
        <v>0.91954022988505746</v>
      </c>
      <c r="O382" s="4">
        <f t="shared" si="279"/>
        <v>2.0876826722338206</v>
      </c>
      <c r="P382" s="4">
        <f t="shared" si="279"/>
        <v>2.2883295194508007</v>
      </c>
      <c r="Q382" s="4">
        <f t="shared" si="279"/>
        <v>0.90090090090090091</v>
      </c>
      <c r="R382" s="173"/>
      <c r="V382" s="34" t="s">
        <v>172</v>
      </c>
      <c r="W382" s="209"/>
      <c r="Z382" s="18">
        <f t="shared" si="280"/>
        <v>3</v>
      </c>
      <c r="AA382" s="18">
        <f t="shared" si="281"/>
        <v>4</v>
      </c>
      <c r="AB382" s="67">
        <f t="shared" si="282"/>
        <v>10</v>
      </c>
      <c r="AC382" s="107">
        <f t="shared" si="284"/>
        <v>0.90090090090090091</v>
      </c>
      <c r="AD382" s="4">
        <f t="shared" si="283"/>
        <v>0.91954022988505746</v>
      </c>
      <c r="AE382" s="4">
        <f t="shared" si="283"/>
        <v>2.2883295194508007</v>
      </c>
      <c r="AH382" s="173"/>
    </row>
    <row r="383" spans="1:34" ht="15" customHeight="1" x14ac:dyDescent="0.15">
      <c r="B383" s="34" t="s">
        <v>169</v>
      </c>
      <c r="C383" s="209"/>
      <c r="F383" s="18">
        <v>20</v>
      </c>
      <c r="G383" s="18">
        <v>9</v>
      </c>
      <c r="H383" s="18">
        <v>11</v>
      </c>
      <c r="I383" s="18">
        <v>23</v>
      </c>
      <c r="J383" s="67">
        <v>23</v>
      </c>
      <c r="K383" s="18">
        <v>9</v>
      </c>
      <c r="L383" s="107">
        <f t="shared" si="279"/>
        <v>2.7548209366391188</v>
      </c>
      <c r="M383" s="24">
        <f t="shared" si="279"/>
        <v>3.0927835051546393</v>
      </c>
      <c r="N383" s="4">
        <f t="shared" si="279"/>
        <v>2.5287356321839081</v>
      </c>
      <c r="O383" s="4">
        <f t="shared" si="279"/>
        <v>4.8016701461377869</v>
      </c>
      <c r="P383" s="4">
        <f t="shared" si="279"/>
        <v>5.2631578947368416</v>
      </c>
      <c r="Q383" s="4">
        <f t="shared" si="279"/>
        <v>2.7027027027027026</v>
      </c>
      <c r="R383" s="173"/>
      <c r="V383" s="34" t="s">
        <v>169</v>
      </c>
      <c r="W383" s="209"/>
      <c r="Z383" s="18">
        <f t="shared" si="280"/>
        <v>9</v>
      </c>
      <c r="AA383" s="18">
        <f t="shared" si="281"/>
        <v>11</v>
      </c>
      <c r="AB383" s="67">
        <f t="shared" si="282"/>
        <v>23</v>
      </c>
      <c r="AC383" s="107">
        <f t="shared" si="284"/>
        <v>2.7027027027027026</v>
      </c>
      <c r="AD383" s="4">
        <f t="shared" si="283"/>
        <v>2.5287356321839081</v>
      </c>
      <c r="AE383" s="4">
        <f t="shared" si="283"/>
        <v>5.2631578947368416</v>
      </c>
      <c r="AH383" s="173"/>
    </row>
    <row r="384" spans="1:34" ht="15" customHeight="1" x14ac:dyDescent="0.15">
      <c r="B384" s="34" t="s">
        <v>1093</v>
      </c>
      <c r="C384" s="209"/>
      <c r="F384" s="18">
        <v>13</v>
      </c>
      <c r="G384" s="18">
        <v>1</v>
      </c>
      <c r="H384" s="18">
        <v>12</v>
      </c>
      <c r="I384" s="18">
        <v>14</v>
      </c>
      <c r="J384" s="67">
        <v>13</v>
      </c>
      <c r="K384" s="18">
        <v>2</v>
      </c>
      <c r="L384" s="107">
        <f t="shared" si="279"/>
        <v>1.7906336088154271</v>
      </c>
      <c r="M384" s="24">
        <f t="shared" si="279"/>
        <v>0.3436426116838488</v>
      </c>
      <c r="N384" s="4">
        <f t="shared" si="279"/>
        <v>2.7586206896551726</v>
      </c>
      <c r="O384" s="4">
        <f t="shared" si="279"/>
        <v>2.9227557411273484</v>
      </c>
      <c r="P384" s="4">
        <f t="shared" si="279"/>
        <v>2.9748283752860414</v>
      </c>
      <c r="Q384" s="4">
        <f t="shared" si="279"/>
        <v>0.60060060060060061</v>
      </c>
      <c r="R384" s="173"/>
      <c r="V384" s="34" t="s">
        <v>1093</v>
      </c>
      <c r="W384" s="209"/>
      <c r="Z384" s="18">
        <f t="shared" si="280"/>
        <v>2</v>
      </c>
      <c r="AA384" s="18">
        <f t="shared" si="281"/>
        <v>12</v>
      </c>
      <c r="AB384" s="67">
        <f t="shared" si="282"/>
        <v>13</v>
      </c>
      <c r="AC384" s="107">
        <f t="shared" si="284"/>
        <v>0.60060060060060061</v>
      </c>
      <c r="AD384" s="4">
        <f t="shared" si="283"/>
        <v>2.7586206896551726</v>
      </c>
      <c r="AE384" s="4">
        <f t="shared" si="283"/>
        <v>2.9748283752860414</v>
      </c>
      <c r="AH384" s="173"/>
    </row>
    <row r="385" spans="1:34" ht="15" customHeight="1" x14ac:dyDescent="0.15">
      <c r="B385" s="34" t="s">
        <v>1094</v>
      </c>
      <c r="C385" s="209"/>
      <c r="F385" s="18">
        <v>221</v>
      </c>
      <c r="G385" s="18">
        <v>82</v>
      </c>
      <c r="H385" s="18">
        <v>139</v>
      </c>
      <c r="I385" s="18">
        <v>159</v>
      </c>
      <c r="J385" s="67">
        <v>151</v>
      </c>
      <c r="K385" s="18">
        <v>90</v>
      </c>
      <c r="L385" s="107">
        <f t="shared" si="279"/>
        <v>30.44077134986226</v>
      </c>
      <c r="M385" s="24">
        <f t="shared" si="279"/>
        <v>28.178694158075601</v>
      </c>
      <c r="N385" s="4">
        <f t="shared" si="279"/>
        <v>31.954022988505749</v>
      </c>
      <c r="O385" s="4">
        <f t="shared" si="279"/>
        <v>33.194154488517746</v>
      </c>
      <c r="P385" s="4">
        <f t="shared" si="279"/>
        <v>34.553775743707092</v>
      </c>
      <c r="Q385" s="4">
        <f t="shared" si="279"/>
        <v>27.027027027027028</v>
      </c>
      <c r="R385" s="173"/>
      <c r="V385" s="34" t="s">
        <v>162</v>
      </c>
      <c r="W385" s="209"/>
      <c r="Z385" s="18">
        <f t="shared" si="280"/>
        <v>90</v>
      </c>
      <c r="AA385" s="18">
        <f t="shared" si="281"/>
        <v>139</v>
      </c>
      <c r="AB385" s="67">
        <f t="shared" si="282"/>
        <v>151</v>
      </c>
      <c r="AC385" s="107">
        <f t="shared" si="284"/>
        <v>27.027027027027028</v>
      </c>
      <c r="AD385" s="4">
        <f t="shared" si="283"/>
        <v>31.954022988505749</v>
      </c>
      <c r="AE385" s="4">
        <f t="shared" si="283"/>
        <v>34.553775743707092</v>
      </c>
      <c r="AH385" s="173"/>
    </row>
    <row r="386" spans="1:34" ht="15" customHeight="1" x14ac:dyDescent="0.15">
      <c r="B386" s="34" t="s">
        <v>150</v>
      </c>
      <c r="C386" s="209"/>
      <c r="D386" s="36"/>
      <c r="E386" s="36"/>
      <c r="F386" s="19">
        <v>421</v>
      </c>
      <c r="G386" s="19">
        <v>176</v>
      </c>
      <c r="H386" s="19">
        <v>245</v>
      </c>
      <c r="I386" s="19">
        <v>236</v>
      </c>
      <c r="J386" s="72">
        <v>205</v>
      </c>
      <c r="K386" s="19">
        <v>207</v>
      </c>
      <c r="L386" s="111">
        <f t="shared" si="279"/>
        <v>57.988980716253444</v>
      </c>
      <c r="M386" s="26">
        <f t="shared" si="279"/>
        <v>60.481099656357387</v>
      </c>
      <c r="N386" s="5">
        <f t="shared" si="279"/>
        <v>56.321839080459768</v>
      </c>
      <c r="O386" s="5">
        <f t="shared" si="279"/>
        <v>49.26931106471816</v>
      </c>
      <c r="P386" s="5">
        <f t="shared" si="279"/>
        <v>46.910755148741416</v>
      </c>
      <c r="Q386" s="5">
        <f t="shared" si="279"/>
        <v>62.162162162162161</v>
      </c>
      <c r="R386" s="173"/>
      <c r="V386" s="34" t="s">
        <v>150</v>
      </c>
      <c r="W386" s="209"/>
      <c r="X386" s="36"/>
      <c r="Y386" s="36"/>
      <c r="Z386" s="19">
        <f t="shared" si="280"/>
        <v>207</v>
      </c>
      <c r="AA386" s="19">
        <f t="shared" si="281"/>
        <v>245</v>
      </c>
      <c r="AB386" s="72">
        <f t="shared" si="282"/>
        <v>205</v>
      </c>
      <c r="AC386" s="111">
        <f t="shared" si="284"/>
        <v>62.162162162162161</v>
      </c>
      <c r="AD386" s="5">
        <f t="shared" si="283"/>
        <v>56.321839080459768</v>
      </c>
      <c r="AE386" s="5">
        <f t="shared" si="283"/>
        <v>46.910755148741416</v>
      </c>
      <c r="AH386" s="173"/>
    </row>
    <row r="387" spans="1:34" ht="15" customHeight="1" x14ac:dyDescent="0.15">
      <c r="B387" s="38" t="s">
        <v>1</v>
      </c>
      <c r="C387" s="78"/>
      <c r="D387" s="28"/>
      <c r="E387" s="29"/>
      <c r="F387" s="39">
        <f t="shared" ref="F387:J387" si="285">SUM(F380:F386)</f>
        <v>726</v>
      </c>
      <c r="G387" s="39">
        <f t="shared" si="285"/>
        <v>291</v>
      </c>
      <c r="H387" s="39">
        <f t="shared" si="285"/>
        <v>435</v>
      </c>
      <c r="I387" s="39">
        <f t="shared" si="285"/>
        <v>479</v>
      </c>
      <c r="J387" s="68">
        <f t="shared" si="285"/>
        <v>437</v>
      </c>
      <c r="K387" s="39">
        <v>333</v>
      </c>
      <c r="L387" s="108">
        <f t="shared" ref="L387:Q387" si="286">SUM(L380:L386)</f>
        <v>100</v>
      </c>
      <c r="M387" s="25">
        <f t="shared" si="286"/>
        <v>100</v>
      </c>
      <c r="N387" s="6">
        <f t="shared" si="286"/>
        <v>100</v>
      </c>
      <c r="O387" s="6">
        <f t="shared" si="286"/>
        <v>100</v>
      </c>
      <c r="P387" s="6">
        <f t="shared" si="286"/>
        <v>100</v>
      </c>
      <c r="Q387" s="6">
        <f t="shared" si="286"/>
        <v>100</v>
      </c>
      <c r="V387" s="38" t="s">
        <v>1</v>
      </c>
      <c r="W387" s="78"/>
      <c r="X387" s="28"/>
      <c r="Y387" s="29"/>
      <c r="Z387" s="39">
        <f t="shared" ref="Z387:AE387" si="287">SUM(Z380:Z386)</f>
        <v>333</v>
      </c>
      <c r="AA387" s="39">
        <f t="shared" si="287"/>
        <v>435</v>
      </c>
      <c r="AB387" s="68">
        <f t="shared" si="287"/>
        <v>437</v>
      </c>
      <c r="AC387" s="108">
        <f t="shared" si="287"/>
        <v>100</v>
      </c>
      <c r="AD387" s="6">
        <f t="shared" si="287"/>
        <v>100</v>
      </c>
      <c r="AE387" s="6">
        <f t="shared" si="287"/>
        <v>100</v>
      </c>
    </row>
    <row r="388" spans="1:34" ht="15" customHeight="1" x14ac:dyDescent="0.15">
      <c r="B388" s="38" t="s">
        <v>87</v>
      </c>
      <c r="C388" s="78"/>
      <c r="D388" s="28"/>
      <c r="E388" s="29"/>
      <c r="F388" s="40">
        <v>81.211726136150759</v>
      </c>
      <c r="G388" s="40">
        <v>77.312310877528276</v>
      </c>
      <c r="H388" s="40">
        <v>83.57189852952753</v>
      </c>
      <c r="I388" s="40">
        <v>77.249973757081619</v>
      </c>
      <c r="J388" s="40">
        <v>77.119584581770852</v>
      </c>
      <c r="K388" s="40">
        <v>77.546950404093266</v>
      </c>
      <c r="V388" s="38" t="s">
        <v>87</v>
      </c>
      <c r="W388" s="78"/>
      <c r="X388" s="28"/>
      <c r="Y388" s="29"/>
      <c r="Z388" s="40">
        <v>77.546950404093266</v>
      </c>
      <c r="AA388" s="40">
        <f>H388</f>
        <v>83.57189852952753</v>
      </c>
      <c r="AB388" s="40">
        <f>J388</f>
        <v>77.119584581770852</v>
      </c>
    </row>
    <row r="389" spans="1:34" ht="12.9" customHeight="1" x14ac:dyDescent="0.15"/>
    <row r="390" spans="1:34" ht="15" customHeight="1" x14ac:dyDescent="0.15">
      <c r="A390" s="1" t="s">
        <v>863</v>
      </c>
      <c r="B390" s="22"/>
      <c r="H390" s="7"/>
      <c r="I390" s="7"/>
      <c r="V390" s="22"/>
      <c r="AB390" s="7"/>
      <c r="AC390" s="7"/>
    </row>
    <row r="391" spans="1:34" ht="13.65" customHeight="1" x14ac:dyDescent="0.15">
      <c r="B391" s="64"/>
      <c r="C391" s="33"/>
      <c r="D391" s="33"/>
      <c r="E391" s="33"/>
      <c r="F391" s="33"/>
      <c r="G391" s="33"/>
      <c r="H391" s="33"/>
      <c r="I391" s="386"/>
      <c r="J391" s="387"/>
      <c r="K391" s="86" t="s">
        <v>2</v>
      </c>
      <c r="L391" s="86"/>
      <c r="M391" s="387"/>
      <c r="N391" s="387"/>
      <c r="O391" s="388"/>
      <c r="P391" s="387"/>
      <c r="Q391" s="86" t="s">
        <v>3</v>
      </c>
      <c r="R391" s="86"/>
      <c r="S391" s="387"/>
      <c r="T391" s="389"/>
      <c r="V391" s="64"/>
      <c r="W391" s="33"/>
      <c r="X391" s="33"/>
      <c r="Y391" s="33"/>
      <c r="Z391" s="33"/>
      <c r="AA391" s="33"/>
      <c r="AB391" s="33"/>
      <c r="AC391" s="79"/>
      <c r="AD391" s="83" t="s">
        <v>2</v>
      </c>
      <c r="AE391" s="86"/>
      <c r="AF391" s="104"/>
      <c r="AG391" s="83" t="s">
        <v>3</v>
      </c>
      <c r="AH391" s="84"/>
    </row>
    <row r="392" spans="1:34" ht="22.65" customHeight="1" x14ac:dyDescent="0.15">
      <c r="B392" s="34"/>
      <c r="H392" s="75"/>
      <c r="I392" s="94" t="s">
        <v>442</v>
      </c>
      <c r="J392" s="94" t="s">
        <v>194</v>
      </c>
      <c r="K392" s="94" t="s">
        <v>195</v>
      </c>
      <c r="L392" s="94" t="s">
        <v>443</v>
      </c>
      <c r="M392" s="100" t="s">
        <v>197</v>
      </c>
      <c r="N392" s="94" t="s">
        <v>1127</v>
      </c>
      <c r="O392" s="103" t="s">
        <v>442</v>
      </c>
      <c r="P392" s="94" t="s">
        <v>194</v>
      </c>
      <c r="Q392" s="94" t="s">
        <v>195</v>
      </c>
      <c r="R392" s="94" t="s">
        <v>443</v>
      </c>
      <c r="S392" s="94" t="s">
        <v>197</v>
      </c>
      <c r="T392" s="94" t="s">
        <v>1127</v>
      </c>
      <c r="V392" s="34"/>
      <c r="AB392" s="75"/>
      <c r="AC392" s="94" t="s">
        <v>975</v>
      </c>
      <c r="AD392" s="94" t="s">
        <v>195</v>
      </c>
      <c r="AE392" s="100" t="s">
        <v>197</v>
      </c>
      <c r="AF392" s="103" t="s">
        <v>975</v>
      </c>
      <c r="AG392" s="94" t="s">
        <v>195</v>
      </c>
      <c r="AH392" s="94" t="s">
        <v>197</v>
      </c>
    </row>
    <row r="393" spans="1:34" ht="12" customHeight="1" x14ac:dyDescent="0.15">
      <c r="B393" s="35"/>
      <c r="C393" s="36"/>
      <c r="D393" s="36"/>
      <c r="E393" s="36"/>
      <c r="F393" s="36"/>
      <c r="G393" s="36"/>
      <c r="H393" s="76"/>
      <c r="I393" s="37"/>
      <c r="J393" s="37"/>
      <c r="K393" s="37"/>
      <c r="L393" s="37"/>
      <c r="M393" s="66"/>
      <c r="N393" s="37"/>
      <c r="O393" s="105">
        <f t="shared" ref="O393:T393" si="288">I$399</f>
        <v>2146</v>
      </c>
      <c r="P393" s="2">
        <f t="shared" si="288"/>
        <v>1105</v>
      </c>
      <c r="Q393" s="2">
        <f t="shared" si="288"/>
        <v>1041</v>
      </c>
      <c r="R393" s="2">
        <f t="shared" si="288"/>
        <v>1184</v>
      </c>
      <c r="S393" s="2">
        <f t="shared" si="288"/>
        <v>1077</v>
      </c>
      <c r="T393" s="2">
        <f t="shared" si="288"/>
        <v>1212</v>
      </c>
      <c r="V393" s="35"/>
      <c r="W393" s="36"/>
      <c r="X393" s="36"/>
      <c r="Y393" s="36"/>
      <c r="Z393" s="36"/>
      <c r="AA393" s="36"/>
      <c r="AB393" s="76"/>
      <c r="AC393" s="37"/>
      <c r="AD393" s="37"/>
      <c r="AE393" s="66"/>
      <c r="AF393" s="105">
        <f>AC$399</f>
        <v>1212</v>
      </c>
      <c r="AG393" s="2">
        <f>AD$399</f>
        <v>1041</v>
      </c>
      <c r="AH393" s="2">
        <f>AE$399</f>
        <v>1077</v>
      </c>
    </row>
    <row r="394" spans="1:34" ht="15" customHeight="1" x14ac:dyDescent="0.15">
      <c r="B394" s="34" t="s">
        <v>864</v>
      </c>
      <c r="H394" s="7"/>
      <c r="I394" s="18">
        <v>793</v>
      </c>
      <c r="J394" s="18">
        <v>309</v>
      </c>
      <c r="K394" s="18">
        <v>484</v>
      </c>
      <c r="L394" s="18">
        <v>407</v>
      </c>
      <c r="M394" s="67">
        <v>360</v>
      </c>
      <c r="N394" s="18">
        <v>356</v>
      </c>
      <c r="O394" s="107">
        <f t="shared" ref="O394:T398" si="289">I394/O$393*100</f>
        <v>36.952469711090401</v>
      </c>
      <c r="P394" s="24">
        <f t="shared" si="289"/>
        <v>27.963800904977376</v>
      </c>
      <c r="Q394" s="4">
        <f t="shared" si="289"/>
        <v>46.493756003842456</v>
      </c>
      <c r="R394" s="4">
        <f t="shared" si="289"/>
        <v>34.375</v>
      </c>
      <c r="S394" s="4">
        <f t="shared" si="289"/>
        <v>33.426183844011142</v>
      </c>
      <c r="T394" s="4">
        <f t="shared" si="289"/>
        <v>29.372937293729372</v>
      </c>
      <c r="V394" s="34" t="s">
        <v>864</v>
      </c>
      <c r="AB394" s="7"/>
      <c r="AC394" s="18">
        <f>SUM(J394,L394-M394)</f>
        <v>356</v>
      </c>
      <c r="AD394" s="18">
        <f>K394</f>
        <v>484</v>
      </c>
      <c r="AE394" s="67">
        <f>M394</f>
        <v>360</v>
      </c>
      <c r="AF394" s="107">
        <f t="shared" ref="AF394:AH398" si="290">AC394/AF$393*100</f>
        <v>29.372937293729372</v>
      </c>
      <c r="AG394" s="4">
        <f t="shared" si="290"/>
        <v>46.493756003842456</v>
      </c>
      <c r="AH394" s="4">
        <f t="shared" si="290"/>
        <v>33.426183844011142</v>
      </c>
    </row>
    <row r="395" spans="1:34" ht="15" customHeight="1" x14ac:dyDescent="0.15">
      <c r="B395" s="34" t="s">
        <v>865</v>
      </c>
      <c r="H395" s="7"/>
      <c r="I395" s="18">
        <v>1021</v>
      </c>
      <c r="J395" s="18">
        <v>697</v>
      </c>
      <c r="K395" s="18">
        <v>324</v>
      </c>
      <c r="L395" s="18">
        <v>292</v>
      </c>
      <c r="M395" s="67">
        <v>248</v>
      </c>
      <c r="N395" s="18">
        <v>741</v>
      </c>
      <c r="O395" s="107">
        <f t="shared" si="289"/>
        <v>47.576887232059647</v>
      </c>
      <c r="P395" s="24">
        <f t="shared" si="289"/>
        <v>63.076923076923073</v>
      </c>
      <c r="Q395" s="4">
        <f t="shared" si="289"/>
        <v>31.123919308357351</v>
      </c>
      <c r="R395" s="4">
        <f t="shared" si="289"/>
        <v>24.662162162162161</v>
      </c>
      <c r="S395" s="4">
        <f t="shared" si="289"/>
        <v>23.026926648096566</v>
      </c>
      <c r="T395" s="4">
        <f t="shared" si="289"/>
        <v>61.138613861386141</v>
      </c>
      <c r="V395" s="34" t="s">
        <v>865</v>
      </c>
      <c r="AB395" s="7"/>
      <c r="AC395" s="18">
        <f>SUM(J395,L395-M395)</f>
        <v>741</v>
      </c>
      <c r="AD395" s="18">
        <f>K395</f>
        <v>324</v>
      </c>
      <c r="AE395" s="67">
        <f>M395</f>
        <v>248</v>
      </c>
      <c r="AF395" s="107">
        <f t="shared" si="290"/>
        <v>61.138613861386141</v>
      </c>
      <c r="AG395" s="4">
        <f t="shared" si="290"/>
        <v>31.123919308357351</v>
      </c>
      <c r="AH395" s="4">
        <f t="shared" si="290"/>
        <v>23.026926648096566</v>
      </c>
    </row>
    <row r="396" spans="1:34" ht="15" customHeight="1" x14ac:dyDescent="0.15">
      <c r="B396" s="34" t="s">
        <v>477</v>
      </c>
      <c r="H396" s="7"/>
      <c r="I396" s="18">
        <v>81</v>
      </c>
      <c r="J396" s="18">
        <v>16</v>
      </c>
      <c r="K396" s="18">
        <v>65</v>
      </c>
      <c r="L396" s="18">
        <v>111</v>
      </c>
      <c r="M396" s="67">
        <v>107</v>
      </c>
      <c r="N396" s="18">
        <v>20</v>
      </c>
      <c r="O396" s="107">
        <f t="shared" si="289"/>
        <v>3.7744641192917054</v>
      </c>
      <c r="P396" s="24">
        <f t="shared" si="289"/>
        <v>1.4479638009049773</v>
      </c>
      <c r="Q396" s="4">
        <f t="shared" si="289"/>
        <v>6.2439961575408258</v>
      </c>
      <c r="R396" s="4">
        <f t="shared" si="289"/>
        <v>9.375</v>
      </c>
      <c r="S396" s="4">
        <f t="shared" si="289"/>
        <v>9.9350046425255343</v>
      </c>
      <c r="T396" s="4">
        <f t="shared" si="289"/>
        <v>1.6501650165016499</v>
      </c>
      <c r="V396" s="34" t="s">
        <v>477</v>
      </c>
      <c r="AB396" s="7"/>
      <c r="AC396" s="18">
        <f>SUM(J396,L396-M396)</f>
        <v>20</v>
      </c>
      <c r="AD396" s="18">
        <f>K396</f>
        <v>65</v>
      </c>
      <c r="AE396" s="67">
        <f>M396</f>
        <v>107</v>
      </c>
      <c r="AF396" s="107">
        <f t="shared" si="290"/>
        <v>1.6501650165016499</v>
      </c>
      <c r="AG396" s="4">
        <f t="shared" si="290"/>
        <v>6.2439961575408258</v>
      </c>
      <c r="AH396" s="4">
        <f t="shared" si="290"/>
        <v>9.9350046425255343</v>
      </c>
    </row>
    <row r="397" spans="1:34" ht="15" customHeight="1" x14ac:dyDescent="0.15">
      <c r="B397" s="34" t="s">
        <v>866</v>
      </c>
      <c r="H397" s="7"/>
      <c r="I397" s="18">
        <v>149</v>
      </c>
      <c r="J397" s="18">
        <v>40</v>
      </c>
      <c r="K397" s="18">
        <v>109</v>
      </c>
      <c r="L397" s="18">
        <v>287</v>
      </c>
      <c r="M397" s="67">
        <v>282</v>
      </c>
      <c r="N397" s="18">
        <v>45</v>
      </c>
      <c r="O397" s="107">
        <f t="shared" si="289"/>
        <v>6.9431500465983227</v>
      </c>
      <c r="P397" s="24">
        <f t="shared" si="289"/>
        <v>3.6199095022624439</v>
      </c>
      <c r="Q397" s="4">
        <f t="shared" si="289"/>
        <v>10.470701248799232</v>
      </c>
      <c r="R397" s="4">
        <f t="shared" si="289"/>
        <v>24.239864864864867</v>
      </c>
      <c r="S397" s="4">
        <f t="shared" si="289"/>
        <v>26.18384401114206</v>
      </c>
      <c r="T397" s="4">
        <f t="shared" si="289"/>
        <v>3.7128712871287126</v>
      </c>
      <c r="V397" s="34" t="s">
        <v>866</v>
      </c>
      <c r="AB397" s="7"/>
      <c r="AC397" s="18">
        <f>SUM(J397,L397-M397)</f>
        <v>45</v>
      </c>
      <c r="AD397" s="18">
        <f>K397</f>
        <v>109</v>
      </c>
      <c r="AE397" s="67">
        <f>M397</f>
        <v>282</v>
      </c>
      <c r="AF397" s="107">
        <f t="shared" si="290"/>
        <v>3.7128712871287126</v>
      </c>
      <c r="AG397" s="4">
        <f t="shared" si="290"/>
        <v>10.470701248799232</v>
      </c>
      <c r="AH397" s="4">
        <f t="shared" si="290"/>
        <v>26.18384401114206</v>
      </c>
    </row>
    <row r="398" spans="1:34" ht="15" customHeight="1" x14ac:dyDescent="0.15">
      <c r="B398" s="34" t="s">
        <v>0</v>
      </c>
      <c r="C398" s="36"/>
      <c r="D398" s="36"/>
      <c r="E398" s="36"/>
      <c r="F398" s="36"/>
      <c r="G398" s="36"/>
      <c r="H398" s="36"/>
      <c r="I398" s="19">
        <v>102</v>
      </c>
      <c r="J398" s="19">
        <v>43</v>
      </c>
      <c r="K398" s="19">
        <v>59</v>
      </c>
      <c r="L398" s="19">
        <v>87</v>
      </c>
      <c r="M398" s="72">
        <v>80</v>
      </c>
      <c r="N398" s="19">
        <v>50</v>
      </c>
      <c r="O398" s="111">
        <f t="shared" si="289"/>
        <v>4.753028890959925</v>
      </c>
      <c r="P398" s="26">
        <f t="shared" si="289"/>
        <v>3.8914027149321266</v>
      </c>
      <c r="Q398" s="5">
        <f t="shared" si="289"/>
        <v>5.6676272814601347</v>
      </c>
      <c r="R398" s="5">
        <f t="shared" si="289"/>
        <v>7.3479729729729728</v>
      </c>
      <c r="S398" s="5">
        <f t="shared" si="289"/>
        <v>7.4280408542246974</v>
      </c>
      <c r="T398" s="5">
        <f t="shared" si="289"/>
        <v>4.1254125412541249</v>
      </c>
      <c r="V398" s="34" t="s">
        <v>0</v>
      </c>
      <c r="W398" s="36"/>
      <c r="X398" s="36"/>
      <c r="Y398" s="36"/>
      <c r="Z398" s="36"/>
      <c r="AA398" s="36"/>
      <c r="AB398" s="36"/>
      <c r="AC398" s="19">
        <f>SUM(J398,L398-M398)</f>
        <v>50</v>
      </c>
      <c r="AD398" s="19">
        <f>K398</f>
        <v>59</v>
      </c>
      <c r="AE398" s="72">
        <f>M398</f>
        <v>80</v>
      </c>
      <c r="AF398" s="111">
        <f t="shared" si="290"/>
        <v>4.1254125412541249</v>
      </c>
      <c r="AG398" s="5">
        <f t="shared" si="290"/>
        <v>5.6676272814601347</v>
      </c>
      <c r="AH398" s="5">
        <f t="shared" si="290"/>
        <v>7.4280408542246974</v>
      </c>
    </row>
    <row r="399" spans="1:34" ht="15" customHeight="1" x14ac:dyDescent="0.15">
      <c r="B399" s="38" t="s">
        <v>1</v>
      </c>
      <c r="C399" s="28"/>
      <c r="D399" s="28"/>
      <c r="E399" s="28"/>
      <c r="F399" s="28"/>
      <c r="G399" s="28"/>
      <c r="H399" s="29"/>
      <c r="I399" s="39">
        <f t="shared" ref="I399:M399" si="291">SUM(I394:I398)</f>
        <v>2146</v>
      </c>
      <c r="J399" s="39">
        <f t="shared" si="291"/>
        <v>1105</v>
      </c>
      <c r="K399" s="39">
        <f t="shared" si="291"/>
        <v>1041</v>
      </c>
      <c r="L399" s="39">
        <f t="shared" si="291"/>
        <v>1184</v>
      </c>
      <c r="M399" s="68">
        <f t="shared" si="291"/>
        <v>1077</v>
      </c>
      <c r="N399" s="39">
        <v>1212</v>
      </c>
      <c r="O399" s="108">
        <f>IF(SUM(O394:O398)&gt;100,"－",SUM(O394:O398))</f>
        <v>100</v>
      </c>
      <c r="P399" s="25">
        <f t="shared" ref="P399" si="292">IF(SUM(P394:P398)&gt;100,"－",SUM(P394:P398))</f>
        <v>99.999999999999986</v>
      </c>
      <c r="Q399" s="6">
        <f t="shared" ref="Q399" si="293">IF(SUM(Q394:Q398)&gt;100,"－",SUM(Q394:Q398))</f>
        <v>100</v>
      </c>
      <c r="R399" s="6">
        <f t="shared" ref="R399" si="294">IF(SUM(R394:R398)&gt;100,"－",SUM(R394:R398))</f>
        <v>100</v>
      </c>
      <c r="S399" s="6">
        <f t="shared" ref="S399:T399" si="295">IF(SUM(S394:S398)&gt;100,"－",SUM(S394:S398))</f>
        <v>100</v>
      </c>
      <c r="T399" s="6">
        <f t="shared" si="295"/>
        <v>99.999999999999986</v>
      </c>
      <c r="V399" s="38" t="s">
        <v>1</v>
      </c>
      <c r="W399" s="28"/>
      <c r="X399" s="28"/>
      <c r="Y399" s="28"/>
      <c r="Z399" s="28"/>
      <c r="AA399" s="28"/>
      <c r="AB399" s="29"/>
      <c r="AC399" s="39">
        <f t="shared" ref="AC399:AE399" si="296">SUM(AC394:AC398)</f>
        <v>1212</v>
      </c>
      <c r="AD399" s="39">
        <f t="shared" si="296"/>
        <v>1041</v>
      </c>
      <c r="AE399" s="68">
        <f t="shared" si="296"/>
        <v>1077</v>
      </c>
      <c r="AF399" s="108">
        <f>IF(SUM(AF394:AF398)&gt;100,"－",SUM(AF394:AF398))</f>
        <v>99.999999999999986</v>
      </c>
      <c r="AG399" s="6">
        <f t="shared" ref="AG399:AH399" si="297">IF(SUM(AG394:AG398)&gt;100,"－",SUM(AG394:AG398))</f>
        <v>100</v>
      </c>
      <c r="AH399" s="6">
        <f t="shared" si="297"/>
        <v>100</v>
      </c>
    </row>
    <row r="401" spans="1:34" ht="15" customHeight="1" x14ac:dyDescent="0.15">
      <c r="A401" s="1" t="s">
        <v>867</v>
      </c>
      <c r="B401" s="22"/>
      <c r="H401" s="7"/>
      <c r="I401" s="7"/>
      <c r="N401" s="7"/>
      <c r="V401" s="22"/>
      <c r="AB401" s="7"/>
      <c r="AC401" s="7"/>
    </row>
    <row r="402" spans="1:34" ht="13.65" customHeight="1" x14ac:dyDescent="0.15">
      <c r="B402" s="64"/>
      <c r="C402" s="33"/>
      <c r="D402" s="33"/>
      <c r="E402" s="33"/>
      <c r="F402" s="33"/>
      <c r="G402" s="33"/>
      <c r="H402" s="33"/>
      <c r="I402" s="386"/>
      <c r="J402" s="387"/>
      <c r="K402" s="86" t="s">
        <v>2</v>
      </c>
      <c r="L402" s="86"/>
      <c r="M402" s="387"/>
      <c r="N402" s="387"/>
      <c r="O402" s="388"/>
      <c r="P402" s="387"/>
      <c r="Q402" s="86" t="s">
        <v>3</v>
      </c>
      <c r="R402" s="86"/>
      <c r="S402" s="387"/>
      <c r="T402" s="389"/>
      <c r="V402" s="64"/>
      <c r="W402" s="33"/>
      <c r="X402" s="33"/>
      <c r="Y402" s="33"/>
      <c r="Z402" s="33"/>
      <c r="AA402" s="33"/>
      <c r="AB402" s="33"/>
      <c r="AC402" s="79"/>
      <c r="AD402" s="83" t="s">
        <v>2</v>
      </c>
      <c r="AE402" s="86"/>
      <c r="AF402" s="104"/>
      <c r="AG402" s="83" t="s">
        <v>3</v>
      </c>
      <c r="AH402" s="84"/>
    </row>
    <row r="403" spans="1:34" ht="22.65" customHeight="1" x14ac:dyDescent="0.15">
      <c r="B403" s="34"/>
      <c r="H403" s="75"/>
      <c r="I403" s="94" t="s">
        <v>442</v>
      </c>
      <c r="J403" s="94" t="s">
        <v>194</v>
      </c>
      <c r="K403" s="94" t="s">
        <v>195</v>
      </c>
      <c r="L403" s="94" t="s">
        <v>443</v>
      </c>
      <c r="M403" s="100" t="s">
        <v>197</v>
      </c>
      <c r="N403" s="94" t="s">
        <v>1127</v>
      </c>
      <c r="O403" s="103" t="s">
        <v>442</v>
      </c>
      <c r="P403" s="94" t="s">
        <v>194</v>
      </c>
      <c r="Q403" s="94" t="s">
        <v>195</v>
      </c>
      <c r="R403" s="94" t="s">
        <v>443</v>
      </c>
      <c r="S403" s="94" t="s">
        <v>197</v>
      </c>
      <c r="T403" s="94" t="s">
        <v>1127</v>
      </c>
      <c r="V403" s="34"/>
      <c r="AB403" s="75"/>
      <c r="AC403" s="94" t="s">
        <v>975</v>
      </c>
      <c r="AD403" s="94" t="s">
        <v>195</v>
      </c>
      <c r="AE403" s="100" t="s">
        <v>197</v>
      </c>
      <c r="AF403" s="103" t="s">
        <v>975</v>
      </c>
      <c r="AG403" s="94" t="s">
        <v>195</v>
      </c>
      <c r="AH403" s="94" t="s">
        <v>197</v>
      </c>
    </row>
    <row r="404" spans="1:34" ht="12" customHeight="1" x14ac:dyDescent="0.15">
      <c r="B404" s="35"/>
      <c r="C404" s="36"/>
      <c r="D404" s="36"/>
      <c r="E404" s="36"/>
      <c r="F404" s="36"/>
      <c r="G404" s="36"/>
      <c r="H404" s="76"/>
      <c r="I404" s="37"/>
      <c r="J404" s="37"/>
      <c r="K404" s="37"/>
      <c r="L404" s="37"/>
      <c r="M404" s="66"/>
      <c r="N404" s="37"/>
      <c r="O404" s="105">
        <f t="shared" ref="O404:T404" si="298">I$399</f>
        <v>2146</v>
      </c>
      <c r="P404" s="2">
        <f t="shared" si="298"/>
        <v>1105</v>
      </c>
      <c r="Q404" s="2">
        <f t="shared" si="298"/>
        <v>1041</v>
      </c>
      <c r="R404" s="2">
        <f t="shared" si="298"/>
        <v>1184</v>
      </c>
      <c r="S404" s="2">
        <f t="shared" si="298"/>
        <v>1077</v>
      </c>
      <c r="T404" s="2">
        <f t="shared" si="298"/>
        <v>1212</v>
      </c>
      <c r="V404" s="35"/>
      <c r="W404" s="36"/>
      <c r="X404" s="36"/>
      <c r="Y404" s="36"/>
      <c r="Z404" s="36"/>
      <c r="AA404" s="36"/>
      <c r="AB404" s="76"/>
      <c r="AC404" s="37"/>
      <c r="AD404" s="37"/>
      <c r="AE404" s="66"/>
      <c r="AF404" s="105">
        <f>AC$399</f>
        <v>1212</v>
      </c>
      <c r="AG404" s="2">
        <f>AD$399</f>
        <v>1041</v>
      </c>
      <c r="AH404" s="2">
        <f>AE$399</f>
        <v>1077</v>
      </c>
    </row>
    <row r="405" spans="1:34" ht="15" customHeight="1" x14ac:dyDescent="0.15">
      <c r="B405" s="34" t="s">
        <v>868</v>
      </c>
      <c r="H405" s="7"/>
      <c r="I405" s="18">
        <v>368</v>
      </c>
      <c r="J405" s="18">
        <v>95</v>
      </c>
      <c r="K405" s="18">
        <v>273</v>
      </c>
      <c r="L405" s="18">
        <v>341</v>
      </c>
      <c r="M405" s="67">
        <v>321</v>
      </c>
      <c r="N405" s="18">
        <v>115</v>
      </c>
      <c r="O405" s="107">
        <f t="shared" ref="O405:T408" si="299">I405/O$393*100</f>
        <v>17.148182665424045</v>
      </c>
      <c r="P405" s="24">
        <f t="shared" si="299"/>
        <v>8.5972850678733028</v>
      </c>
      <c r="Q405" s="4">
        <f t="shared" si="299"/>
        <v>26.224783861671469</v>
      </c>
      <c r="R405" s="4">
        <f t="shared" si="299"/>
        <v>28.800675675675674</v>
      </c>
      <c r="S405" s="4">
        <f t="shared" si="299"/>
        <v>29.805013927576603</v>
      </c>
      <c r="T405" s="4">
        <f t="shared" si="299"/>
        <v>9.4884488448844877</v>
      </c>
      <c r="V405" s="34" t="s">
        <v>868</v>
      </c>
      <c r="AB405" s="7"/>
      <c r="AC405" s="18">
        <f>SUM(J405,L405-M405)</f>
        <v>115</v>
      </c>
      <c r="AD405" s="18">
        <f>K405</f>
        <v>273</v>
      </c>
      <c r="AE405" s="67">
        <f>M405</f>
        <v>321</v>
      </c>
      <c r="AF405" s="107">
        <f t="shared" ref="AF405:AH408" si="300">AC405/AF$393*100</f>
        <v>9.4884488448844877</v>
      </c>
      <c r="AG405" s="4">
        <f t="shared" si="300"/>
        <v>26.224783861671469</v>
      </c>
      <c r="AH405" s="4">
        <f t="shared" si="300"/>
        <v>29.805013927576603</v>
      </c>
    </row>
    <row r="406" spans="1:34" ht="15" customHeight="1" x14ac:dyDescent="0.15">
      <c r="B406" s="34" t="s">
        <v>869</v>
      </c>
      <c r="H406" s="7"/>
      <c r="I406" s="18">
        <v>1007</v>
      </c>
      <c r="J406" s="18">
        <v>605</v>
      </c>
      <c r="K406" s="18">
        <v>402</v>
      </c>
      <c r="L406" s="18">
        <v>484</v>
      </c>
      <c r="M406" s="67">
        <v>445</v>
      </c>
      <c r="N406" s="18">
        <v>644</v>
      </c>
      <c r="O406" s="107">
        <f t="shared" si="299"/>
        <v>46.924510717614169</v>
      </c>
      <c r="P406" s="24">
        <f t="shared" si="299"/>
        <v>54.751131221719461</v>
      </c>
      <c r="Q406" s="4">
        <f t="shared" si="299"/>
        <v>38.616714697406337</v>
      </c>
      <c r="R406" s="4">
        <f t="shared" si="299"/>
        <v>40.878378378378379</v>
      </c>
      <c r="S406" s="4">
        <f t="shared" si="299"/>
        <v>41.318477251624884</v>
      </c>
      <c r="T406" s="4">
        <f t="shared" si="299"/>
        <v>53.135313531353134</v>
      </c>
      <c r="V406" s="34" t="s">
        <v>869</v>
      </c>
      <c r="AB406" s="7"/>
      <c r="AC406" s="18">
        <f>SUM(J406,L406-M406)</f>
        <v>644</v>
      </c>
      <c r="AD406" s="18">
        <f>K406</f>
        <v>402</v>
      </c>
      <c r="AE406" s="67">
        <f>M406</f>
        <v>445</v>
      </c>
      <c r="AF406" s="107">
        <f t="shared" si="300"/>
        <v>53.135313531353134</v>
      </c>
      <c r="AG406" s="4">
        <f t="shared" si="300"/>
        <v>38.616714697406337</v>
      </c>
      <c r="AH406" s="4">
        <f t="shared" si="300"/>
        <v>41.318477251624884</v>
      </c>
    </row>
    <row r="407" spans="1:34" ht="15" customHeight="1" x14ac:dyDescent="0.15">
      <c r="B407" s="34" t="s">
        <v>870</v>
      </c>
      <c r="H407" s="7"/>
      <c r="I407" s="18">
        <v>695</v>
      </c>
      <c r="J407" s="18">
        <v>374</v>
      </c>
      <c r="K407" s="18">
        <v>321</v>
      </c>
      <c r="L407" s="18">
        <v>294</v>
      </c>
      <c r="M407" s="67">
        <v>249</v>
      </c>
      <c r="N407" s="18">
        <v>419</v>
      </c>
      <c r="O407" s="107">
        <f t="shared" si="299"/>
        <v>32.385834109972038</v>
      </c>
      <c r="P407" s="24">
        <f t="shared" si="299"/>
        <v>33.846153846153847</v>
      </c>
      <c r="Q407" s="4">
        <f t="shared" si="299"/>
        <v>30.835734870317005</v>
      </c>
      <c r="R407" s="4">
        <f t="shared" si="299"/>
        <v>24.831081081081081</v>
      </c>
      <c r="S407" s="4">
        <f t="shared" si="299"/>
        <v>23.119777158774372</v>
      </c>
      <c r="T407" s="4">
        <f t="shared" si="299"/>
        <v>34.570957095709574</v>
      </c>
      <c r="V407" s="34" t="s">
        <v>870</v>
      </c>
      <c r="AB407" s="7"/>
      <c r="AC407" s="18">
        <f>SUM(J407,L407-M407)</f>
        <v>419</v>
      </c>
      <c r="AD407" s="18">
        <f>K407</f>
        <v>321</v>
      </c>
      <c r="AE407" s="67">
        <f>M407</f>
        <v>249</v>
      </c>
      <c r="AF407" s="107">
        <f t="shared" si="300"/>
        <v>34.570957095709574</v>
      </c>
      <c r="AG407" s="4">
        <f t="shared" si="300"/>
        <v>30.835734870317005</v>
      </c>
      <c r="AH407" s="4">
        <f t="shared" si="300"/>
        <v>23.119777158774372</v>
      </c>
    </row>
    <row r="408" spans="1:34" ht="15" customHeight="1" x14ac:dyDescent="0.15">
      <c r="B408" s="34" t="s">
        <v>0</v>
      </c>
      <c r="C408" s="36"/>
      <c r="D408" s="36"/>
      <c r="E408" s="36"/>
      <c r="F408" s="36"/>
      <c r="G408" s="36"/>
      <c r="H408" s="36"/>
      <c r="I408" s="19">
        <v>76</v>
      </c>
      <c r="J408" s="19">
        <v>31</v>
      </c>
      <c r="K408" s="19">
        <v>45</v>
      </c>
      <c r="L408" s="19">
        <v>65</v>
      </c>
      <c r="M408" s="72">
        <v>62</v>
      </c>
      <c r="N408" s="19">
        <v>34</v>
      </c>
      <c r="O408" s="111">
        <f t="shared" si="299"/>
        <v>3.5414725069897486</v>
      </c>
      <c r="P408" s="26">
        <f t="shared" si="299"/>
        <v>2.8054298642533939</v>
      </c>
      <c r="Q408" s="5">
        <f t="shared" si="299"/>
        <v>4.3227665706051877</v>
      </c>
      <c r="R408" s="5">
        <f t="shared" si="299"/>
        <v>5.4898648648648649</v>
      </c>
      <c r="S408" s="5">
        <f t="shared" si="299"/>
        <v>5.7567316620241415</v>
      </c>
      <c r="T408" s="5">
        <f t="shared" si="299"/>
        <v>2.8052805280528053</v>
      </c>
      <c r="V408" s="34" t="s">
        <v>0</v>
      </c>
      <c r="W408" s="36"/>
      <c r="X408" s="36"/>
      <c r="Y408" s="36"/>
      <c r="Z408" s="36"/>
      <c r="AA408" s="36"/>
      <c r="AB408" s="36"/>
      <c r="AC408" s="19">
        <f>SUM(J408,L408-M408)</f>
        <v>34</v>
      </c>
      <c r="AD408" s="19">
        <f>K408</f>
        <v>45</v>
      </c>
      <c r="AE408" s="72">
        <f>M408</f>
        <v>62</v>
      </c>
      <c r="AF408" s="111">
        <f t="shared" si="300"/>
        <v>2.8052805280528053</v>
      </c>
      <c r="AG408" s="5">
        <f t="shared" si="300"/>
        <v>4.3227665706051877</v>
      </c>
      <c r="AH408" s="5">
        <f t="shared" si="300"/>
        <v>5.7567316620241415</v>
      </c>
    </row>
    <row r="409" spans="1:34" ht="15" customHeight="1" x14ac:dyDescent="0.15">
      <c r="B409" s="38" t="s">
        <v>1</v>
      </c>
      <c r="C409" s="28"/>
      <c r="D409" s="28"/>
      <c r="E409" s="28"/>
      <c r="F409" s="28"/>
      <c r="G409" s="28"/>
      <c r="H409" s="29"/>
      <c r="I409" s="39">
        <f>SUM(I405:I408)</f>
        <v>2146</v>
      </c>
      <c r="J409" s="39">
        <f>SUM(J405:J408)</f>
        <v>1105</v>
      </c>
      <c r="K409" s="39">
        <f>SUM(K405:K408)</f>
        <v>1041</v>
      </c>
      <c r="L409" s="39">
        <f>SUM(L405:L408)</f>
        <v>1184</v>
      </c>
      <c r="M409" s="68">
        <f>SUM(M405:M408)</f>
        <v>1077</v>
      </c>
      <c r="N409" s="39">
        <v>1212</v>
      </c>
      <c r="O409" s="108">
        <f t="shared" ref="O409:T409" si="301">IF(SUM(O405:O408)&gt;100,"－",SUM(O405:O408))</f>
        <v>100</v>
      </c>
      <c r="P409" s="25">
        <f t="shared" si="301"/>
        <v>100</v>
      </c>
      <c r="Q409" s="6">
        <f t="shared" si="301"/>
        <v>100</v>
      </c>
      <c r="R409" s="6">
        <f t="shared" si="301"/>
        <v>100</v>
      </c>
      <c r="S409" s="6">
        <f t="shared" si="301"/>
        <v>100</v>
      </c>
      <c r="T409" s="6">
        <f t="shared" si="301"/>
        <v>100</v>
      </c>
      <c r="V409" s="38" t="s">
        <v>1</v>
      </c>
      <c r="W409" s="28"/>
      <c r="X409" s="28"/>
      <c r="Y409" s="28"/>
      <c r="Z409" s="28"/>
      <c r="AA409" s="28"/>
      <c r="AB409" s="29"/>
      <c r="AC409" s="39">
        <f>SUM(AC405:AC408)</f>
        <v>1212</v>
      </c>
      <c r="AD409" s="39">
        <f>SUM(AD405:AD408)</f>
        <v>1041</v>
      </c>
      <c r="AE409" s="68">
        <f>SUM(AE405:AE408)</f>
        <v>1077</v>
      </c>
      <c r="AF409" s="108">
        <f>IF(SUM(AF405:AF408)&gt;100,"－",SUM(AF405:AF408))</f>
        <v>100</v>
      </c>
      <c r="AG409" s="6">
        <f>IF(SUM(AG405:AG408)&gt;100,"－",SUM(AG405:AG408))</f>
        <v>100</v>
      </c>
      <c r="AH409" s="6">
        <f>IF(SUM(AH405:AH408)&gt;100,"－",SUM(AH405:AH408))</f>
        <v>100</v>
      </c>
    </row>
    <row r="410" spans="1:34" ht="12.9" customHeight="1" x14ac:dyDescent="0.15"/>
    <row r="411" spans="1:34" ht="15" customHeight="1" x14ac:dyDescent="0.15">
      <c r="A411" s="73" t="s">
        <v>885</v>
      </c>
    </row>
    <row r="412" spans="1:34" ht="15" customHeight="1" x14ac:dyDescent="0.15">
      <c r="A412" s="1" t="s">
        <v>871</v>
      </c>
      <c r="B412" s="22"/>
      <c r="H412" s="7"/>
      <c r="I412" s="7"/>
      <c r="N412" s="7"/>
      <c r="V412" s="22"/>
      <c r="AB412" s="7"/>
      <c r="AC412" s="7"/>
    </row>
    <row r="413" spans="1:34" ht="13.65" customHeight="1" x14ac:dyDescent="0.15">
      <c r="B413" s="64"/>
      <c r="C413" s="33"/>
      <c r="D413" s="33"/>
      <c r="E413" s="33"/>
      <c r="F413" s="33"/>
      <c r="G413" s="33"/>
      <c r="H413" s="33"/>
      <c r="I413" s="386"/>
      <c r="J413" s="387"/>
      <c r="K413" s="86" t="s">
        <v>2</v>
      </c>
      <c r="L413" s="86"/>
      <c r="M413" s="387"/>
      <c r="N413" s="387"/>
      <c r="O413" s="388"/>
      <c r="P413" s="387"/>
      <c r="Q413" s="86" t="s">
        <v>3</v>
      </c>
      <c r="R413" s="86"/>
      <c r="S413" s="387"/>
      <c r="T413" s="389"/>
      <c r="V413" s="64"/>
      <c r="W413" s="33"/>
      <c r="X413" s="33"/>
      <c r="Y413" s="33"/>
      <c r="Z413" s="33"/>
      <c r="AA413" s="33"/>
      <c r="AB413" s="33"/>
      <c r="AC413" s="79"/>
      <c r="AD413" s="83" t="s">
        <v>2</v>
      </c>
      <c r="AE413" s="86"/>
      <c r="AF413" s="104"/>
      <c r="AG413" s="83" t="s">
        <v>3</v>
      </c>
      <c r="AH413" s="84"/>
    </row>
    <row r="414" spans="1:34" ht="22.65" customHeight="1" x14ac:dyDescent="0.15">
      <c r="B414" s="34"/>
      <c r="H414" s="75"/>
      <c r="I414" s="94" t="s">
        <v>442</v>
      </c>
      <c r="J414" s="94" t="s">
        <v>194</v>
      </c>
      <c r="K414" s="94" t="s">
        <v>195</v>
      </c>
      <c r="L414" s="94" t="s">
        <v>443</v>
      </c>
      <c r="M414" s="100" t="s">
        <v>197</v>
      </c>
      <c r="N414" s="94" t="s">
        <v>1127</v>
      </c>
      <c r="O414" s="103" t="s">
        <v>442</v>
      </c>
      <c r="P414" s="94" t="s">
        <v>194</v>
      </c>
      <c r="Q414" s="94" t="s">
        <v>195</v>
      </c>
      <c r="R414" s="94" t="s">
        <v>443</v>
      </c>
      <c r="S414" s="94" t="s">
        <v>197</v>
      </c>
      <c r="T414" s="94" t="s">
        <v>1127</v>
      </c>
      <c r="V414" s="34"/>
      <c r="AB414" s="75"/>
      <c r="AC414" s="94" t="s">
        <v>975</v>
      </c>
      <c r="AD414" s="94" t="s">
        <v>195</v>
      </c>
      <c r="AE414" s="100" t="s">
        <v>197</v>
      </c>
      <c r="AF414" s="103" t="s">
        <v>975</v>
      </c>
      <c r="AG414" s="94" t="s">
        <v>195</v>
      </c>
      <c r="AH414" s="94" t="s">
        <v>197</v>
      </c>
    </row>
    <row r="415" spans="1:34" ht="12" customHeight="1" x14ac:dyDescent="0.15">
      <c r="B415" s="35"/>
      <c r="C415" s="36"/>
      <c r="D415" s="36"/>
      <c r="E415" s="36"/>
      <c r="F415" s="36"/>
      <c r="G415" s="36"/>
      <c r="H415" s="76"/>
      <c r="I415" s="37"/>
      <c r="J415" s="37"/>
      <c r="K415" s="37"/>
      <c r="L415" s="37"/>
      <c r="M415" s="66"/>
      <c r="N415" s="37"/>
      <c r="O415" s="105">
        <f t="shared" ref="O415:T415" si="302">SUM(I$406:I$407)</f>
        <v>1702</v>
      </c>
      <c r="P415" s="2">
        <f t="shared" si="302"/>
        <v>979</v>
      </c>
      <c r="Q415" s="2">
        <f t="shared" si="302"/>
        <v>723</v>
      </c>
      <c r="R415" s="2">
        <f t="shared" si="302"/>
        <v>778</v>
      </c>
      <c r="S415" s="2">
        <f t="shared" si="302"/>
        <v>694</v>
      </c>
      <c r="T415" s="2">
        <f t="shared" si="302"/>
        <v>1063</v>
      </c>
      <c r="V415" s="35"/>
      <c r="W415" s="36"/>
      <c r="X415" s="36"/>
      <c r="Y415" s="36"/>
      <c r="Z415" s="36"/>
      <c r="AA415" s="36"/>
      <c r="AB415" s="76"/>
      <c r="AC415" s="37"/>
      <c r="AD415" s="37"/>
      <c r="AE415" s="66"/>
      <c r="AF415" s="105">
        <f>SUM(AC$406:AC$407)</f>
        <v>1063</v>
      </c>
      <c r="AG415" s="2">
        <f>SUM(AD$406:AD$407)</f>
        <v>723</v>
      </c>
      <c r="AH415" s="2">
        <f>SUM(AE$406:AE$407)</f>
        <v>694</v>
      </c>
    </row>
    <row r="416" spans="1:34" ht="15" customHeight="1" x14ac:dyDescent="0.15">
      <c r="B416" s="34" t="s">
        <v>872</v>
      </c>
      <c r="H416" s="7"/>
      <c r="I416" s="18">
        <v>1058</v>
      </c>
      <c r="J416" s="18">
        <v>651</v>
      </c>
      <c r="K416" s="18">
        <v>407</v>
      </c>
      <c r="L416" s="18">
        <v>433</v>
      </c>
      <c r="M416" s="67">
        <v>384</v>
      </c>
      <c r="N416" s="18">
        <v>700</v>
      </c>
      <c r="O416" s="107">
        <f t="shared" ref="O416:O424" si="303">I416/O$415*100</f>
        <v>62.162162162162161</v>
      </c>
      <c r="P416" s="24">
        <f t="shared" ref="P416:P424" si="304">J416/P$415*100</f>
        <v>66.496424923391217</v>
      </c>
      <c r="Q416" s="4">
        <f t="shared" ref="Q416:Q424" si="305">K416/Q$415*100</f>
        <v>56.293222683264176</v>
      </c>
      <c r="R416" s="4">
        <f t="shared" ref="R416:R424" si="306">L416/R$415*100</f>
        <v>55.655526992287918</v>
      </c>
      <c r="S416" s="4">
        <f t="shared" ref="S416:S424" si="307">M416/S$415*100</f>
        <v>55.331412103746402</v>
      </c>
      <c r="T416" s="4">
        <f t="shared" ref="T416:T424" si="308">N416/T$415*100</f>
        <v>65.851364063969896</v>
      </c>
      <c r="V416" s="34" t="s">
        <v>872</v>
      </c>
      <c r="AB416" s="7"/>
      <c r="AC416" s="18">
        <f t="shared" ref="AC416:AC424" si="309">SUM(J416,L416-M416)</f>
        <v>700</v>
      </c>
      <c r="AD416" s="18">
        <f t="shared" ref="AD416:AD424" si="310">K416</f>
        <v>407</v>
      </c>
      <c r="AE416" s="67">
        <f t="shared" ref="AE416:AE424" si="311">M416</f>
        <v>384</v>
      </c>
      <c r="AF416" s="107">
        <f t="shared" ref="AF416:AF424" si="312">AC416/AF$415*100</f>
        <v>65.851364063969896</v>
      </c>
      <c r="AG416" s="4">
        <f t="shared" ref="AG416:AG424" si="313">AD416/AG$415*100</f>
        <v>56.293222683264176</v>
      </c>
      <c r="AH416" s="4">
        <f t="shared" ref="AH416:AH424" si="314">AE416/AH$415*100</f>
        <v>55.331412103746402</v>
      </c>
    </row>
    <row r="417" spans="1:34" ht="15" customHeight="1" x14ac:dyDescent="0.15">
      <c r="B417" s="34" t="s">
        <v>873</v>
      </c>
      <c r="H417" s="7"/>
      <c r="I417" s="18">
        <v>666</v>
      </c>
      <c r="J417" s="18">
        <v>439</v>
      </c>
      <c r="K417" s="18">
        <v>227</v>
      </c>
      <c r="L417" s="18">
        <v>244</v>
      </c>
      <c r="M417" s="67">
        <v>225</v>
      </c>
      <c r="N417" s="18">
        <v>458</v>
      </c>
      <c r="O417" s="107">
        <f t="shared" si="303"/>
        <v>39.130434782608695</v>
      </c>
      <c r="P417" s="24">
        <f t="shared" si="304"/>
        <v>44.841675178753832</v>
      </c>
      <c r="Q417" s="4">
        <f t="shared" si="305"/>
        <v>31.396957123098201</v>
      </c>
      <c r="R417" s="4">
        <f t="shared" si="306"/>
        <v>31.362467866323907</v>
      </c>
      <c r="S417" s="4">
        <f t="shared" si="307"/>
        <v>32.42074927953891</v>
      </c>
      <c r="T417" s="4">
        <f t="shared" si="308"/>
        <v>43.08560677328316</v>
      </c>
      <c r="V417" s="34" t="s">
        <v>873</v>
      </c>
      <c r="AB417" s="7"/>
      <c r="AC417" s="18">
        <f t="shared" si="309"/>
        <v>458</v>
      </c>
      <c r="AD417" s="18">
        <f t="shared" si="310"/>
        <v>227</v>
      </c>
      <c r="AE417" s="67">
        <f t="shared" si="311"/>
        <v>225</v>
      </c>
      <c r="AF417" s="107">
        <f t="shared" si="312"/>
        <v>43.08560677328316</v>
      </c>
      <c r="AG417" s="4">
        <f t="shared" si="313"/>
        <v>31.396957123098201</v>
      </c>
      <c r="AH417" s="4">
        <f t="shared" si="314"/>
        <v>32.42074927953891</v>
      </c>
    </row>
    <row r="418" spans="1:34" ht="15" customHeight="1" x14ac:dyDescent="0.15">
      <c r="B418" s="34" t="s">
        <v>874</v>
      </c>
      <c r="H418" s="7"/>
      <c r="I418" s="18">
        <v>1028</v>
      </c>
      <c r="J418" s="18">
        <v>615</v>
      </c>
      <c r="K418" s="18">
        <v>413</v>
      </c>
      <c r="L418" s="18">
        <v>481</v>
      </c>
      <c r="M418" s="67">
        <v>441</v>
      </c>
      <c r="N418" s="18">
        <v>655</v>
      </c>
      <c r="O418" s="107">
        <f t="shared" si="303"/>
        <v>60.399529964747359</v>
      </c>
      <c r="P418" s="24">
        <f t="shared" si="304"/>
        <v>62.819203268641466</v>
      </c>
      <c r="Q418" s="4">
        <f t="shared" si="305"/>
        <v>57.123098201936372</v>
      </c>
      <c r="R418" s="4">
        <f t="shared" si="306"/>
        <v>61.825192802056549</v>
      </c>
      <c r="S418" s="4">
        <f t="shared" si="307"/>
        <v>63.544668587896261</v>
      </c>
      <c r="T418" s="4">
        <f t="shared" si="308"/>
        <v>61.618062088428971</v>
      </c>
      <c r="V418" s="34" t="s">
        <v>874</v>
      </c>
      <c r="AB418" s="7"/>
      <c r="AC418" s="18">
        <f t="shared" si="309"/>
        <v>655</v>
      </c>
      <c r="AD418" s="18">
        <f t="shared" si="310"/>
        <v>413</v>
      </c>
      <c r="AE418" s="67">
        <f t="shared" si="311"/>
        <v>441</v>
      </c>
      <c r="AF418" s="107">
        <f t="shared" si="312"/>
        <v>61.618062088428971</v>
      </c>
      <c r="AG418" s="4">
        <f t="shared" si="313"/>
        <v>57.123098201936372</v>
      </c>
      <c r="AH418" s="4">
        <f t="shared" si="314"/>
        <v>63.544668587896261</v>
      </c>
    </row>
    <row r="419" spans="1:34" ht="15" customHeight="1" x14ac:dyDescent="0.15">
      <c r="B419" s="34" t="s">
        <v>875</v>
      </c>
      <c r="H419" s="7"/>
      <c r="I419" s="18">
        <v>303</v>
      </c>
      <c r="J419" s="18">
        <v>236</v>
      </c>
      <c r="K419" s="18">
        <v>67</v>
      </c>
      <c r="L419" s="18">
        <v>141</v>
      </c>
      <c r="M419" s="67">
        <v>133</v>
      </c>
      <c r="N419" s="18">
        <v>244</v>
      </c>
      <c r="O419" s="107">
        <f t="shared" si="303"/>
        <v>17.802585193889541</v>
      </c>
      <c r="P419" s="24">
        <f t="shared" si="304"/>
        <v>24.106230847803882</v>
      </c>
      <c r="Q419" s="4">
        <f t="shared" si="305"/>
        <v>9.2669432918395582</v>
      </c>
      <c r="R419" s="4">
        <f t="shared" si="306"/>
        <v>18.123393316195372</v>
      </c>
      <c r="S419" s="4">
        <f t="shared" si="307"/>
        <v>19.164265129682999</v>
      </c>
      <c r="T419" s="4">
        <f t="shared" si="308"/>
        <v>22.95390404515522</v>
      </c>
      <c r="V419" s="34" t="s">
        <v>875</v>
      </c>
      <c r="AB419" s="7"/>
      <c r="AC419" s="18">
        <f t="shared" si="309"/>
        <v>244</v>
      </c>
      <c r="AD419" s="18">
        <f t="shared" si="310"/>
        <v>67</v>
      </c>
      <c r="AE419" s="67">
        <f t="shared" si="311"/>
        <v>133</v>
      </c>
      <c r="AF419" s="107">
        <f t="shared" si="312"/>
        <v>22.95390404515522</v>
      </c>
      <c r="AG419" s="4">
        <f t="shared" si="313"/>
        <v>9.2669432918395582</v>
      </c>
      <c r="AH419" s="4">
        <f t="shared" si="314"/>
        <v>19.164265129682999</v>
      </c>
    </row>
    <row r="420" spans="1:34" ht="15" customHeight="1" x14ac:dyDescent="0.15">
      <c r="B420" s="34" t="s">
        <v>876</v>
      </c>
      <c r="H420" s="7"/>
      <c r="I420" s="18">
        <v>1369</v>
      </c>
      <c r="J420" s="18">
        <v>854</v>
      </c>
      <c r="K420" s="18">
        <v>515</v>
      </c>
      <c r="L420" s="18">
        <v>589</v>
      </c>
      <c r="M420" s="67">
        <v>525</v>
      </c>
      <c r="N420" s="18">
        <v>918</v>
      </c>
      <c r="O420" s="107">
        <f t="shared" si="303"/>
        <v>80.434782608695656</v>
      </c>
      <c r="P420" s="24">
        <f t="shared" si="304"/>
        <v>87.231869254341163</v>
      </c>
      <c r="Q420" s="4">
        <f t="shared" si="305"/>
        <v>71.230982019363765</v>
      </c>
      <c r="R420" s="4">
        <f t="shared" si="306"/>
        <v>75.706940874035993</v>
      </c>
      <c r="S420" s="4">
        <f t="shared" si="307"/>
        <v>75.648414985590776</v>
      </c>
      <c r="T420" s="4">
        <f t="shared" si="308"/>
        <v>86.359360301034798</v>
      </c>
      <c r="V420" s="34" t="s">
        <v>876</v>
      </c>
      <c r="AB420" s="7"/>
      <c r="AC420" s="18">
        <f t="shared" si="309"/>
        <v>918</v>
      </c>
      <c r="AD420" s="18">
        <f t="shared" si="310"/>
        <v>515</v>
      </c>
      <c r="AE420" s="67">
        <f t="shared" si="311"/>
        <v>525</v>
      </c>
      <c r="AF420" s="107">
        <f t="shared" si="312"/>
        <v>86.359360301034798</v>
      </c>
      <c r="AG420" s="4">
        <f t="shared" si="313"/>
        <v>71.230982019363765</v>
      </c>
      <c r="AH420" s="4">
        <f t="shared" si="314"/>
        <v>75.648414985590776</v>
      </c>
    </row>
    <row r="421" spans="1:34" ht="15" customHeight="1" x14ac:dyDescent="0.15">
      <c r="B421" s="34" t="s">
        <v>877</v>
      </c>
      <c r="H421" s="7"/>
      <c r="I421" s="18">
        <v>732</v>
      </c>
      <c r="J421" s="18">
        <v>488</v>
      </c>
      <c r="K421" s="18">
        <v>244</v>
      </c>
      <c r="L421" s="18">
        <v>322</v>
      </c>
      <c r="M421" s="67">
        <v>293</v>
      </c>
      <c r="N421" s="18">
        <v>517</v>
      </c>
      <c r="O421" s="107">
        <f t="shared" si="303"/>
        <v>43.008225616921273</v>
      </c>
      <c r="P421" s="24">
        <f t="shared" si="304"/>
        <v>49.846782431052091</v>
      </c>
      <c r="Q421" s="4">
        <f t="shared" si="305"/>
        <v>33.748271092669434</v>
      </c>
      <c r="R421" s="4">
        <f t="shared" si="306"/>
        <v>41.388174807197942</v>
      </c>
      <c r="S421" s="4">
        <f t="shared" si="307"/>
        <v>42.219020172910668</v>
      </c>
      <c r="T421" s="4">
        <f t="shared" si="308"/>
        <v>48.63593603010348</v>
      </c>
      <c r="V421" s="34" t="s">
        <v>877</v>
      </c>
      <c r="AB421" s="7"/>
      <c r="AC421" s="18">
        <f t="shared" si="309"/>
        <v>517</v>
      </c>
      <c r="AD421" s="18">
        <f t="shared" si="310"/>
        <v>244</v>
      </c>
      <c r="AE421" s="67">
        <f t="shared" si="311"/>
        <v>293</v>
      </c>
      <c r="AF421" s="107">
        <f t="shared" si="312"/>
        <v>48.63593603010348</v>
      </c>
      <c r="AG421" s="4">
        <f t="shared" si="313"/>
        <v>33.748271092669434</v>
      </c>
      <c r="AH421" s="4">
        <f t="shared" si="314"/>
        <v>42.219020172910668</v>
      </c>
    </row>
    <row r="422" spans="1:34" ht="15" customHeight="1" x14ac:dyDescent="0.15">
      <c r="B422" s="34" t="s">
        <v>878</v>
      </c>
      <c r="H422" s="7"/>
      <c r="I422" s="18">
        <v>865</v>
      </c>
      <c r="J422" s="18">
        <v>541</v>
      </c>
      <c r="K422" s="18">
        <v>324</v>
      </c>
      <c r="L422" s="18">
        <v>349</v>
      </c>
      <c r="M422" s="67">
        <v>317</v>
      </c>
      <c r="N422" s="18">
        <v>573</v>
      </c>
      <c r="O422" s="107">
        <f t="shared" si="303"/>
        <v>50.822561692126911</v>
      </c>
      <c r="P422" s="24">
        <f t="shared" si="304"/>
        <v>55.260469867211434</v>
      </c>
      <c r="Q422" s="4">
        <f t="shared" si="305"/>
        <v>44.813278008298759</v>
      </c>
      <c r="R422" s="4">
        <f t="shared" si="306"/>
        <v>44.858611825192803</v>
      </c>
      <c r="S422" s="4">
        <f t="shared" si="307"/>
        <v>45.677233429394818</v>
      </c>
      <c r="T422" s="4">
        <f t="shared" si="308"/>
        <v>53.90404515522107</v>
      </c>
      <c r="V422" s="34" t="s">
        <v>878</v>
      </c>
      <c r="AB422" s="7"/>
      <c r="AC422" s="18">
        <f t="shared" si="309"/>
        <v>573</v>
      </c>
      <c r="AD422" s="18">
        <f t="shared" si="310"/>
        <v>324</v>
      </c>
      <c r="AE422" s="67">
        <f t="shared" si="311"/>
        <v>317</v>
      </c>
      <c r="AF422" s="107">
        <f t="shared" si="312"/>
        <v>53.90404515522107</v>
      </c>
      <c r="AG422" s="4">
        <f t="shared" si="313"/>
        <v>44.813278008298759</v>
      </c>
      <c r="AH422" s="4">
        <f t="shared" si="314"/>
        <v>45.677233429394818</v>
      </c>
    </row>
    <row r="423" spans="1:34" ht="15" customHeight="1" x14ac:dyDescent="0.15">
      <c r="B423" s="34" t="s">
        <v>477</v>
      </c>
      <c r="H423" s="7"/>
      <c r="I423" s="18">
        <v>32</v>
      </c>
      <c r="J423" s="18">
        <v>15</v>
      </c>
      <c r="K423" s="18">
        <v>17</v>
      </c>
      <c r="L423" s="18">
        <v>13</v>
      </c>
      <c r="M423" s="67">
        <v>11</v>
      </c>
      <c r="N423" s="18">
        <v>17</v>
      </c>
      <c r="O423" s="107">
        <f t="shared" si="303"/>
        <v>1.8801410105757932</v>
      </c>
      <c r="P423" s="24">
        <f t="shared" si="304"/>
        <v>1.5321756894790604</v>
      </c>
      <c r="Q423" s="4">
        <f t="shared" si="305"/>
        <v>2.3513139695712311</v>
      </c>
      <c r="R423" s="4">
        <f t="shared" si="306"/>
        <v>1.6709511568123392</v>
      </c>
      <c r="S423" s="4">
        <f t="shared" si="307"/>
        <v>1.5850144092219021</v>
      </c>
      <c r="T423" s="4">
        <f t="shared" si="308"/>
        <v>1.5992474129821261</v>
      </c>
      <c r="V423" s="34" t="s">
        <v>477</v>
      </c>
      <c r="AB423" s="7"/>
      <c r="AC423" s="18">
        <f t="shared" si="309"/>
        <v>17</v>
      </c>
      <c r="AD423" s="18">
        <f t="shared" si="310"/>
        <v>17</v>
      </c>
      <c r="AE423" s="67">
        <f t="shared" si="311"/>
        <v>11</v>
      </c>
      <c r="AF423" s="107">
        <f t="shared" si="312"/>
        <v>1.5992474129821261</v>
      </c>
      <c r="AG423" s="4">
        <f t="shared" si="313"/>
        <v>2.3513139695712311</v>
      </c>
      <c r="AH423" s="4">
        <f t="shared" si="314"/>
        <v>1.5850144092219021</v>
      </c>
    </row>
    <row r="424" spans="1:34" ht="15" customHeight="1" x14ac:dyDescent="0.15">
      <c r="B424" s="34" t="s">
        <v>0</v>
      </c>
      <c r="C424" s="36"/>
      <c r="D424" s="36"/>
      <c r="E424" s="36"/>
      <c r="F424" s="36"/>
      <c r="G424" s="36"/>
      <c r="H424" s="36"/>
      <c r="I424" s="19">
        <v>16</v>
      </c>
      <c r="J424" s="19">
        <v>9</v>
      </c>
      <c r="K424" s="19">
        <v>7</v>
      </c>
      <c r="L424" s="19">
        <v>5</v>
      </c>
      <c r="M424" s="72">
        <v>5</v>
      </c>
      <c r="N424" s="19">
        <v>9</v>
      </c>
      <c r="O424" s="111">
        <f t="shared" si="303"/>
        <v>0.9400705052878966</v>
      </c>
      <c r="P424" s="26">
        <f t="shared" si="304"/>
        <v>0.91930541368743612</v>
      </c>
      <c r="Q424" s="5">
        <f t="shared" si="305"/>
        <v>0.9681881051175657</v>
      </c>
      <c r="R424" s="5">
        <f t="shared" si="306"/>
        <v>0.64267352185089976</v>
      </c>
      <c r="S424" s="5">
        <f t="shared" si="307"/>
        <v>0.72046109510086453</v>
      </c>
      <c r="T424" s="5">
        <f t="shared" si="308"/>
        <v>0.84666039510818436</v>
      </c>
      <c r="V424" s="34" t="s">
        <v>0</v>
      </c>
      <c r="W424" s="36"/>
      <c r="X424" s="36"/>
      <c r="Y424" s="36"/>
      <c r="Z424" s="36"/>
      <c r="AA424" s="36"/>
      <c r="AB424" s="36"/>
      <c r="AC424" s="19">
        <f t="shared" si="309"/>
        <v>9</v>
      </c>
      <c r="AD424" s="19">
        <f t="shared" si="310"/>
        <v>7</v>
      </c>
      <c r="AE424" s="72">
        <f t="shared" si="311"/>
        <v>5</v>
      </c>
      <c r="AF424" s="111">
        <f t="shared" si="312"/>
        <v>0.84666039510818436</v>
      </c>
      <c r="AG424" s="5">
        <f t="shared" si="313"/>
        <v>0.9681881051175657</v>
      </c>
      <c r="AH424" s="5">
        <f t="shared" si="314"/>
        <v>0.72046109510086453</v>
      </c>
    </row>
    <row r="425" spans="1:34" ht="15" customHeight="1" x14ac:dyDescent="0.15">
      <c r="B425" s="38" t="s">
        <v>1</v>
      </c>
      <c r="C425" s="28"/>
      <c r="D425" s="28"/>
      <c r="E425" s="28"/>
      <c r="F425" s="28"/>
      <c r="G425" s="28"/>
      <c r="H425" s="29"/>
      <c r="I425" s="39">
        <f>SUM(I416:I424)</f>
        <v>6069</v>
      </c>
      <c r="J425" s="39">
        <f>SUM(J416:J424)</f>
        <v>3848</v>
      </c>
      <c r="K425" s="39">
        <f>SUM(K416:K424)</f>
        <v>2221</v>
      </c>
      <c r="L425" s="39">
        <f>SUM(L416:L424)</f>
        <v>2577</v>
      </c>
      <c r="M425" s="68">
        <f>SUM(M416:M424)</f>
        <v>2334</v>
      </c>
      <c r="N425" s="39">
        <v>4091</v>
      </c>
      <c r="O425" s="108" t="str">
        <f t="shared" ref="O425:T425" si="315">IF(SUM(O416:O424)&gt;100,"－",SUM(O416:O424))</f>
        <v>－</v>
      </c>
      <c r="P425" s="25" t="str">
        <f t="shared" si="315"/>
        <v>－</v>
      </c>
      <c r="Q425" s="6" t="str">
        <f t="shared" si="315"/>
        <v>－</v>
      </c>
      <c r="R425" s="6" t="str">
        <f t="shared" si="315"/>
        <v>－</v>
      </c>
      <c r="S425" s="6" t="str">
        <f t="shared" si="315"/>
        <v>－</v>
      </c>
      <c r="T425" s="6" t="str">
        <f t="shared" si="315"/>
        <v>－</v>
      </c>
      <c r="V425" s="38" t="s">
        <v>1</v>
      </c>
      <c r="W425" s="28"/>
      <c r="X425" s="28"/>
      <c r="Y425" s="28"/>
      <c r="Z425" s="28"/>
      <c r="AA425" s="28"/>
      <c r="AB425" s="29"/>
      <c r="AC425" s="39">
        <f>SUM(AC416:AC424)</f>
        <v>4091</v>
      </c>
      <c r="AD425" s="39">
        <f>SUM(AD416:AD424)</f>
        <v>2221</v>
      </c>
      <c r="AE425" s="68">
        <f>SUM(AE416:AE424)</f>
        <v>2334</v>
      </c>
      <c r="AF425" s="108" t="str">
        <f>IF(SUM(AF416:AF424)&gt;100,"－",SUM(AF416:AF424))</f>
        <v>－</v>
      </c>
      <c r="AG425" s="6" t="str">
        <f>IF(SUM(AG416:AG424)&gt;100,"－",SUM(AG416:AG424))</f>
        <v>－</v>
      </c>
      <c r="AH425" s="6" t="str">
        <f>IF(SUM(AH416:AH424)&gt;100,"－",SUM(AH416:AH424))</f>
        <v>－</v>
      </c>
    </row>
    <row r="426" spans="1:34" ht="12.9" customHeight="1" x14ac:dyDescent="0.15"/>
    <row r="427" spans="1:34" ht="15" customHeight="1" x14ac:dyDescent="0.15">
      <c r="A427" s="1" t="s">
        <v>879</v>
      </c>
      <c r="B427" s="22"/>
      <c r="H427" s="7"/>
      <c r="I427" s="7"/>
      <c r="N427" s="7"/>
      <c r="V427" s="22"/>
      <c r="AB427" s="7"/>
      <c r="AC427" s="7"/>
    </row>
    <row r="428" spans="1:34" ht="13.65" customHeight="1" x14ac:dyDescent="0.15">
      <c r="B428" s="64"/>
      <c r="C428" s="33"/>
      <c r="D428" s="33"/>
      <c r="E428" s="33"/>
      <c r="F428" s="33"/>
      <c r="G428" s="33"/>
      <c r="H428" s="33"/>
      <c r="I428" s="386"/>
      <c r="J428" s="387"/>
      <c r="K428" s="86" t="s">
        <v>2</v>
      </c>
      <c r="L428" s="86"/>
      <c r="M428" s="387"/>
      <c r="N428" s="387"/>
      <c r="O428" s="388"/>
      <c r="P428" s="387"/>
      <c r="Q428" s="86" t="s">
        <v>3</v>
      </c>
      <c r="R428" s="86"/>
      <c r="S428" s="387"/>
      <c r="T428" s="389"/>
      <c r="V428" s="64"/>
      <c r="W428" s="33"/>
      <c r="X428" s="33"/>
      <c r="Y428" s="33"/>
      <c r="Z428" s="33"/>
      <c r="AA428" s="33"/>
      <c r="AB428" s="33"/>
      <c r="AC428" s="79"/>
      <c r="AD428" s="83" t="s">
        <v>2</v>
      </c>
      <c r="AE428" s="86"/>
      <c r="AF428" s="104"/>
      <c r="AG428" s="83" t="s">
        <v>3</v>
      </c>
      <c r="AH428" s="84"/>
    </row>
    <row r="429" spans="1:34" ht="22.65" customHeight="1" x14ac:dyDescent="0.15">
      <c r="B429" s="34"/>
      <c r="H429" s="75"/>
      <c r="I429" s="94" t="s">
        <v>442</v>
      </c>
      <c r="J429" s="94" t="s">
        <v>194</v>
      </c>
      <c r="K429" s="94" t="s">
        <v>195</v>
      </c>
      <c r="L429" s="94" t="s">
        <v>443</v>
      </c>
      <c r="M429" s="100" t="s">
        <v>197</v>
      </c>
      <c r="N429" s="94" t="s">
        <v>1127</v>
      </c>
      <c r="O429" s="103" t="s">
        <v>442</v>
      </c>
      <c r="P429" s="94" t="s">
        <v>194</v>
      </c>
      <c r="Q429" s="94" t="s">
        <v>195</v>
      </c>
      <c r="R429" s="94" t="s">
        <v>443</v>
      </c>
      <c r="S429" s="94" t="s">
        <v>197</v>
      </c>
      <c r="T429" s="94" t="s">
        <v>1127</v>
      </c>
      <c r="V429" s="34"/>
      <c r="AB429" s="75"/>
      <c r="AC429" s="94" t="s">
        <v>975</v>
      </c>
      <c r="AD429" s="94" t="s">
        <v>195</v>
      </c>
      <c r="AE429" s="100" t="s">
        <v>197</v>
      </c>
      <c r="AF429" s="103" t="s">
        <v>975</v>
      </c>
      <c r="AG429" s="94" t="s">
        <v>195</v>
      </c>
      <c r="AH429" s="94" t="s">
        <v>197</v>
      </c>
    </row>
    <row r="430" spans="1:34" ht="12" customHeight="1" x14ac:dyDescent="0.15">
      <c r="B430" s="35"/>
      <c r="C430" s="36"/>
      <c r="D430" s="36"/>
      <c r="E430" s="36"/>
      <c r="F430" s="36"/>
      <c r="G430" s="36"/>
      <c r="H430" s="76"/>
      <c r="I430" s="37"/>
      <c r="J430" s="37"/>
      <c r="K430" s="37"/>
      <c r="L430" s="37"/>
      <c r="M430" s="66"/>
      <c r="N430" s="37"/>
      <c r="O430" s="105">
        <f t="shared" ref="O430:T430" si="316">I$399</f>
        <v>2146</v>
      </c>
      <c r="P430" s="2">
        <f t="shared" si="316"/>
        <v>1105</v>
      </c>
      <c r="Q430" s="2">
        <f t="shared" si="316"/>
        <v>1041</v>
      </c>
      <c r="R430" s="2">
        <f t="shared" si="316"/>
        <v>1184</v>
      </c>
      <c r="S430" s="2">
        <f t="shared" si="316"/>
        <v>1077</v>
      </c>
      <c r="T430" s="2">
        <f t="shared" si="316"/>
        <v>1212</v>
      </c>
      <c r="V430" s="35"/>
      <c r="W430" s="36"/>
      <c r="X430" s="36"/>
      <c r="Y430" s="36"/>
      <c r="Z430" s="36"/>
      <c r="AA430" s="36"/>
      <c r="AB430" s="76"/>
      <c r="AC430" s="37"/>
      <c r="AD430" s="37"/>
      <c r="AE430" s="66"/>
      <c r="AF430" s="105">
        <f>AC$399</f>
        <v>1212</v>
      </c>
      <c r="AG430" s="2">
        <f>AD$399</f>
        <v>1041</v>
      </c>
      <c r="AH430" s="2">
        <f>AE$399</f>
        <v>1077</v>
      </c>
    </row>
    <row r="431" spans="1:34" ht="15" customHeight="1" x14ac:dyDescent="0.15">
      <c r="B431" s="34" t="s">
        <v>880</v>
      </c>
      <c r="H431" s="7"/>
      <c r="I431" s="18">
        <v>1137</v>
      </c>
      <c r="J431" s="18">
        <v>587</v>
      </c>
      <c r="K431" s="18">
        <v>550</v>
      </c>
      <c r="L431" s="18">
        <v>660</v>
      </c>
      <c r="M431" s="67">
        <v>597</v>
      </c>
      <c r="N431" s="18">
        <v>650</v>
      </c>
      <c r="O431" s="107">
        <f t="shared" ref="O431:T437" si="317">I431/O$393*100</f>
        <v>52.982292637465058</v>
      </c>
      <c r="P431" s="24">
        <f t="shared" si="317"/>
        <v>53.122171945701361</v>
      </c>
      <c r="Q431" s="4">
        <f t="shared" si="317"/>
        <v>52.833813640730064</v>
      </c>
      <c r="R431" s="4">
        <f t="shared" si="317"/>
        <v>55.743243243243242</v>
      </c>
      <c r="S431" s="4">
        <f t="shared" si="317"/>
        <v>55.431754874651809</v>
      </c>
      <c r="T431" s="4">
        <f t="shared" si="317"/>
        <v>53.630363036303628</v>
      </c>
      <c r="V431" s="34" t="s">
        <v>880</v>
      </c>
      <c r="AB431" s="7"/>
      <c r="AC431" s="18">
        <f t="shared" ref="AC431:AC437" si="318">SUM(J431,L431-M431)</f>
        <v>650</v>
      </c>
      <c r="AD431" s="18">
        <f t="shared" ref="AD431:AD437" si="319">K431</f>
        <v>550</v>
      </c>
      <c r="AE431" s="67">
        <f t="shared" ref="AE431:AE437" si="320">M431</f>
        <v>597</v>
      </c>
      <c r="AF431" s="107">
        <f t="shared" ref="AF431:AH437" si="321">AC431/AF$393*100</f>
        <v>53.630363036303628</v>
      </c>
      <c r="AG431" s="4">
        <f t="shared" si="321"/>
        <v>52.833813640730064</v>
      </c>
      <c r="AH431" s="4">
        <f t="shared" si="321"/>
        <v>55.431754874651809</v>
      </c>
    </row>
    <row r="432" spans="1:34" ht="15" customHeight="1" x14ac:dyDescent="0.15">
      <c r="B432" s="34" t="s">
        <v>881</v>
      </c>
      <c r="H432" s="7"/>
      <c r="I432" s="18">
        <v>613</v>
      </c>
      <c r="J432" s="18">
        <v>344</v>
      </c>
      <c r="K432" s="18">
        <v>269</v>
      </c>
      <c r="L432" s="18">
        <v>290</v>
      </c>
      <c r="M432" s="67">
        <v>268</v>
      </c>
      <c r="N432" s="18">
        <v>366</v>
      </c>
      <c r="O432" s="107">
        <f t="shared" si="317"/>
        <v>28.564771668219947</v>
      </c>
      <c r="P432" s="24">
        <f t="shared" si="317"/>
        <v>31.131221719457013</v>
      </c>
      <c r="Q432" s="4">
        <f t="shared" si="317"/>
        <v>25.840537944284343</v>
      </c>
      <c r="R432" s="4">
        <f t="shared" si="317"/>
        <v>24.493243243243242</v>
      </c>
      <c r="S432" s="4">
        <f t="shared" si="317"/>
        <v>24.883936861652739</v>
      </c>
      <c r="T432" s="4">
        <f t="shared" si="317"/>
        <v>30.198019801980198</v>
      </c>
      <c r="V432" s="34" t="s">
        <v>881</v>
      </c>
      <c r="AB432" s="7"/>
      <c r="AC432" s="18">
        <f t="shared" si="318"/>
        <v>366</v>
      </c>
      <c r="AD432" s="18">
        <f t="shared" si="319"/>
        <v>269</v>
      </c>
      <c r="AE432" s="67">
        <f t="shared" si="320"/>
        <v>268</v>
      </c>
      <c r="AF432" s="107">
        <f t="shared" si="321"/>
        <v>30.198019801980198</v>
      </c>
      <c r="AG432" s="4">
        <f t="shared" si="321"/>
        <v>25.840537944284343</v>
      </c>
      <c r="AH432" s="4">
        <f t="shared" si="321"/>
        <v>24.883936861652739</v>
      </c>
    </row>
    <row r="433" spans="1:35" ht="15" customHeight="1" x14ac:dyDescent="0.15">
      <c r="B433" s="34" t="s">
        <v>882</v>
      </c>
      <c r="H433" s="7"/>
      <c r="I433" s="18">
        <v>126</v>
      </c>
      <c r="J433" s="18">
        <v>56</v>
      </c>
      <c r="K433" s="18">
        <v>70</v>
      </c>
      <c r="L433" s="18">
        <v>50</v>
      </c>
      <c r="M433" s="67">
        <v>42</v>
      </c>
      <c r="N433" s="18">
        <v>64</v>
      </c>
      <c r="O433" s="107">
        <f t="shared" si="317"/>
        <v>5.871388630009319</v>
      </c>
      <c r="P433" s="24">
        <f t="shared" si="317"/>
        <v>5.0678733031674206</v>
      </c>
      <c r="Q433" s="4">
        <f t="shared" si="317"/>
        <v>6.7243035542747354</v>
      </c>
      <c r="R433" s="4">
        <f t="shared" si="317"/>
        <v>4.2229729729729728</v>
      </c>
      <c r="S433" s="4">
        <f t="shared" si="317"/>
        <v>3.8997214484679668</v>
      </c>
      <c r="T433" s="4">
        <f t="shared" si="317"/>
        <v>5.2805280528052805</v>
      </c>
      <c r="V433" s="34" t="s">
        <v>882</v>
      </c>
      <c r="AB433" s="7"/>
      <c r="AC433" s="18">
        <f t="shared" si="318"/>
        <v>64</v>
      </c>
      <c r="AD433" s="18">
        <f t="shared" si="319"/>
        <v>70</v>
      </c>
      <c r="AE433" s="67">
        <f t="shared" si="320"/>
        <v>42</v>
      </c>
      <c r="AF433" s="107">
        <f t="shared" si="321"/>
        <v>5.2805280528052805</v>
      </c>
      <c r="AG433" s="4">
        <f t="shared" si="321"/>
        <v>6.7243035542747354</v>
      </c>
      <c r="AH433" s="4">
        <f t="shared" si="321"/>
        <v>3.8997214484679668</v>
      </c>
    </row>
    <row r="434" spans="1:35" ht="15" customHeight="1" x14ac:dyDescent="0.15">
      <c r="B434" s="34" t="s">
        <v>883</v>
      </c>
      <c r="H434" s="7"/>
      <c r="I434" s="18">
        <v>5</v>
      </c>
      <c r="J434" s="18">
        <v>4</v>
      </c>
      <c r="K434" s="18">
        <v>1</v>
      </c>
      <c r="L434" s="18">
        <v>3</v>
      </c>
      <c r="M434" s="67">
        <v>3</v>
      </c>
      <c r="N434" s="18">
        <v>4</v>
      </c>
      <c r="O434" s="107">
        <f t="shared" si="317"/>
        <v>0.23299161230195711</v>
      </c>
      <c r="P434" s="24">
        <f t="shared" si="317"/>
        <v>0.36199095022624433</v>
      </c>
      <c r="Q434" s="4">
        <f t="shared" si="317"/>
        <v>9.6061479346781942E-2</v>
      </c>
      <c r="R434" s="4">
        <f t="shared" si="317"/>
        <v>0.2533783783783784</v>
      </c>
      <c r="S434" s="4">
        <f t="shared" si="317"/>
        <v>0.2785515320334262</v>
      </c>
      <c r="T434" s="4">
        <f t="shared" si="317"/>
        <v>0.33003300330033003</v>
      </c>
      <c r="V434" s="34" t="s">
        <v>883</v>
      </c>
      <c r="AB434" s="7"/>
      <c r="AC434" s="18">
        <f t="shared" si="318"/>
        <v>4</v>
      </c>
      <c r="AD434" s="18">
        <f t="shared" si="319"/>
        <v>1</v>
      </c>
      <c r="AE434" s="67">
        <f t="shared" si="320"/>
        <v>3</v>
      </c>
      <c r="AF434" s="107">
        <f t="shared" si="321"/>
        <v>0.33003300330033003</v>
      </c>
      <c r="AG434" s="4">
        <f t="shared" si="321"/>
        <v>9.6061479346781942E-2</v>
      </c>
      <c r="AH434" s="4">
        <f t="shared" si="321"/>
        <v>0.2785515320334262</v>
      </c>
    </row>
    <row r="435" spans="1:35" ht="15" customHeight="1" x14ac:dyDescent="0.15">
      <c r="B435" s="34" t="s">
        <v>884</v>
      </c>
      <c r="H435" s="7"/>
      <c r="I435" s="18">
        <v>27</v>
      </c>
      <c r="J435" s="18">
        <v>17</v>
      </c>
      <c r="K435" s="18">
        <v>10</v>
      </c>
      <c r="L435" s="18">
        <v>9</v>
      </c>
      <c r="M435" s="67">
        <v>7</v>
      </c>
      <c r="N435" s="18">
        <v>19</v>
      </c>
      <c r="O435" s="107">
        <f t="shared" si="317"/>
        <v>1.2581547064305685</v>
      </c>
      <c r="P435" s="24">
        <f t="shared" si="317"/>
        <v>1.5384615384615385</v>
      </c>
      <c r="Q435" s="4">
        <f t="shared" si="317"/>
        <v>0.96061479346781953</v>
      </c>
      <c r="R435" s="4">
        <f t="shared" si="317"/>
        <v>0.7601351351351352</v>
      </c>
      <c r="S435" s="4">
        <f t="shared" si="317"/>
        <v>0.64995357474466109</v>
      </c>
      <c r="T435" s="4">
        <f t="shared" si="317"/>
        <v>1.5676567656765676</v>
      </c>
      <c r="V435" s="34" t="s">
        <v>884</v>
      </c>
      <c r="AB435" s="7"/>
      <c r="AC435" s="18">
        <f t="shared" si="318"/>
        <v>19</v>
      </c>
      <c r="AD435" s="18">
        <f t="shared" si="319"/>
        <v>10</v>
      </c>
      <c r="AE435" s="67">
        <f t="shared" si="320"/>
        <v>7</v>
      </c>
      <c r="AF435" s="107">
        <f t="shared" si="321"/>
        <v>1.5676567656765676</v>
      </c>
      <c r="AG435" s="4">
        <f t="shared" si="321"/>
        <v>0.96061479346781953</v>
      </c>
      <c r="AH435" s="4">
        <f t="shared" si="321"/>
        <v>0.64995357474466109</v>
      </c>
    </row>
    <row r="436" spans="1:35" ht="15" customHeight="1" x14ac:dyDescent="0.15">
      <c r="B436" s="34" t="s">
        <v>477</v>
      </c>
      <c r="H436" s="7"/>
      <c r="I436" s="18">
        <v>16</v>
      </c>
      <c r="J436" s="18">
        <v>7</v>
      </c>
      <c r="K436" s="18">
        <v>9</v>
      </c>
      <c r="L436" s="18">
        <v>4</v>
      </c>
      <c r="M436" s="67">
        <v>3</v>
      </c>
      <c r="N436" s="18">
        <v>8</v>
      </c>
      <c r="O436" s="107">
        <f t="shared" si="317"/>
        <v>0.74557315936626278</v>
      </c>
      <c r="P436" s="24">
        <f t="shared" si="317"/>
        <v>0.63348416289592757</v>
      </c>
      <c r="Q436" s="4">
        <f t="shared" si="317"/>
        <v>0.86455331412103753</v>
      </c>
      <c r="R436" s="4">
        <f t="shared" si="317"/>
        <v>0.33783783783783783</v>
      </c>
      <c r="S436" s="4">
        <f t="shared" si="317"/>
        <v>0.2785515320334262</v>
      </c>
      <c r="T436" s="4">
        <f t="shared" si="317"/>
        <v>0.66006600660066006</v>
      </c>
      <c r="V436" s="34" t="s">
        <v>477</v>
      </c>
      <c r="AB436" s="7"/>
      <c r="AC436" s="18">
        <f t="shared" si="318"/>
        <v>8</v>
      </c>
      <c r="AD436" s="18">
        <f t="shared" si="319"/>
        <v>9</v>
      </c>
      <c r="AE436" s="67">
        <f t="shared" si="320"/>
        <v>3</v>
      </c>
      <c r="AF436" s="107">
        <f t="shared" si="321"/>
        <v>0.66006600660066006</v>
      </c>
      <c r="AG436" s="4">
        <f t="shared" si="321"/>
        <v>0.86455331412103753</v>
      </c>
      <c r="AH436" s="4">
        <f t="shared" si="321"/>
        <v>0.2785515320334262</v>
      </c>
    </row>
    <row r="437" spans="1:35" ht="15" customHeight="1" x14ac:dyDescent="0.15">
      <c r="B437" s="34" t="s">
        <v>0</v>
      </c>
      <c r="C437" s="36"/>
      <c r="D437" s="36"/>
      <c r="E437" s="36"/>
      <c r="F437" s="36"/>
      <c r="G437" s="36"/>
      <c r="H437" s="36"/>
      <c r="I437" s="19">
        <v>233</v>
      </c>
      <c r="J437" s="19">
        <v>96</v>
      </c>
      <c r="K437" s="19">
        <v>137</v>
      </c>
      <c r="L437" s="19">
        <v>181</v>
      </c>
      <c r="M437" s="72">
        <v>168</v>
      </c>
      <c r="N437" s="19">
        <v>109</v>
      </c>
      <c r="O437" s="111">
        <f t="shared" si="317"/>
        <v>10.857409133271203</v>
      </c>
      <c r="P437" s="26">
        <f t="shared" si="317"/>
        <v>8.6877828054298636</v>
      </c>
      <c r="Q437" s="5">
        <f t="shared" si="317"/>
        <v>13.160422670509126</v>
      </c>
      <c r="R437" s="5">
        <f t="shared" si="317"/>
        <v>15.287162162162163</v>
      </c>
      <c r="S437" s="5">
        <f t="shared" si="317"/>
        <v>15.598885793871867</v>
      </c>
      <c r="T437" s="5">
        <f t="shared" si="317"/>
        <v>8.993399339933994</v>
      </c>
      <c r="V437" s="34" t="s">
        <v>0</v>
      </c>
      <c r="W437" s="36"/>
      <c r="X437" s="36"/>
      <c r="Y437" s="36"/>
      <c r="Z437" s="36"/>
      <c r="AA437" s="36"/>
      <c r="AB437" s="36"/>
      <c r="AC437" s="19">
        <f t="shared" si="318"/>
        <v>109</v>
      </c>
      <c r="AD437" s="19">
        <f t="shared" si="319"/>
        <v>137</v>
      </c>
      <c r="AE437" s="72">
        <f t="shared" si="320"/>
        <v>168</v>
      </c>
      <c r="AF437" s="111">
        <f t="shared" si="321"/>
        <v>8.993399339933994</v>
      </c>
      <c r="AG437" s="5">
        <f t="shared" si="321"/>
        <v>13.160422670509126</v>
      </c>
      <c r="AH437" s="5">
        <f t="shared" si="321"/>
        <v>15.598885793871867</v>
      </c>
    </row>
    <row r="438" spans="1:35" ht="15" customHeight="1" x14ac:dyDescent="0.15">
      <c r="B438" s="38" t="s">
        <v>1</v>
      </c>
      <c r="C438" s="28"/>
      <c r="D438" s="28"/>
      <c r="E438" s="28"/>
      <c r="F438" s="28"/>
      <c r="G438" s="28"/>
      <c r="H438" s="29"/>
      <c r="I438" s="39">
        <f t="shared" ref="I438:M438" si="322">SUM(I431:I437)</f>
        <v>2157</v>
      </c>
      <c r="J438" s="39">
        <f t="shared" si="322"/>
        <v>1111</v>
      </c>
      <c r="K438" s="39">
        <f t="shared" si="322"/>
        <v>1046</v>
      </c>
      <c r="L438" s="39">
        <f t="shared" si="322"/>
        <v>1197</v>
      </c>
      <c r="M438" s="68">
        <f t="shared" si="322"/>
        <v>1088</v>
      </c>
      <c r="N438" s="39">
        <v>1220</v>
      </c>
      <c r="O438" s="108" t="str">
        <f>IF(SUM(O431:O437)&gt;100,"－",SUM(O431:O437))</f>
        <v>－</v>
      </c>
      <c r="P438" s="25" t="str">
        <f t="shared" ref="P438" si="323">IF(SUM(P431:P437)&gt;100,"－",SUM(P431:P437))</f>
        <v>－</v>
      </c>
      <c r="Q438" s="6" t="str">
        <f t="shared" ref="Q438" si="324">IF(SUM(Q431:Q437)&gt;100,"－",SUM(Q431:Q437))</f>
        <v>－</v>
      </c>
      <c r="R438" s="6" t="str">
        <f t="shared" ref="R438" si="325">IF(SUM(R431:R437)&gt;100,"－",SUM(R431:R437))</f>
        <v>－</v>
      </c>
      <c r="S438" s="6" t="str">
        <f t="shared" ref="S438:T438" si="326">IF(SUM(S431:S437)&gt;100,"－",SUM(S431:S437))</f>
        <v>－</v>
      </c>
      <c r="T438" s="6" t="str">
        <f t="shared" si="326"/>
        <v>－</v>
      </c>
      <c r="V438" s="38" t="s">
        <v>1</v>
      </c>
      <c r="W438" s="28"/>
      <c r="X438" s="28"/>
      <c r="Y438" s="28"/>
      <c r="Z438" s="28"/>
      <c r="AA438" s="28"/>
      <c r="AB438" s="29"/>
      <c r="AC438" s="39">
        <f t="shared" ref="AC438:AE438" si="327">SUM(AC431:AC437)</f>
        <v>1220</v>
      </c>
      <c r="AD438" s="39">
        <f t="shared" si="327"/>
        <v>1046</v>
      </c>
      <c r="AE438" s="68">
        <f t="shared" si="327"/>
        <v>1088</v>
      </c>
      <c r="AF438" s="108" t="str">
        <f>IF(SUM(AF431:AF437)&gt;100,"－",SUM(AF431:AF437))</f>
        <v>－</v>
      </c>
      <c r="AG438" s="6" t="str">
        <f t="shared" ref="AG438:AH438" si="328">IF(SUM(AG431:AG437)&gt;100,"－",SUM(AG431:AG437))</f>
        <v>－</v>
      </c>
      <c r="AH438" s="6" t="str">
        <f t="shared" si="328"/>
        <v>－</v>
      </c>
    </row>
    <row r="439" spans="1:35" ht="12.9" customHeight="1" x14ac:dyDescent="0.15"/>
    <row r="440" spans="1:35" ht="15" customHeight="1" x14ac:dyDescent="0.15">
      <c r="A440" s="73" t="s">
        <v>887</v>
      </c>
    </row>
    <row r="441" spans="1:35" ht="15" customHeight="1" x14ac:dyDescent="0.15">
      <c r="A441" s="1" t="s">
        <v>886</v>
      </c>
      <c r="B441" s="22"/>
      <c r="H441" s="7"/>
      <c r="I441" s="7"/>
      <c r="N441" s="7"/>
      <c r="V441" s="22"/>
      <c r="AB441" s="7"/>
      <c r="AC441" s="7"/>
    </row>
    <row r="442" spans="1:35" ht="13.65" customHeight="1" x14ac:dyDescent="0.15">
      <c r="B442" s="64"/>
      <c r="C442" s="33"/>
      <c r="D442" s="33"/>
      <c r="E442" s="33"/>
      <c r="F442" s="33"/>
      <c r="G442" s="33"/>
      <c r="H442" s="33"/>
      <c r="I442" s="386"/>
      <c r="J442" s="387"/>
      <c r="K442" s="86" t="s">
        <v>2</v>
      </c>
      <c r="L442" s="86"/>
      <c r="M442" s="387"/>
      <c r="N442" s="387"/>
      <c r="O442" s="388"/>
      <c r="P442" s="387"/>
      <c r="Q442" s="86" t="s">
        <v>3</v>
      </c>
      <c r="R442" s="86"/>
      <c r="S442" s="387"/>
      <c r="T442" s="389"/>
      <c r="V442" s="64"/>
      <c r="W442" s="33"/>
      <c r="X442" s="33"/>
      <c r="Y442" s="33"/>
      <c r="Z442" s="33"/>
      <c r="AA442" s="33"/>
      <c r="AB442" s="33"/>
      <c r="AC442" s="79"/>
      <c r="AD442" s="83" t="s">
        <v>2</v>
      </c>
      <c r="AE442" s="86"/>
      <c r="AF442" s="104"/>
      <c r="AG442" s="83" t="s">
        <v>3</v>
      </c>
      <c r="AH442" s="84"/>
    </row>
    <row r="443" spans="1:35" ht="22.65" customHeight="1" x14ac:dyDescent="0.15">
      <c r="B443" s="34"/>
      <c r="H443" s="7"/>
      <c r="I443" s="94" t="s">
        <v>442</v>
      </c>
      <c r="J443" s="94" t="s">
        <v>194</v>
      </c>
      <c r="K443" s="94" t="s">
        <v>195</v>
      </c>
      <c r="L443" s="94" t="s">
        <v>443</v>
      </c>
      <c r="M443" s="100" t="s">
        <v>197</v>
      </c>
      <c r="N443" s="94" t="s">
        <v>1127</v>
      </c>
      <c r="O443" s="103" t="s">
        <v>442</v>
      </c>
      <c r="P443" s="94" t="s">
        <v>194</v>
      </c>
      <c r="Q443" s="94" t="s">
        <v>195</v>
      </c>
      <c r="R443" s="94" t="s">
        <v>443</v>
      </c>
      <c r="S443" s="94" t="s">
        <v>197</v>
      </c>
      <c r="T443" s="94" t="s">
        <v>1127</v>
      </c>
      <c r="V443" s="34"/>
      <c r="AB443" s="75"/>
      <c r="AC443" s="94" t="s">
        <v>975</v>
      </c>
      <c r="AD443" s="94" t="s">
        <v>195</v>
      </c>
      <c r="AE443" s="100" t="s">
        <v>197</v>
      </c>
      <c r="AF443" s="103" t="s">
        <v>975</v>
      </c>
      <c r="AG443" s="94" t="s">
        <v>195</v>
      </c>
      <c r="AH443" s="94" t="s">
        <v>197</v>
      </c>
    </row>
    <row r="444" spans="1:35" ht="12" customHeight="1" x14ac:dyDescent="0.15">
      <c r="B444" s="35"/>
      <c r="C444" s="36"/>
      <c r="D444" s="36"/>
      <c r="E444" s="36"/>
      <c r="F444" s="36"/>
      <c r="G444" s="36"/>
      <c r="H444" s="36"/>
      <c r="I444" s="37"/>
      <c r="J444" s="37"/>
      <c r="K444" s="37"/>
      <c r="L444" s="37"/>
      <c r="M444" s="66"/>
      <c r="N444" s="37"/>
      <c r="O444" s="105">
        <f t="shared" ref="O444:T444" si="329">I$399-SUM(I431,I437)</f>
        <v>776</v>
      </c>
      <c r="P444" s="2">
        <f t="shared" si="329"/>
        <v>422</v>
      </c>
      <c r="Q444" s="2">
        <f t="shared" si="329"/>
        <v>354</v>
      </c>
      <c r="R444" s="2">
        <f t="shared" si="329"/>
        <v>343</v>
      </c>
      <c r="S444" s="2">
        <f t="shared" si="329"/>
        <v>312</v>
      </c>
      <c r="T444" s="2">
        <f t="shared" si="329"/>
        <v>453</v>
      </c>
      <c r="V444" s="35"/>
      <c r="W444" s="36"/>
      <c r="X444" s="36"/>
      <c r="Y444" s="36"/>
      <c r="Z444" s="36"/>
      <c r="AA444" s="36"/>
      <c r="AB444" s="76"/>
      <c r="AC444" s="37"/>
      <c r="AD444" s="37"/>
      <c r="AE444" s="66"/>
      <c r="AF444" s="105">
        <f>AC$399-SUM(AC431,AC437)</f>
        <v>453</v>
      </c>
      <c r="AG444" s="2">
        <f>AD$399-SUM(AD431,AD437)</f>
        <v>354</v>
      </c>
      <c r="AH444" s="2">
        <f>AE$399-SUM(AE431,AE437)</f>
        <v>312</v>
      </c>
    </row>
    <row r="445" spans="1:35" ht="15" customHeight="1" x14ac:dyDescent="0.15">
      <c r="B445" s="397" t="s">
        <v>888</v>
      </c>
      <c r="H445" s="7"/>
      <c r="I445" s="18">
        <v>25</v>
      </c>
      <c r="J445" s="18">
        <v>16</v>
      </c>
      <c r="K445" s="18">
        <v>9</v>
      </c>
      <c r="L445" s="18">
        <v>23</v>
      </c>
      <c r="M445" s="67">
        <v>20</v>
      </c>
      <c r="N445" s="18">
        <v>19</v>
      </c>
      <c r="O445" s="107">
        <f t="shared" ref="O445:T452" si="330">I445/O$444*100</f>
        <v>3.2216494845360821</v>
      </c>
      <c r="P445" s="24">
        <f t="shared" si="330"/>
        <v>3.7914691943127963</v>
      </c>
      <c r="Q445" s="4">
        <f t="shared" si="330"/>
        <v>2.5423728813559325</v>
      </c>
      <c r="R445" s="4">
        <f t="shared" si="330"/>
        <v>6.7055393586005829</v>
      </c>
      <c r="S445" s="4">
        <f t="shared" si="330"/>
        <v>6.4102564102564097</v>
      </c>
      <c r="T445" s="4">
        <f t="shared" si="330"/>
        <v>4.1942604856512142</v>
      </c>
      <c r="V445" s="397" t="s">
        <v>888</v>
      </c>
      <c r="AB445" s="7"/>
      <c r="AC445" s="18">
        <f t="shared" ref="AC445:AC452" si="331">SUM(J445,L445-M445)</f>
        <v>19</v>
      </c>
      <c r="AD445" s="18">
        <f t="shared" ref="AD445:AD452" si="332">K445</f>
        <v>9</v>
      </c>
      <c r="AE445" s="67">
        <f t="shared" ref="AE445:AE452" si="333">M445</f>
        <v>20</v>
      </c>
      <c r="AF445" s="107">
        <f t="shared" ref="AF445:AH452" si="334">AC445/AF$444*100</f>
        <v>4.1942604856512142</v>
      </c>
      <c r="AG445" s="4">
        <f t="shared" si="334"/>
        <v>2.5423728813559325</v>
      </c>
      <c r="AH445" s="4">
        <f t="shared" si="334"/>
        <v>6.4102564102564097</v>
      </c>
      <c r="AI445" s="173"/>
    </row>
    <row r="446" spans="1:35" ht="15" customHeight="1" x14ac:dyDescent="0.15">
      <c r="B446" s="397" t="s">
        <v>889</v>
      </c>
      <c r="H446" s="7"/>
      <c r="I446" s="18">
        <v>60</v>
      </c>
      <c r="J446" s="18">
        <v>34</v>
      </c>
      <c r="K446" s="18">
        <v>26</v>
      </c>
      <c r="L446" s="18">
        <v>11</v>
      </c>
      <c r="M446" s="67">
        <v>8</v>
      </c>
      <c r="N446" s="18">
        <v>37</v>
      </c>
      <c r="O446" s="107">
        <f t="shared" si="330"/>
        <v>7.731958762886598</v>
      </c>
      <c r="P446" s="24">
        <f t="shared" si="330"/>
        <v>8.0568720379146921</v>
      </c>
      <c r="Q446" s="4">
        <f t="shared" si="330"/>
        <v>7.3446327683615822</v>
      </c>
      <c r="R446" s="4">
        <f t="shared" si="330"/>
        <v>3.2069970845481048</v>
      </c>
      <c r="S446" s="4">
        <f t="shared" si="330"/>
        <v>2.5641025641025639</v>
      </c>
      <c r="T446" s="4">
        <f t="shared" si="330"/>
        <v>8.1677704194260485</v>
      </c>
      <c r="V446" s="397" t="s">
        <v>889</v>
      </c>
      <c r="AB446" s="7"/>
      <c r="AC446" s="18">
        <f t="shared" si="331"/>
        <v>37</v>
      </c>
      <c r="AD446" s="18">
        <f t="shared" si="332"/>
        <v>26</v>
      </c>
      <c r="AE446" s="67">
        <f t="shared" si="333"/>
        <v>8</v>
      </c>
      <c r="AF446" s="107">
        <f t="shared" si="334"/>
        <v>8.1677704194260485</v>
      </c>
      <c r="AG446" s="4">
        <f t="shared" si="334"/>
        <v>7.3446327683615822</v>
      </c>
      <c r="AH446" s="4">
        <f t="shared" si="334"/>
        <v>2.5641025641025639</v>
      </c>
      <c r="AI446" s="173"/>
    </row>
    <row r="447" spans="1:35" ht="15" customHeight="1" x14ac:dyDescent="0.15">
      <c r="B447" s="397" t="s">
        <v>890</v>
      </c>
      <c r="H447" s="7"/>
      <c r="I447" s="18">
        <v>36</v>
      </c>
      <c r="J447" s="18">
        <v>21</v>
      </c>
      <c r="K447" s="18">
        <v>15</v>
      </c>
      <c r="L447" s="18">
        <v>19</v>
      </c>
      <c r="M447" s="67">
        <v>18</v>
      </c>
      <c r="N447" s="18">
        <v>22</v>
      </c>
      <c r="O447" s="107">
        <f t="shared" si="330"/>
        <v>4.6391752577319592</v>
      </c>
      <c r="P447" s="24">
        <f t="shared" si="330"/>
        <v>4.9763033175355451</v>
      </c>
      <c r="Q447" s="4">
        <f t="shared" si="330"/>
        <v>4.2372881355932197</v>
      </c>
      <c r="R447" s="4">
        <f t="shared" si="330"/>
        <v>5.5393586005830908</v>
      </c>
      <c r="S447" s="4">
        <f t="shared" si="330"/>
        <v>5.7692307692307692</v>
      </c>
      <c r="T447" s="4">
        <f t="shared" si="330"/>
        <v>4.8565121412803531</v>
      </c>
      <c r="V447" s="397" t="s">
        <v>890</v>
      </c>
      <c r="AB447" s="7"/>
      <c r="AC447" s="18">
        <f t="shared" si="331"/>
        <v>22</v>
      </c>
      <c r="AD447" s="18">
        <f t="shared" si="332"/>
        <v>15</v>
      </c>
      <c r="AE447" s="67">
        <f t="shared" si="333"/>
        <v>18</v>
      </c>
      <c r="AF447" s="107">
        <f t="shared" si="334"/>
        <v>4.8565121412803531</v>
      </c>
      <c r="AG447" s="4">
        <f t="shared" si="334"/>
        <v>4.2372881355932197</v>
      </c>
      <c r="AH447" s="4">
        <f t="shared" si="334"/>
        <v>5.7692307692307692</v>
      </c>
      <c r="AI447" s="173"/>
    </row>
    <row r="448" spans="1:35" ht="15" customHeight="1" x14ac:dyDescent="0.15">
      <c r="B448" s="397" t="s">
        <v>891</v>
      </c>
      <c r="H448" s="7"/>
      <c r="I448" s="18">
        <v>21</v>
      </c>
      <c r="J448" s="18">
        <v>2</v>
      </c>
      <c r="K448" s="18">
        <v>19</v>
      </c>
      <c r="L448" s="18">
        <v>17</v>
      </c>
      <c r="M448" s="67">
        <v>15</v>
      </c>
      <c r="N448" s="18">
        <v>4</v>
      </c>
      <c r="O448" s="107">
        <f t="shared" si="330"/>
        <v>2.7061855670103094</v>
      </c>
      <c r="P448" s="24">
        <f t="shared" si="330"/>
        <v>0.47393364928909953</v>
      </c>
      <c r="Q448" s="4">
        <f t="shared" si="330"/>
        <v>5.3672316384180787</v>
      </c>
      <c r="R448" s="4">
        <f t="shared" si="330"/>
        <v>4.9562682215743443</v>
      </c>
      <c r="S448" s="4">
        <f t="shared" si="330"/>
        <v>4.8076923076923084</v>
      </c>
      <c r="T448" s="4">
        <f t="shared" si="330"/>
        <v>0.88300220750551872</v>
      </c>
      <c r="V448" s="397" t="s">
        <v>891</v>
      </c>
      <c r="AB448" s="7"/>
      <c r="AC448" s="18">
        <f t="shared" si="331"/>
        <v>4</v>
      </c>
      <c r="AD448" s="18">
        <f t="shared" si="332"/>
        <v>19</v>
      </c>
      <c r="AE448" s="67">
        <f t="shared" si="333"/>
        <v>15</v>
      </c>
      <c r="AF448" s="107">
        <f t="shared" si="334"/>
        <v>0.88300220750551872</v>
      </c>
      <c r="AG448" s="4">
        <f t="shared" si="334"/>
        <v>5.3672316384180787</v>
      </c>
      <c r="AH448" s="4">
        <f t="shared" si="334"/>
        <v>4.8076923076923084</v>
      </c>
      <c r="AI448" s="173"/>
    </row>
    <row r="449" spans="1:35" ht="15" customHeight="1" x14ac:dyDescent="0.15">
      <c r="B449" s="397" t="s">
        <v>892</v>
      </c>
      <c r="H449" s="7"/>
      <c r="I449" s="18">
        <v>0</v>
      </c>
      <c r="J449" s="18">
        <v>0</v>
      </c>
      <c r="K449" s="18">
        <v>0</v>
      </c>
      <c r="L449" s="18">
        <v>0</v>
      </c>
      <c r="M449" s="67">
        <v>0</v>
      </c>
      <c r="N449" s="18">
        <v>0</v>
      </c>
      <c r="O449" s="107">
        <f t="shared" si="330"/>
        <v>0</v>
      </c>
      <c r="P449" s="24">
        <f t="shared" si="330"/>
        <v>0</v>
      </c>
      <c r="Q449" s="4">
        <f t="shared" si="330"/>
        <v>0</v>
      </c>
      <c r="R449" s="4">
        <f t="shared" si="330"/>
        <v>0</v>
      </c>
      <c r="S449" s="4">
        <f t="shared" si="330"/>
        <v>0</v>
      </c>
      <c r="T449" s="4">
        <f t="shared" si="330"/>
        <v>0</v>
      </c>
      <c r="V449" s="397" t="s">
        <v>892</v>
      </c>
      <c r="AB449" s="7"/>
      <c r="AC449" s="18">
        <f t="shared" si="331"/>
        <v>0</v>
      </c>
      <c r="AD449" s="18">
        <f t="shared" si="332"/>
        <v>0</v>
      </c>
      <c r="AE449" s="67">
        <f t="shared" si="333"/>
        <v>0</v>
      </c>
      <c r="AF449" s="107">
        <f t="shared" si="334"/>
        <v>0</v>
      </c>
      <c r="AG449" s="4">
        <f t="shared" si="334"/>
        <v>0</v>
      </c>
      <c r="AH449" s="4">
        <f t="shared" si="334"/>
        <v>0</v>
      </c>
      <c r="AI449" s="173"/>
    </row>
    <row r="450" spans="1:35" ht="15" customHeight="1" x14ac:dyDescent="0.15">
      <c r="B450" s="397" t="s">
        <v>893</v>
      </c>
      <c r="H450" s="7"/>
      <c r="I450" s="18">
        <v>501</v>
      </c>
      <c r="J450" s="18">
        <v>292</v>
      </c>
      <c r="K450" s="18">
        <v>209</v>
      </c>
      <c r="L450" s="18">
        <v>200</v>
      </c>
      <c r="M450" s="67">
        <v>187</v>
      </c>
      <c r="N450" s="18">
        <v>305</v>
      </c>
      <c r="O450" s="107">
        <f t="shared" si="330"/>
        <v>64.5618556701031</v>
      </c>
      <c r="P450" s="24">
        <f t="shared" si="330"/>
        <v>69.194312796208536</v>
      </c>
      <c r="Q450" s="4">
        <f t="shared" si="330"/>
        <v>59.039548022598879</v>
      </c>
      <c r="R450" s="4">
        <f t="shared" si="330"/>
        <v>58.309037900874635</v>
      </c>
      <c r="S450" s="4">
        <f t="shared" si="330"/>
        <v>59.935897435897431</v>
      </c>
      <c r="T450" s="4">
        <f t="shared" si="330"/>
        <v>67.328918322295806</v>
      </c>
      <c r="V450" s="397" t="s">
        <v>893</v>
      </c>
      <c r="AB450" s="7"/>
      <c r="AC450" s="18">
        <f t="shared" si="331"/>
        <v>305</v>
      </c>
      <c r="AD450" s="18">
        <f t="shared" si="332"/>
        <v>209</v>
      </c>
      <c r="AE450" s="67">
        <f t="shared" si="333"/>
        <v>187</v>
      </c>
      <c r="AF450" s="107">
        <f t="shared" si="334"/>
        <v>67.328918322295806</v>
      </c>
      <c r="AG450" s="4">
        <f t="shared" si="334"/>
        <v>59.039548022598879</v>
      </c>
      <c r="AH450" s="4">
        <f t="shared" si="334"/>
        <v>59.935897435897431</v>
      </c>
      <c r="AI450" s="173"/>
    </row>
    <row r="451" spans="1:35" ht="15" customHeight="1" x14ac:dyDescent="0.15">
      <c r="B451" s="397" t="s">
        <v>477</v>
      </c>
      <c r="H451" s="7"/>
      <c r="I451" s="18">
        <v>89</v>
      </c>
      <c r="J451" s="18">
        <v>38</v>
      </c>
      <c r="K451" s="18">
        <v>51</v>
      </c>
      <c r="L451" s="18">
        <v>44</v>
      </c>
      <c r="M451" s="67">
        <v>40</v>
      </c>
      <c r="N451" s="18">
        <v>42</v>
      </c>
      <c r="O451" s="107">
        <f t="shared" si="330"/>
        <v>11.469072164948454</v>
      </c>
      <c r="P451" s="24">
        <f t="shared" si="330"/>
        <v>9.0047393364928912</v>
      </c>
      <c r="Q451" s="4">
        <f t="shared" si="330"/>
        <v>14.40677966101695</v>
      </c>
      <c r="R451" s="4">
        <f t="shared" si="330"/>
        <v>12.827988338192419</v>
      </c>
      <c r="S451" s="4">
        <f t="shared" si="330"/>
        <v>12.820512820512819</v>
      </c>
      <c r="T451" s="4">
        <f t="shared" si="330"/>
        <v>9.2715231788079464</v>
      </c>
      <c r="V451" s="397" t="s">
        <v>477</v>
      </c>
      <c r="AB451" s="7"/>
      <c r="AC451" s="18">
        <f t="shared" si="331"/>
        <v>42</v>
      </c>
      <c r="AD451" s="18">
        <f t="shared" si="332"/>
        <v>51</v>
      </c>
      <c r="AE451" s="67">
        <f t="shared" si="333"/>
        <v>40</v>
      </c>
      <c r="AF451" s="107">
        <f t="shared" si="334"/>
        <v>9.2715231788079464</v>
      </c>
      <c r="AG451" s="4">
        <f t="shared" si="334"/>
        <v>14.40677966101695</v>
      </c>
      <c r="AH451" s="4">
        <f t="shared" si="334"/>
        <v>12.820512820512819</v>
      </c>
      <c r="AI451" s="173"/>
    </row>
    <row r="452" spans="1:35" ht="15" customHeight="1" x14ac:dyDescent="0.15">
      <c r="B452" s="397" t="s">
        <v>0</v>
      </c>
      <c r="C452" s="36"/>
      <c r="D452" s="36"/>
      <c r="E452" s="36"/>
      <c r="F452" s="36"/>
      <c r="G452" s="36"/>
      <c r="H452" s="36"/>
      <c r="I452" s="19">
        <v>63</v>
      </c>
      <c r="J452" s="19">
        <v>27</v>
      </c>
      <c r="K452" s="19">
        <v>36</v>
      </c>
      <c r="L452" s="19">
        <v>39</v>
      </c>
      <c r="M452" s="72">
        <v>33</v>
      </c>
      <c r="N452" s="19">
        <v>33</v>
      </c>
      <c r="O452" s="111">
        <f t="shared" si="330"/>
        <v>8.1185567010309274</v>
      </c>
      <c r="P452" s="26">
        <f t="shared" si="330"/>
        <v>6.3981042654028428</v>
      </c>
      <c r="Q452" s="5">
        <f t="shared" si="330"/>
        <v>10.16949152542373</v>
      </c>
      <c r="R452" s="5">
        <f t="shared" si="330"/>
        <v>11.370262390670554</v>
      </c>
      <c r="S452" s="5">
        <f t="shared" si="330"/>
        <v>10.576923076923077</v>
      </c>
      <c r="T452" s="5">
        <f t="shared" si="330"/>
        <v>7.2847682119205297</v>
      </c>
      <c r="V452" s="397" t="s">
        <v>0</v>
      </c>
      <c r="W452" s="36"/>
      <c r="X452" s="36"/>
      <c r="Y452" s="36"/>
      <c r="Z452" s="36"/>
      <c r="AA452" s="36"/>
      <c r="AB452" s="36"/>
      <c r="AC452" s="19">
        <f t="shared" si="331"/>
        <v>33</v>
      </c>
      <c r="AD452" s="19">
        <f t="shared" si="332"/>
        <v>36</v>
      </c>
      <c r="AE452" s="72">
        <f t="shared" si="333"/>
        <v>33</v>
      </c>
      <c r="AF452" s="111">
        <f t="shared" si="334"/>
        <v>7.2847682119205297</v>
      </c>
      <c r="AG452" s="5">
        <f t="shared" si="334"/>
        <v>10.16949152542373</v>
      </c>
      <c r="AH452" s="5">
        <f t="shared" si="334"/>
        <v>10.576923076923077</v>
      </c>
      <c r="AI452" s="173"/>
    </row>
    <row r="453" spans="1:35" ht="15" customHeight="1" x14ac:dyDescent="0.15">
      <c r="B453" s="38" t="s">
        <v>1</v>
      </c>
      <c r="C453" s="28"/>
      <c r="D453" s="28"/>
      <c r="E453" s="28"/>
      <c r="F453" s="28"/>
      <c r="G453" s="28"/>
      <c r="H453" s="28"/>
      <c r="I453" s="39">
        <f t="shared" ref="I453:M453" si="335">SUM(I445:I452)</f>
        <v>795</v>
      </c>
      <c r="J453" s="39">
        <f t="shared" si="335"/>
        <v>430</v>
      </c>
      <c r="K453" s="39">
        <f t="shared" si="335"/>
        <v>365</v>
      </c>
      <c r="L453" s="39">
        <f t="shared" si="335"/>
        <v>353</v>
      </c>
      <c r="M453" s="68">
        <f t="shared" si="335"/>
        <v>321</v>
      </c>
      <c r="N453" s="39">
        <v>462</v>
      </c>
      <c r="O453" s="108" t="str">
        <f>IF(SUM(O445:O452)&gt;100,"－",SUM(O445:O452))</f>
        <v>－</v>
      </c>
      <c r="P453" s="25" t="str">
        <f t="shared" ref="P453" si="336">IF(SUM(P445:P452)&gt;100,"－",SUM(P445:P452))</f>
        <v>－</v>
      </c>
      <c r="Q453" s="6" t="str">
        <f t="shared" ref="Q453" si="337">IF(SUM(Q445:Q452)&gt;100,"－",SUM(Q445:Q452))</f>
        <v>－</v>
      </c>
      <c r="R453" s="6" t="str">
        <f t="shared" ref="R453" si="338">IF(SUM(R445:R452)&gt;100,"－",SUM(R445:R452))</f>
        <v>－</v>
      </c>
      <c r="S453" s="6" t="str">
        <f t="shared" ref="S453:T453" si="339">IF(SUM(S445:S452)&gt;100,"－",SUM(S445:S452))</f>
        <v>－</v>
      </c>
      <c r="T453" s="6" t="str">
        <f t="shared" si="339"/>
        <v>－</v>
      </c>
      <c r="V453" s="38" t="s">
        <v>1</v>
      </c>
      <c r="W453" s="28"/>
      <c r="X453" s="28"/>
      <c r="Y453" s="28"/>
      <c r="Z453" s="28"/>
      <c r="AA453" s="28"/>
      <c r="AB453" s="29"/>
      <c r="AC453" s="39">
        <f t="shared" ref="AC453:AE453" si="340">SUM(AC445:AC452)</f>
        <v>462</v>
      </c>
      <c r="AD453" s="39">
        <f t="shared" si="340"/>
        <v>365</v>
      </c>
      <c r="AE453" s="68">
        <f t="shared" si="340"/>
        <v>321</v>
      </c>
      <c r="AF453" s="108" t="str">
        <f>IF(SUM(AF445:AF452)&gt;100,"－",SUM(AF445:AF452))</f>
        <v>－</v>
      </c>
      <c r="AG453" s="6" t="str">
        <f t="shared" ref="AG453:AH453" si="341">IF(SUM(AG445:AG452)&gt;100,"－",SUM(AG445:AG452))</f>
        <v>－</v>
      </c>
      <c r="AH453" s="6" t="str">
        <f t="shared" si="341"/>
        <v>－</v>
      </c>
    </row>
    <row r="454" spans="1:35" ht="8.1" customHeight="1" x14ac:dyDescent="0.15"/>
    <row r="455" spans="1:35" ht="15" customHeight="1" x14ac:dyDescent="0.15">
      <c r="A455" s="1" t="s">
        <v>894</v>
      </c>
      <c r="B455" s="22"/>
      <c r="H455" s="7"/>
      <c r="I455" s="7"/>
      <c r="N455" s="7"/>
      <c r="V455" s="22"/>
      <c r="AB455" s="7"/>
      <c r="AC455" s="7"/>
    </row>
    <row r="456" spans="1:35" ht="13.65" customHeight="1" x14ac:dyDescent="0.15">
      <c r="B456" s="64"/>
      <c r="C456" s="33"/>
      <c r="D456" s="33"/>
      <c r="E456" s="33"/>
      <c r="F456" s="33"/>
      <c r="G456" s="33"/>
      <c r="H456" s="33"/>
      <c r="I456" s="386"/>
      <c r="J456" s="387"/>
      <c r="K456" s="86" t="s">
        <v>2</v>
      </c>
      <c r="L456" s="86"/>
      <c r="M456" s="387"/>
      <c r="N456" s="387"/>
      <c r="O456" s="388"/>
      <c r="P456" s="387"/>
      <c r="Q456" s="86" t="s">
        <v>3</v>
      </c>
      <c r="R456" s="86"/>
      <c r="S456" s="387"/>
      <c r="T456" s="389"/>
      <c r="V456" s="64"/>
      <c r="W456" s="33"/>
      <c r="X456" s="33"/>
      <c r="Y456" s="33"/>
      <c r="Z456" s="33"/>
      <c r="AA456" s="33"/>
      <c r="AB456" s="33"/>
      <c r="AC456" s="79"/>
      <c r="AD456" s="83" t="s">
        <v>2</v>
      </c>
      <c r="AE456" s="86"/>
      <c r="AF456" s="104"/>
      <c r="AG456" s="83" t="s">
        <v>3</v>
      </c>
      <c r="AH456" s="84"/>
    </row>
    <row r="457" spans="1:35" ht="22.65" customHeight="1" x14ac:dyDescent="0.15">
      <c r="B457" s="34"/>
      <c r="H457" s="75"/>
      <c r="I457" s="94" t="s">
        <v>442</v>
      </c>
      <c r="J457" s="94" t="s">
        <v>194</v>
      </c>
      <c r="K457" s="94" t="s">
        <v>195</v>
      </c>
      <c r="L457" s="94" t="s">
        <v>443</v>
      </c>
      <c r="M457" s="100" t="s">
        <v>197</v>
      </c>
      <c r="N457" s="94" t="s">
        <v>1127</v>
      </c>
      <c r="O457" s="103" t="s">
        <v>442</v>
      </c>
      <c r="P457" s="94" t="s">
        <v>194</v>
      </c>
      <c r="Q457" s="94" t="s">
        <v>195</v>
      </c>
      <c r="R457" s="94" t="s">
        <v>443</v>
      </c>
      <c r="S457" s="94" t="s">
        <v>197</v>
      </c>
      <c r="T457" s="94" t="s">
        <v>1127</v>
      </c>
      <c r="V457" s="34"/>
      <c r="AB457" s="75"/>
      <c r="AC457" s="94" t="s">
        <v>975</v>
      </c>
      <c r="AD457" s="94" t="s">
        <v>195</v>
      </c>
      <c r="AE457" s="100" t="s">
        <v>197</v>
      </c>
      <c r="AF457" s="103" t="s">
        <v>975</v>
      </c>
      <c r="AG457" s="94" t="s">
        <v>195</v>
      </c>
      <c r="AH457" s="94" t="s">
        <v>197</v>
      </c>
    </row>
    <row r="458" spans="1:35" ht="12" customHeight="1" x14ac:dyDescent="0.15">
      <c r="B458" s="35"/>
      <c r="C458" s="36"/>
      <c r="D458" s="36"/>
      <c r="E458" s="36"/>
      <c r="F458" s="36"/>
      <c r="G458" s="36"/>
      <c r="H458" s="76"/>
      <c r="I458" s="37"/>
      <c r="J458" s="37"/>
      <c r="K458" s="37"/>
      <c r="L458" s="37"/>
      <c r="M458" s="66"/>
      <c r="N458" s="37"/>
      <c r="O458" s="105">
        <f t="shared" ref="O458:T458" si="342">I$399</f>
        <v>2146</v>
      </c>
      <c r="P458" s="2">
        <f t="shared" si="342"/>
        <v>1105</v>
      </c>
      <c r="Q458" s="2">
        <f t="shared" si="342"/>
        <v>1041</v>
      </c>
      <c r="R458" s="2">
        <f t="shared" si="342"/>
        <v>1184</v>
      </c>
      <c r="S458" s="2">
        <f t="shared" si="342"/>
        <v>1077</v>
      </c>
      <c r="T458" s="2">
        <f t="shared" si="342"/>
        <v>1212</v>
      </c>
      <c r="V458" s="35"/>
      <c r="W458" s="36"/>
      <c r="X458" s="36"/>
      <c r="Y458" s="36"/>
      <c r="Z458" s="36"/>
      <c r="AA458" s="36"/>
      <c r="AB458" s="76"/>
      <c r="AC458" s="37"/>
      <c r="AD458" s="37"/>
      <c r="AE458" s="66"/>
      <c r="AF458" s="105">
        <f>AC$399</f>
        <v>1212</v>
      </c>
      <c r="AG458" s="2">
        <f>AD$399</f>
        <v>1041</v>
      </c>
      <c r="AH458" s="2">
        <f>AE$399</f>
        <v>1077</v>
      </c>
    </row>
    <row r="459" spans="1:35" ht="15" customHeight="1" x14ac:dyDescent="0.15">
      <c r="B459" s="34" t="s">
        <v>895</v>
      </c>
      <c r="H459" s="7"/>
      <c r="I459" s="18">
        <v>916</v>
      </c>
      <c r="J459" s="18">
        <v>608</v>
      </c>
      <c r="K459" s="18">
        <v>308</v>
      </c>
      <c r="L459" s="18">
        <v>252</v>
      </c>
      <c r="M459" s="67">
        <v>207</v>
      </c>
      <c r="N459" s="18">
        <v>653</v>
      </c>
      <c r="O459" s="107">
        <f t="shared" ref="O459:O469" si="343">I459/O$458*100</f>
        <v>42.684063373718544</v>
      </c>
      <c r="P459" s="24">
        <f t="shared" ref="P459:P469" si="344">J459/P$458*100</f>
        <v>55.022624434389144</v>
      </c>
      <c r="Q459" s="4">
        <f t="shared" ref="Q459:Q469" si="345">K459/Q$458*100</f>
        <v>29.586935638808836</v>
      </c>
      <c r="R459" s="4">
        <f t="shared" ref="R459:R469" si="346">L459/R$458*100</f>
        <v>21.283783783783782</v>
      </c>
      <c r="S459" s="4">
        <f t="shared" ref="S459:S469" si="347">M459/S$458*100</f>
        <v>19.220055710306408</v>
      </c>
      <c r="T459" s="4">
        <f t="shared" ref="T459:T469" si="348">N459/T$458*100</f>
        <v>53.877887788778878</v>
      </c>
      <c r="V459" s="34" t="s">
        <v>895</v>
      </c>
      <c r="AB459" s="7"/>
      <c r="AC459" s="18">
        <f t="shared" ref="AC459:AC469" si="349">SUM(J459,L459-M459)</f>
        <v>653</v>
      </c>
      <c r="AD459" s="18">
        <f t="shared" ref="AD459:AD469" si="350">K459</f>
        <v>308</v>
      </c>
      <c r="AE459" s="67">
        <f t="shared" ref="AE459:AE469" si="351">M459</f>
        <v>207</v>
      </c>
      <c r="AF459" s="107">
        <f t="shared" ref="AF459:AF469" si="352">AC459/AF$458*100</f>
        <v>53.877887788778878</v>
      </c>
      <c r="AG459" s="4">
        <f t="shared" ref="AG459:AG469" si="353">AD459/AG$458*100</f>
        <v>29.586935638808836</v>
      </c>
      <c r="AH459" s="4">
        <f t="shared" ref="AH459:AH469" si="354">AE459/AH$458*100</f>
        <v>19.220055710306408</v>
      </c>
    </row>
    <row r="460" spans="1:35" ht="15" customHeight="1" x14ac:dyDescent="0.15">
      <c r="B460" s="34" t="s">
        <v>896</v>
      </c>
      <c r="H460" s="7"/>
      <c r="I460" s="18">
        <v>1321</v>
      </c>
      <c r="J460" s="18">
        <v>887</v>
      </c>
      <c r="K460" s="18">
        <v>434</v>
      </c>
      <c r="L460" s="18">
        <v>438</v>
      </c>
      <c r="M460" s="67">
        <v>363</v>
      </c>
      <c r="N460" s="18">
        <v>962</v>
      </c>
      <c r="O460" s="107">
        <f t="shared" si="343"/>
        <v>61.556383970177073</v>
      </c>
      <c r="P460" s="24">
        <f t="shared" si="344"/>
        <v>80.271493212669682</v>
      </c>
      <c r="Q460" s="4">
        <f t="shared" si="345"/>
        <v>41.690682036503361</v>
      </c>
      <c r="R460" s="4">
        <f t="shared" si="346"/>
        <v>36.993243243243242</v>
      </c>
      <c r="S460" s="4">
        <f t="shared" si="347"/>
        <v>33.704735376044567</v>
      </c>
      <c r="T460" s="4">
        <f t="shared" si="348"/>
        <v>79.372937293729379</v>
      </c>
      <c r="V460" s="34" t="s">
        <v>896</v>
      </c>
      <c r="AB460" s="7"/>
      <c r="AC460" s="18">
        <f t="shared" si="349"/>
        <v>962</v>
      </c>
      <c r="AD460" s="18">
        <f t="shared" si="350"/>
        <v>434</v>
      </c>
      <c r="AE460" s="67">
        <f t="shared" si="351"/>
        <v>363</v>
      </c>
      <c r="AF460" s="107">
        <f t="shared" si="352"/>
        <v>79.372937293729379</v>
      </c>
      <c r="AG460" s="4">
        <f t="shared" si="353"/>
        <v>41.690682036503361</v>
      </c>
      <c r="AH460" s="4">
        <f t="shared" si="354"/>
        <v>33.704735376044567</v>
      </c>
    </row>
    <row r="461" spans="1:35" ht="15" customHeight="1" x14ac:dyDescent="0.15">
      <c r="B461" s="34" t="s">
        <v>897</v>
      </c>
      <c r="H461" s="7"/>
      <c r="I461" s="18">
        <v>895</v>
      </c>
      <c r="J461" s="18">
        <v>664</v>
      </c>
      <c r="K461" s="18">
        <v>231</v>
      </c>
      <c r="L461" s="18">
        <v>259</v>
      </c>
      <c r="M461" s="67">
        <v>217</v>
      </c>
      <c r="N461" s="18">
        <v>706</v>
      </c>
      <c r="O461" s="107">
        <f t="shared" si="343"/>
        <v>41.705498602050326</v>
      </c>
      <c r="P461" s="24">
        <f t="shared" si="344"/>
        <v>60.090497737556561</v>
      </c>
      <c r="Q461" s="4">
        <f t="shared" si="345"/>
        <v>22.190201729106629</v>
      </c>
      <c r="R461" s="4">
        <f t="shared" si="346"/>
        <v>21.875</v>
      </c>
      <c r="S461" s="4">
        <f t="shared" si="347"/>
        <v>20.148560817084494</v>
      </c>
      <c r="T461" s="4">
        <f t="shared" si="348"/>
        <v>58.25082508250825</v>
      </c>
      <c r="V461" s="34" t="s">
        <v>897</v>
      </c>
      <c r="AB461" s="7"/>
      <c r="AC461" s="18">
        <f t="shared" si="349"/>
        <v>706</v>
      </c>
      <c r="AD461" s="18">
        <f t="shared" si="350"/>
        <v>231</v>
      </c>
      <c r="AE461" s="67">
        <f t="shared" si="351"/>
        <v>217</v>
      </c>
      <c r="AF461" s="107">
        <f t="shared" si="352"/>
        <v>58.25082508250825</v>
      </c>
      <c r="AG461" s="4">
        <f t="shared" si="353"/>
        <v>22.190201729106629</v>
      </c>
      <c r="AH461" s="4">
        <f t="shared" si="354"/>
        <v>20.148560817084494</v>
      </c>
    </row>
    <row r="462" spans="1:35" ht="15" customHeight="1" x14ac:dyDescent="0.15">
      <c r="B462" s="34" t="s">
        <v>898</v>
      </c>
      <c r="H462" s="7"/>
      <c r="I462" s="18">
        <v>1271</v>
      </c>
      <c r="J462" s="18">
        <v>879</v>
      </c>
      <c r="K462" s="18">
        <v>392</v>
      </c>
      <c r="L462" s="18">
        <v>397</v>
      </c>
      <c r="M462" s="67">
        <v>333</v>
      </c>
      <c r="N462" s="18">
        <v>943</v>
      </c>
      <c r="O462" s="107">
        <f t="shared" si="343"/>
        <v>59.226467847157508</v>
      </c>
      <c r="P462" s="24">
        <f t="shared" si="344"/>
        <v>79.547511312217196</v>
      </c>
      <c r="Q462" s="4">
        <f t="shared" si="345"/>
        <v>37.656099903938525</v>
      </c>
      <c r="R462" s="4">
        <f t="shared" si="346"/>
        <v>33.530405405405403</v>
      </c>
      <c r="S462" s="4">
        <f t="shared" si="347"/>
        <v>30.919220055710305</v>
      </c>
      <c r="T462" s="4">
        <f t="shared" si="348"/>
        <v>77.805280528052805</v>
      </c>
      <c r="V462" s="34" t="s">
        <v>898</v>
      </c>
      <c r="AB462" s="7"/>
      <c r="AC462" s="18">
        <f t="shared" si="349"/>
        <v>943</v>
      </c>
      <c r="AD462" s="18">
        <f t="shared" si="350"/>
        <v>392</v>
      </c>
      <c r="AE462" s="67">
        <f t="shared" si="351"/>
        <v>333</v>
      </c>
      <c r="AF462" s="107">
        <f t="shared" si="352"/>
        <v>77.805280528052805</v>
      </c>
      <c r="AG462" s="4">
        <f t="shared" si="353"/>
        <v>37.656099903938525</v>
      </c>
      <c r="AH462" s="4">
        <f t="shared" si="354"/>
        <v>30.919220055710305</v>
      </c>
    </row>
    <row r="463" spans="1:35" ht="15" customHeight="1" x14ac:dyDescent="0.15">
      <c r="B463" s="34" t="s">
        <v>899</v>
      </c>
      <c r="H463" s="7"/>
      <c r="I463" s="18">
        <v>336</v>
      </c>
      <c r="J463" s="18">
        <v>258</v>
      </c>
      <c r="K463" s="18">
        <v>78</v>
      </c>
      <c r="L463" s="18">
        <v>58</v>
      </c>
      <c r="M463" s="67">
        <v>48</v>
      </c>
      <c r="N463" s="18">
        <v>268</v>
      </c>
      <c r="O463" s="107">
        <f t="shared" si="343"/>
        <v>15.65703634669152</v>
      </c>
      <c r="P463" s="24">
        <f t="shared" si="344"/>
        <v>23.348416289592759</v>
      </c>
      <c r="Q463" s="4">
        <f t="shared" si="345"/>
        <v>7.4927953890489913</v>
      </c>
      <c r="R463" s="4">
        <f t="shared" si="346"/>
        <v>4.8986486486486482</v>
      </c>
      <c r="S463" s="4">
        <f t="shared" si="347"/>
        <v>4.4568245125348191</v>
      </c>
      <c r="T463" s="4">
        <f t="shared" si="348"/>
        <v>22.112211221122113</v>
      </c>
      <c r="V463" s="34" t="s">
        <v>899</v>
      </c>
      <c r="AB463" s="7"/>
      <c r="AC463" s="18">
        <f t="shared" si="349"/>
        <v>268</v>
      </c>
      <c r="AD463" s="18">
        <f t="shared" si="350"/>
        <v>78</v>
      </c>
      <c r="AE463" s="67">
        <f t="shared" si="351"/>
        <v>48</v>
      </c>
      <c r="AF463" s="107">
        <f t="shared" si="352"/>
        <v>22.112211221122113</v>
      </c>
      <c r="AG463" s="4">
        <f t="shared" si="353"/>
        <v>7.4927953890489913</v>
      </c>
      <c r="AH463" s="4">
        <f t="shared" si="354"/>
        <v>4.4568245125348191</v>
      </c>
    </row>
    <row r="464" spans="1:35" ht="15" customHeight="1" x14ac:dyDescent="0.15">
      <c r="B464" s="34" t="s">
        <v>900</v>
      </c>
      <c r="H464" s="7"/>
      <c r="I464" s="18">
        <v>1068</v>
      </c>
      <c r="J464" s="18">
        <v>755</v>
      </c>
      <c r="K464" s="18">
        <v>313</v>
      </c>
      <c r="L464" s="18">
        <v>325</v>
      </c>
      <c r="M464" s="67">
        <v>273</v>
      </c>
      <c r="N464" s="18">
        <v>807</v>
      </c>
      <c r="O464" s="107">
        <f t="shared" si="343"/>
        <v>49.767008387698041</v>
      </c>
      <c r="P464" s="24">
        <f t="shared" si="344"/>
        <v>68.325791855203619</v>
      </c>
      <c r="Q464" s="4">
        <f t="shared" si="345"/>
        <v>30.067243035542745</v>
      </c>
      <c r="R464" s="4">
        <f t="shared" si="346"/>
        <v>27.449324324324326</v>
      </c>
      <c r="S464" s="4">
        <f t="shared" si="347"/>
        <v>25.348189415041784</v>
      </c>
      <c r="T464" s="4">
        <f t="shared" si="348"/>
        <v>66.584158415841586</v>
      </c>
      <c r="V464" s="34" t="s">
        <v>900</v>
      </c>
      <c r="AB464" s="7"/>
      <c r="AC464" s="18">
        <f t="shared" si="349"/>
        <v>807</v>
      </c>
      <c r="AD464" s="18">
        <f t="shared" si="350"/>
        <v>313</v>
      </c>
      <c r="AE464" s="67">
        <f t="shared" si="351"/>
        <v>273</v>
      </c>
      <c r="AF464" s="107">
        <f t="shared" si="352"/>
        <v>66.584158415841586</v>
      </c>
      <c r="AG464" s="4">
        <f t="shared" si="353"/>
        <v>30.067243035542745</v>
      </c>
      <c r="AH464" s="4">
        <f t="shared" si="354"/>
        <v>25.348189415041784</v>
      </c>
    </row>
    <row r="465" spans="1:34" ht="15" customHeight="1" x14ac:dyDescent="0.15">
      <c r="B465" s="34" t="s">
        <v>901</v>
      </c>
      <c r="H465" s="7"/>
      <c r="I465" s="18">
        <v>1218</v>
      </c>
      <c r="J465" s="18">
        <v>838</v>
      </c>
      <c r="K465" s="18">
        <v>380</v>
      </c>
      <c r="L465" s="18">
        <v>393</v>
      </c>
      <c r="M465" s="67">
        <v>326</v>
      </c>
      <c r="N465" s="18">
        <v>905</v>
      </c>
      <c r="O465" s="107">
        <f t="shared" si="343"/>
        <v>56.756756756756758</v>
      </c>
      <c r="P465" s="24">
        <f t="shared" si="344"/>
        <v>75.837104072398191</v>
      </c>
      <c r="Q465" s="4">
        <f t="shared" si="345"/>
        <v>36.503362151777132</v>
      </c>
      <c r="R465" s="4">
        <f t="shared" si="346"/>
        <v>33.192567567567565</v>
      </c>
      <c r="S465" s="4">
        <f t="shared" si="347"/>
        <v>30.269266480965644</v>
      </c>
      <c r="T465" s="4">
        <f t="shared" si="348"/>
        <v>74.669966996699671</v>
      </c>
      <c r="V465" s="34" t="s">
        <v>901</v>
      </c>
      <c r="AB465" s="7"/>
      <c r="AC465" s="18">
        <f t="shared" si="349"/>
        <v>905</v>
      </c>
      <c r="AD465" s="18">
        <f t="shared" si="350"/>
        <v>380</v>
      </c>
      <c r="AE465" s="67">
        <f t="shared" si="351"/>
        <v>326</v>
      </c>
      <c r="AF465" s="107">
        <f t="shared" si="352"/>
        <v>74.669966996699671</v>
      </c>
      <c r="AG465" s="4">
        <f t="shared" si="353"/>
        <v>36.503362151777132</v>
      </c>
      <c r="AH465" s="4">
        <f t="shared" si="354"/>
        <v>30.269266480965644</v>
      </c>
    </row>
    <row r="466" spans="1:34" ht="15" customHeight="1" x14ac:dyDescent="0.15">
      <c r="B466" s="34" t="s">
        <v>902</v>
      </c>
      <c r="H466" s="7"/>
      <c r="I466" s="18">
        <v>1368</v>
      </c>
      <c r="J466" s="18">
        <v>932</v>
      </c>
      <c r="K466" s="18">
        <v>436</v>
      </c>
      <c r="L466" s="18">
        <v>443</v>
      </c>
      <c r="M466" s="67">
        <v>365</v>
      </c>
      <c r="N466" s="18">
        <v>1010</v>
      </c>
      <c r="O466" s="107">
        <f t="shared" si="343"/>
        <v>63.746505125815467</v>
      </c>
      <c r="P466" s="24">
        <f t="shared" si="344"/>
        <v>84.343891402714931</v>
      </c>
      <c r="Q466" s="4">
        <f t="shared" si="345"/>
        <v>41.882804995196928</v>
      </c>
      <c r="R466" s="4">
        <f t="shared" si="346"/>
        <v>37.41554054054054</v>
      </c>
      <c r="S466" s="4">
        <f t="shared" si="347"/>
        <v>33.890436397400187</v>
      </c>
      <c r="T466" s="4">
        <f t="shared" si="348"/>
        <v>83.333333333333343</v>
      </c>
      <c r="V466" s="34" t="s">
        <v>902</v>
      </c>
      <c r="AB466" s="7"/>
      <c r="AC466" s="18">
        <f t="shared" si="349"/>
        <v>1010</v>
      </c>
      <c r="AD466" s="18">
        <f t="shared" si="350"/>
        <v>436</v>
      </c>
      <c r="AE466" s="67">
        <f t="shared" si="351"/>
        <v>365</v>
      </c>
      <c r="AF466" s="107">
        <f t="shared" si="352"/>
        <v>83.333333333333343</v>
      </c>
      <c r="AG466" s="4">
        <f t="shared" si="353"/>
        <v>41.882804995196928</v>
      </c>
      <c r="AH466" s="4">
        <f t="shared" si="354"/>
        <v>33.890436397400187</v>
      </c>
    </row>
    <row r="467" spans="1:34" ht="15" customHeight="1" x14ac:dyDescent="0.15">
      <c r="B467" s="34" t="s">
        <v>903</v>
      </c>
      <c r="H467" s="7"/>
      <c r="I467" s="18">
        <v>1034</v>
      </c>
      <c r="J467" s="18">
        <v>783</v>
      </c>
      <c r="K467" s="18">
        <v>251</v>
      </c>
      <c r="L467" s="18">
        <v>285</v>
      </c>
      <c r="M467" s="67">
        <v>229</v>
      </c>
      <c r="N467" s="18">
        <v>839</v>
      </c>
      <c r="O467" s="107">
        <f t="shared" si="343"/>
        <v>48.182665424044735</v>
      </c>
      <c r="P467" s="24">
        <f t="shared" si="344"/>
        <v>70.859728506787334</v>
      </c>
      <c r="Q467" s="4">
        <f t="shared" si="345"/>
        <v>24.111431316042268</v>
      </c>
      <c r="R467" s="4">
        <f t="shared" si="346"/>
        <v>24.070945945945947</v>
      </c>
      <c r="S467" s="4">
        <f t="shared" si="347"/>
        <v>21.262766945218196</v>
      </c>
      <c r="T467" s="4">
        <f t="shared" si="348"/>
        <v>69.224422442244233</v>
      </c>
      <c r="V467" s="34" t="s">
        <v>903</v>
      </c>
      <c r="AB467" s="7"/>
      <c r="AC467" s="18">
        <f t="shared" si="349"/>
        <v>839</v>
      </c>
      <c r="AD467" s="18">
        <f t="shared" si="350"/>
        <v>251</v>
      </c>
      <c r="AE467" s="67">
        <f t="shared" si="351"/>
        <v>229</v>
      </c>
      <c r="AF467" s="107">
        <f t="shared" si="352"/>
        <v>69.224422442244233</v>
      </c>
      <c r="AG467" s="4">
        <f t="shared" si="353"/>
        <v>24.111431316042268</v>
      </c>
      <c r="AH467" s="4">
        <f t="shared" si="354"/>
        <v>21.262766945218196</v>
      </c>
    </row>
    <row r="468" spans="1:34" ht="15" customHeight="1" x14ac:dyDescent="0.15">
      <c r="B468" s="34" t="s">
        <v>904</v>
      </c>
      <c r="H468" s="7"/>
      <c r="I468" s="18">
        <v>252</v>
      </c>
      <c r="J468" s="18">
        <v>30</v>
      </c>
      <c r="K468" s="18">
        <v>222</v>
      </c>
      <c r="L468" s="18">
        <v>258</v>
      </c>
      <c r="M468" s="67">
        <v>250</v>
      </c>
      <c r="N468" s="18">
        <v>38</v>
      </c>
      <c r="O468" s="107">
        <f t="shared" si="343"/>
        <v>11.742777260018638</v>
      </c>
      <c r="P468" s="24">
        <f t="shared" si="344"/>
        <v>2.7149321266968327</v>
      </c>
      <c r="Q468" s="4">
        <f t="shared" si="345"/>
        <v>21.32564841498559</v>
      </c>
      <c r="R468" s="4">
        <f t="shared" si="346"/>
        <v>21.79054054054054</v>
      </c>
      <c r="S468" s="4">
        <f t="shared" si="347"/>
        <v>23.212627669452182</v>
      </c>
      <c r="T468" s="4">
        <f t="shared" si="348"/>
        <v>3.1353135313531353</v>
      </c>
      <c r="V468" s="34" t="s">
        <v>904</v>
      </c>
      <c r="AB468" s="7"/>
      <c r="AC468" s="18">
        <f t="shared" si="349"/>
        <v>38</v>
      </c>
      <c r="AD468" s="18">
        <f t="shared" si="350"/>
        <v>222</v>
      </c>
      <c r="AE468" s="67">
        <f t="shared" si="351"/>
        <v>250</v>
      </c>
      <c r="AF468" s="107">
        <f t="shared" si="352"/>
        <v>3.1353135313531353</v>
      </c>
      <c r="AG468" s="4">
        <f t="shared" si="353"/>
        <v>21.32564841498559</v>
      </c>
      <c r="AH468" s="4">
        <f t="shared" si="354"/>
        <v>23.212627669452182</v>
      </c>
    </row>
    <row r="469" spans="1:34" ht="15" customHeight="1" x14ac:dyDescent="0.15">
      <c r="B469" s="34" t="s">
        <v>0</v>
      </c>
      <c r="C469" s="36"/>
      <c r="D469" s="36"/>
      <c r="E469" s="36"/>
      <c r="F469" s="36"/>
      <c r="G469" s="36"/>
      <c r="H469" s="36"/>
      <c r="I469" s="19">
        <v>279</v>
      </c>
      <c r="J469" s="19">
        <v>37</v>
      </c>
      <c r="K469" s="19">
        <v>242</v>
      </c>
      <c r="L469" s="19">
        <v>356</v>
      </c>
      <c r="M469" s="72">
        <v>351</v>
      </c>
      <c r="N469" s="19">
        <v>42</v>
      </c>
      <c r="O469" s="111">
        <f t="shared" si="343"/>
        <v>13.000931966449208</v>
      </c>
      <c r="P469" s="26">
        <f t="shared" si="344"/>
        <v>3.3484162895927603</v>
      </c>
      <c r="Q469" s="5">
        <f t="shared" si="345"/>
        <v>23.246878001921228</v>
      </c>
      <c r="R469" s="5">
        <f t="shared" si="346"/>
        <v>30.067567567567565</v>
      </c>
      <c r="S469" s="5">
        <f t="shared" si="347"/>
        <v>32.590529247910865</v>
      </c>
      <c r="T469" s="5">
        <f t="shared" si="348"/>
        <v>3.4653465346534658</v>
      </c>
      <c r="V469" s="34" t="s">
        <v>0</v>
      </c>
      <c r="W469" s="36"/>
      <c r="X469" s="36"/>
      <c r="Y469" s="36"/>
      <c r="Z469" s="36"/>
      <c r="AA469" s="36"/>
      <c r="AB469" s="36"/>
      <c r="AC469" s="19">
        <f t="shared" si="349"/>
        <v>42</v>
      </c>
      <c r="AD469" s="19">
        <f t="shared" si="350"/>
        <v>242</v>
      </c>
      <c r="AE469" s="72">
        <f t="shared" si="351"/>
        <v>351</v>
      </c>
      <c r="AF469" s="111">
        <f t="shared" si="352"/>
        <v>3.4653465346534658</v>
      </c>
      <c r="AG469" s="5">
        <f t="shared" si="353"/>
        <v>23.246878001921228</v>
      </c>
      <c r="AH469" s="5">
        <f t="shared" si="354"/>
        <v>32.590529247910865</v>
      </c>
    </row>
    <row r="470" spans="1:34" ht="15" customHeight="1" x14ac:dyDescent="0.15">
      <c r="B470" s="38" t="s">
        <v>1</v>
      </c>
      <c r="C470" s="28"/>
      <c r="D470" s="28"/>
      <c r="E470" s="28"/>
      <c r="F470" s="28"/>
      <c r="G470" s="28"/>
      <c r="H470" s="29"/>
      <c r="I470" s="39">
        <f t="shared" ref="I470:M470" si="355">SUM(I459:I469)</f>
        <v>9958</v>
      </c>
      <c r="J470" s="39">
        <f t="shared" si="355"/>
        <v>6671</v>
      </c>
      <c r="K470" s="39">
        <f t="shared" si="355"/>
        <v>3287</v>
      </c>
      <c r="L470" s="39">
        <f t="shared" si="355"/>
        <v>3464</v>
      </c>
      <c r="M470" s="68">
        <f t="shared" si="355"/>
        <v>2962</v>
      </c>
      <c r="N470" s="39">
        <v>7173</v>
      </c>
      <c r="O470" s="108" t="str">
        <f>IF(SUM(O459:O469)&gt;100,"－",SUM(O459:O469))</f>
        <v>－</v>
      </c>
      <c r="P470" s="25" t="str">
        <f t="shared" ref="P470" si="356">IF(SUM(P459:P469)&gt;100,"－",SUM(P459:P469))</f>
        <v>－</v>
      </c>
      <c r="Q470" s="6" t="str">
        <f t="shared" ref="Q470" si="357">IF(SUM(Q459:Q469)&gt;100,"－",SUM(Q459:Q469))</f>
        <v>－</v>
      </c>
      <c r="R470" s="6" t="str">
        <f t="shared" ref="R470" si="358">IF(SUM(R459:R469)&gt;100,"－",SUM(R459:R469))</f>
        <v>－</v>
      </c>
      <c r="S470" s="6" t="str">
        <f t="shared" ref="S470:T470" si="359">IF(SUM(S459:S469)&gt;100,"－",SUM(S459:S469))</f>
        <v>－</v>
      </c>
      <c r="T470" s="6" t="str">
        <f t="shared" si="359"/>
        <v>－</v>
      </c>
      <c r="V470" s="38" t="s">
        <v>1</v>
      </c>
      <c r="W470" s="28"/>
      <c r="X470" s="28"/>
      <c r="Y470" s="28"/>
      <c r="Z470" s="28"/>
      <c r="AA470" s="28"/>
      <c r="AB470" s="29"/>
      <c r="AC470" s="39">
        <f t="shared" ref="AC470:AE470" si="360">SUM(AC459:AC469)</f>
        <v>7173</v>
      </c>
      <c r="AD470" s="39">
        <f t="shared" si="360"/>
        <v>3287</v>
      </c>
      <c r="AE470" s="68">
        <f t="shared" si="360"/>
        <v>2962</v>
      </c>
      <c r="AF470" s="108" t="str">
        <f>IF(SUM(AF459:AF469)&gt;100,"－",SUM(AF459:AF469))</f>
        <v>－</v>
      </c>
      <c r="AG470" s="6" t="str">
        <f t="shared" ref="AG470:AH470" si="361">IF(SUM(AG459:AG469)&gt;100,"－",SUM(AG459:AG469))</f>
        <v>－</v>
      </c>
      <c r="AH470" s="6" t="str">
        <f t="shared" si="361"/>
        <v>－</v>
      </c>
    </row>
    <row r="472" spans="1:34" ht="15" customHeight="1" x14ac:dyDescent="0.15">
      <c r="A472" s="1" t="s">
        <v>905</v>
      </c>
      <c r="B472" s="22"/>
      <c r="H472" s="7"/>
      <c r="I472" s="7"/>
      <c r="N472" s="7"/>
      <c r="V472" s="22"/>
      <c r="AB472" s="7"/>
      <c r="AC472" s="7"/>
    </row>
    <row r="473" spans="1:34" ht="13.65" customHeight="1" x14ac:dyDescent="0.15">
      <c r="B473" s="64"/>
      <c r="C473" s="33"/>
      <c r="D473" s="33"/>
      <c r="E473" s="33"/>
      <c r="F473" s="33"/>
      <c r="G473" s="33"/>
      <c r="H473" s="33"/>
      <c r="I473" s="386"/>
      <c r="J473" s="387"/>
      <c r="K473" s="86" t="s">
        <v>2</v>
      </c>
      <c r="L473" s="86"/>
      <c r="M473" s="387"/>
      <c r="N473" s="387"/>
      <c r="O473" s="388"/>
      <c r="P473" s="387"/>
      <c r="Q473" s="86" t="s">
        <v>3</v>
      </c>
      <c r="R473" s="86"/>
      <c r="S473" s="387"/>
      <c r="T473" s="389"/>
      <c r="V473" s="64"/>
      <c r="W473" s="33"/>
      <c r="X473" s="33"/>
      <c r="Y473" s="33"/>
      <c r="Z473" s="33"/>
      <c r="AA473" s="33"/>
      <c r="AB473" s="33"/>
      <c r="AC473" s="79"/>
      <c r="AD473" s="83" t="s">
        <v>2</v>
      </c>
      <c r="AE473" s="86"/>
      <c r="AF473" s="104"/>
      <c r="AG473" s="83" t="s">
        <v>3</v>
      </c>
      <c r="AH473" s="84"/>
    </row>
    <row r="474" spans="1:34" ht="22.65" customHeight="1" x14ac:dyDescent="0.15">
      <c r="B474" s="34"/>
      <c r="H474" s="75"/>
      <c r="I474" s="94" t="s">
        <v>442</v>
      </c>
      <c r="J474" s="94" t="s">
        <v>194</v>
      </c>
      <c r="K474" s="94" t="s">
        <v>195</v>
      </c>
      <c r="L474" s="94" t="s">
        <v>443</v>
      </c>
      <c r="M474" s="100" t="s">
        <v>197</v>
      </c>
      <c r="N474" s="94" t="s">
        <v>1127</v>
      </c>
      <c r="O474" s="103" t="s">
        <v>442</v>
      </c>
      <c r="P474" s="94" t="s">
        <v>194</v>
      </c>
      <c r="Q474" s="94" t="s">
        <v>195</v>
      </c>
      <c r="R474" s="94" t="s">
        <v>443</v>
      </c>
      <c r="S474" s="94" t="s">
        <v>197</v>
      </c>
      <c r="T474" s="94" t="s">
        <v>1127</v>
      </c>
      <c r="V474" s="34"/>
      <c r="AB474" s="75"/>
      <c r="AC474" s="94" t="s">
        <v>975</v>
      </c>
      <c r="AD474" s="94" t="s">
        <v>195</v>
      </c>
      <c r="AE474" s="100" t="s">
        <v>197</v>
      </c>
      <c r="AF474" s="103" t="s">
        <v>975</v>
      </c>
      <c r="AG474" s="94" t="s">
        <v>195</v>
      </c>
      <c r="AH474" s="94" t="s">
        <v>197</v>
      </c>
    </row>
    <row r="475" spans="1:34" ht="12" customHeight="1" x14ac:dyDescent="0.15">
      <c r="B475" s="35"/>
      <c r="C475" s="36"/>
      <c r="D475" s="36"/>
      <c r="E475" s="36"/>
      <c r="F475" s="36"/>
      <c r="G475" s="36"/>
      <c r="H475" s="76"/>
      <c r="I475" s="37"/>
      <c r="J475" s="37"/>
      <c r="K475" s="37"/>
      <c r="L475" s="37"/>
      <c r="M475" s="66"/>
      <c r="N475" s="37"/>
      <c r="O475" s="105">
        <f t="shared" ref="O475:T475" si="362">I$399</f>
        <v>2146</v>
      </c>
      <c r="P475" s="2">
        <f t="shared" si="362"/>
        <v>1105</v>
      </c>
      <c r="Q475" s="2">
        <f t="shared" si="362"/>
        <v>1041</v>
      </c>
      <c r="R475" s="2">
        <f t="shared" si="362"/>
        <v>1184</v>
      </c>
      <c r="S475" s="2">
        <f t="shared" si="362"/>
        <v>1077</v>
      </c>
      <c r="T475" s="2">
        <f t="shared" si="362"/>
        <v>1212</v>
      </c>
      <c r="V475" s="35"/>
      <c r="W475" s="36"/>
      <c r="X475" s="36"/>
      <c r="Y475" s="36"/>
      <c r="Z475" s="36"/>
      <c r="AA475" s="36"/>
      <c r="AB475" s="76"/>
      <c r="AC475" s="37"/>
      <c r="AD475" s="37"/>
      <c r="AE475" s="66"/>
      <c r="AF475" s="105">
        <f>AC$399</f>
        <v>1212</v>
      </c>
      <c r="AG475" s="2">
        <f>AD$399</f>
        <v>1041</v>
      </c>
      <c r="AH475" s="2">
        <f>AE$399</f>
        <v>1077</v>
      </c>
    </row>
    <row r="476" spans="1:34" ht="15" customHeight="1" x14ac:dyDescent="0.15">
      <c r="B476" s="34" t="s">
        <v>906</v>
      </c>
      <c r="H476" s="7"/>
      <c r="I476" s="18">
        <v>530</v>
      </c>
      <c r="J476" s="18">
        <v>386</v>
      </c>
      <c r="K476" s="18">
        <v>144</v>
      </c>
      <c r="L476" s="18">
        <v>190</v>
      </c>
      <c r="M476" s="67">
        <v>162</v>
      </c>
      <c r="N476" s="18">
        <v>414</v>
      </c>
      <c r="O476" s="107">
        <f t="shared" ref="O476:T482" si="363">I476/O$475*100</f>
        <v>24.697110904007456</v>
      </c>
      <c r="P476" s="24">
        <f t="shared" si="363"/>
        <v>34.932126696832576</v>
      </c>
      <c r="Q476" s="4">
        <f t="shared" si="363"/>
        <v>13.8328530259366</v>
      </c>
      <c r="R476" s="4">
        <f t="shared" si="363"/>
        <v>16.047297297297298</v>
      </c>
      <c r="S476" s="4">
        <f t="shared" si="363"/>
        <v>15.041782729805014</v>
      </c>
      <c r="T476" s="4">
        <f t="shared" si="363"/>
        <v>34.158415841584159</v>
      </c>
      <c r="V476" s="34" t="s">
        <v>906</v>
      </c>
      <c r="AB476" s="7"/>
      <c r="AC476" s="18">
        <f t="shared" ref="AC476:AC482" si="364">SUM(J476,L476-M476)</f>
        <v>414</v>
      </c>
      <c r="AD476" s="18">
        <f t="shared" ref="AD476:AD482" si="365">K476</f>
        <v>144</v>
      </c>
      <c r="AE476" s="67">
        <f t="shared" ref="AE476:AE482" si="366">M476</f>
        <v>162</v>
      </c>
      <c r="AF476" s="107">
        <f t="shared" ref="AF476:AH482" si="367">AC476/AF$475*100</f>
        <v>34.158415841584159</v>
      </c>
      <c r="AG476" s="4">
        <f t="shared" si="367"/>
        <v>13.8328530259366</v>
      </c>
      <c r="AH476" s="4">
        <f t="shared" si="367"/>
        <v>15.041782729805014</v>
      </c>
    </row>
    <row r="477" spans="1:34" ht="15" customHeight="1" x14ac:dyDescent="0.15">
      <c r="B477" s="34" t="s">
        <v>907</v>
      </c>
      <c r="H477" s="7"/>
      <c r="I477" s="18">
        <v>253</v>
      </c>
      <c r="J477" s="18">
        <v>171</v>
      </c>
      <c r="K477" s="18">
        <v>82</v>
      </c>
      <c r="L477" s="18">
        <v>93</v>
      </c>
      <c r="M477" s="67">
        <v>75</v>
      </c>
      <c r="N477" s="18">
        <v>189</v>
      </c>
      <c r="O477" s="107">
        <f t="shared" si="363"/>
        <v>11.78937558247903</v>
      </c>
      <c r="P477" s="24">
        <f t="shared" si="363"/>
        <v>15.475113122171946</v>
      </c>
      <c r="Q477" s="4">
        <f t="shared" si="363"/>
        <v>7.8770413064361193</v>
      </c>
      <c r="R477" s="4">
        <f t="shared" si="363"/>
        <v>7.8547297297297298</v>
      </c>
      <c r="S477" s="4">
        <f t="shared" si="363"/>
        <v>6.9637883008356551</v>
      </c>
      <c r="T477" s="4">
        <f t="shared" si="363"/>
        <v>15.594059405940595</v>
      </c>
      <c r="V477" s="34" t="s">
        <v>907</v>
      </c>
      <c r="AB477" s="7"/>
      <c r="AC477" s="18">
        <f t="shared" si="364"/>
        <v>189</v>
      </c>
      <c r="AD477" s="18">
        <f t="shared" si="365"/>
        <v>82</v>
      </c>
      <c r="AE477" s="67">
        <f t="shared" si="366"/>
        <v>75</v>
      </c>
      <c r="AF477" s="107">
        <f t="shared" si="367"/>
        <v>15.594059405940595</v>
      </c>
      <c r="AG477" s="4">
        <f t="shared" si="367"/>
        <v>7.8770413064361193</v>
      </c>
      <c r="AH477" s="4">
        <f t="shared" si="367"/>
        <v>6.9637883008356551</v>
      </c>
    </row>
    <row r="478" spans="1:34" ht="15" customHeight="1" x14ac:dyDescent="0.15">
      <c r="B478" s="34" t="s">
        <v>908</v>
      </c>
      <c r="H478" s="7"/>
      <c r="I478" s="18">
        <v>785</v>
      </c>
      <c r="J478" s="18">
        <v>537</v>
      </c>
      <c r="K478" s="18">
        <v>248</v>
      </c>
      <c r="L478" s="18">
        <v>307</v>
      </c>
      <c r="M478" s="67">
        <v>261</v>
      </c>
      <c r="N478" s="18">
        <v>583</v>
      </c>
      <c r="O478" s="107">
        <f t="shared" si="363"/>
        <v>36.579683131407272</v>
      </c>
      <c r="P478" s="24">
        <f t="shared" si="363"/>
        <v>48.597285067873301</v>
      </c>
      <c r="Q478" s="4">
        <f t="shared" si="363"/>
        <v>23.823246878001921</v>
      </c>
      <c r="R478" s="4">
        <f t="shared" si="363"/>
        <v>25.929054054054053</v>
      </c>
      <c r="S478" s="4">
        <f t="shared" si="363"/>
        <v>24.233983286908078</v>
      </c>
      <c r="T478" s="4">
        <f t="shared" si="363"/>
        <v>48.102310231023104</v>
      </c>
      <c r="V478" s="34" t="s">
        <v>908</v>
      </c>
      <c r="AB478" s="7"/>
      <c r="AC478" s="18">
        <f t="shared" si="364"/>
        <v>583</v>
      </c>
      <c r="AD478" s="18">
        <f t="shared" si="365"/>
        <v>248</v>
      </c>
      <c r="AE478" s="67">
        <f t="shared" si="366"/>
        <v>261</v>
      </c>
      <c r="AF478" s="107">
        <f t="shared" si="367"/>
        <v>48.102310231023104</v>
      </c>
      <c r="AG478" s="4">
        <f t="shared" si="367"/>
        <v>23.823246878001921</v>
      </c>
      <c r="AH478" s="4">
        <f t="shared" si="367"/>
        <v>24.233983286908078</v>
      </c>
    </row>
    <row r="479" spans="1:34" ht="15" customHeight="1" x14ac:dyDescent="0.15">
      <c r="B479" s="34" t="s">
        <v>909</v>
      </c>
      <c r="H479" s="7"/>
      <c r="I479" s="18">
        <v>621</v>
      </c>
      <c r="J479" s="18">
        <v>465</v>
      </c>
      <c r="K479" s="18">
        <v>156</v>
      </c>
      <c r="L479" s="18">
        <v>229</v>
      </c>
      <c r="M479" s="67">
        <v>190</v>
      </c>
      <c r="N479" s="18">
        <v>504</v>
      </c>
      <c r="O479" s="107">
        <f t="shared" si="363"/>
        <v>28.937558247903077</v>
      </c>
      <c r="P479" s="24">
        <f t="shared" si="363"/>
        <v>42.081447963800905</v>
      </c>
      <c r="Q479" s="4">
        <f t="shared" si="363"/>
        <v>14.985590778097983</v>
      </c>
      <c r="R479" s="4">
        <f t="shared" si="363"/>
        <v>19.341216216216218</v>
      </c>
      <c r="S479" s="4">
        <f t="shared" si="363"/>
        <v>17.641597028783661</v>
      </c>
      <c r="T479" s="4">
        <f t="shared" si="363"/>
        <v>41.584158415841586</v>
      </c>
      <c r="V479" s="34" t="s">
        <v>909</v>
      </c>
      <c r="AB479" s="7"/>
      <c r="AC479" s="18">
        <f t="shared" si="364"/>
        <v>504</v>
      </c>
      <c r="AD479" s="18">
        <f t="shared" si="365"/>
        <v>156</v>
      </c>
      <c r="AE479" s="67">
        <f t="shared" si="366"/>
        <v>190</v>
      </c>
      <c r="AF479" s="107">
        <f t="shared" si="367"/>
        <v>41.584158415841586</v>
      </c>
      <c r="AG479" s="4">
        <f t="shared" si="367"/>
        <v>14.985590778097983</v>
      </c>
      <c r="AH479" s="4">
        <f t="shared" si="367"/>
        <v>17.641597028783661</v>
      </c>
    </row>
    <row r="480" spans="1:34" ht="15" customHeight="1" x14ac:dyDescent="0.15">
      <c r="B480" s="34" t="s">
        <v>910</v>
      </c>
      <c r="H480" s="7"/>
      <c r="I480" s="18">
        <v>764</v>
      </c>
      <c r="J480" s="18">
        <v>579</v>
      </c>
      <c r="K480" s="18">
        <v>185</v>
      </c>
      <c r="L480" s="18">
        <v>230</v>
      </c>
      <c r="M480" s="67">
        <v>197</v>
      </c>
      <c r="N480" s="18">
        <v>612</v>
      </c>
      <c r="O480" s="107">
        <f t="shared" si="363"/>
        <v>35.601118359739047</v>
      </c>
      <c r="P480" s="24">
        <f t="shared" si="363"/>
        <v>52.398190045248874</v>
      </c>
      <c r="Q480" s="4">
        <f t="shared" si="363"/>
        <v>17.77137367915466</v>
      </c>
      <c r="R480" s="4">
        <f t="shared" si="363"/>
        <v>19.425675675675674</v>
      </c>
      <c r="S480" s="4">
        <f t="shared" si="363"/>
        <v>18.291550603528322</v>
      </c>
      <c r="T480" s="4">
        <f t="shared" si="363"/>
        <v>50.495049504950494</v>
      </c>
      <c r="V480" s="34" t="s">
        <v>910</v>
      </c>
      <c r="AB480" s="7"/>
      <c r="AC480" s="18">
        <f t="shared" si="364"/>
        <v>612</v>
      </c>
      <c r="AD480" s="18">
        <f t="shared" si="365"/>
        <v>185</v>
      </c>
      <c r="AE480" s="67">
        <f t="shared" si="366"/>
        <v>197</v>
      </c>
      <c r="AF480" s="107">
        <f t="shared" si="367"/>
        <v>50.495049504950494</v>
      </c>
      <c r="AG480" s="4">
        <f t="shared" si="367"/>
        <v>17.77137367915466</v>
      </c>
      <c r="AH480" s="4">
        <f t="shared" si="367"/>
        <v>18.291550603528322</v>
      </c>
    </row>
    <row r="481" spans="1:34" ht="15" customHeight="1" x14ac:dyDescent="0.15">
      <c r="B481" s="34" t="s">
        <v>911</v>
      </c>
      <c r="H481" s="7"/>
      <c r="I481" s="18">
        <v>438</v>
      </c>
      <c r="J481" s="18">
        <v>135</v>
      </c>
      <c r="K481" s="18">
        <v>303</v>
      </c>
      <c r="L481" s="18">
        <v>312</v>
      </c>
      <c r="M481" s="67">
        <v>288</v>
      </c>
      <c r="N481" s="18">
        <v>159</v>
      </c>
      <c r="O481" s="107">
        <f t="shared" si="363"/>
        <v>20.410065237651445</v>
      </c>
      <c r="P481" s="24">
        <f t="shared" si="363"/>
        <v>12.217194570135746</v>
      </c>
      <c r="Q481" s="4">
        <f t="shared" si="363"/>
        <v>29.106628242074926</v>
      </c>
      <c r="R481" s="4">
        <f t="shared" si="363"/>
        <v>26.351351351351347</v>
      </c>
      <c r="S481" s="4">
        <f t="shared" si="363"/>
        <v>26.740947075208915</v>
      </c>
      <c r="T481" s="4">
        <f t="shared" si="363"/>
        <v>13.118811881188119</v>
      </c>
      <c r="V481" s="34" t="s">
        <v>911</v>
      </c>
      <c r="AB481" s="7"/>
      <c r="AC481" s="18">
        <f t="shared" si="364"/>
        <v>159</v>
      </c>
      <c r="AD481" s="18">
        <f t="shared" si="365"/>
        <v>303</v>
      </c>
      <c r="AE481" s="67">
        <f t="shared" si="366"/>
        <v>288</v>
      </c>
      <c r="AF481" s="107">
        <f t="shared" si="367"/>
        <v>13.118811881188119</v>
      </c>
      <c r="AG481" s="4">
        <f t="shared" si="367"/>
        <v>29.106628242074926</v>
      </c>
      <c r="AH481" s="4">
        <f t="shared" si="367"/>
        <v>26.740947075208915</v>
      </c>
    </row>
    <row r="482" spans="1:34" ht="15" customHeight="1" x14ac:dyDescent="0.15">
      <c r="B482" s="34" t="s">
        <v>0</v>
      </c>
      <c r="C482" s="36"/>
      <c r="D482" s="36"/>
      <c r="E482" s="36"/>
      <c r="F482" s="36"/>
      <c r="G482" s="36"/>
      <c r="H482" s="36"/>
      <c r="I482" s="19">
        <v>393</v>
      </c>
      <c r="J482" s="19">
        <v>74</v>
      </c>
      <c r="K482" s="19">
        <v>319</v>
      </c>
      <c r="L482" s="19">
        <v>432</v>
      </c>
      <c r="M482" s="72">
        <v>425</v>
      </c>
      <c r="N482" s="19">
        <v>81</v>
      </c>
      <c r="O482" s="111">
        <f t="shared" si="363"/>
        <v>18.313140726933831</v>
      </c>
      <c r="P482" s="26">
        <f t="shared" si="363"/>
        <v>6.6968325791855206</v>
      </c>
      <c r="Q482" s="5">
        <f t="shared" si="363"/>
        <v>30.643611911623438</v>
      </c>
      <c r="R482" s="5">
        <f t="shared" si="363"/>
        <v>36.486486486486484</v>
      </c>
      <c r="S482" s="5">
        <f t="shared" si="363"/>
        <v>39.461467038068712</v>
      </c>
      <c r="T482" s="5">
        <f t="shared" si="363"/>
        <v>6.6831683168316838</v>
      </c>
      <c r="V482" s="34" t="s">
        <v>0</v>
      </c>
      <c r="W482" s="36"/>
      <c r="X482" s="36"/>
      <c r="Y482" s="36"/>
      <c r="Z482" s="36"/>
      <c r="AA482" s="36"/>
      <c r="AB482" s="36"/>
      <c r="AC482" s="19">
        <f t="shared" si="364"/>
        <v>81</v>
      </c>
      <c r="AD482" s="19">
        <f t="shared" si="365"/>
        <v>319</v>
      </c>
      <c r="AE482" s="72">
        <f t="shared" si="366"/>
        <v>425</v>
      </c>
      <c r="AF482" s="111">
        <f t="shared" si="367"/>
        <v>6.6831683168316838</v>
      </c>
      <c r="AG482" s="5">
        <f t="shared" si="367"/>
        <v>30.643611911623438</v>
      </c>
      <c r="AH482" s="5">
        <f t="shared" si="367"/>
        <v>39.461467038068712</v>
      </c>
    </row>
    <row r="483" spans="1:34" ht="15" customHeight="1" x14ac:dyDescent="0.15">
      <c r="B483" s="38" t="s">
        <v>1</v>
      </c>
      <c r="C483" s="28"/>
      <c r="D483" s="28"/>
      <c r="E483" s="28"/>
      <c r="F483" s="28"/>
      <c r="G483" s="28"/>
      <c r="H483" s="29"/>
      <c r="I483" s="39">
        <f>SUM(I476:I482)</f>
        <v>3784</v>
      </c>
      <c r="J483" s="39">
        <f>SUM(J476:J482)</f>
        <v>2347</v>
      </c>
      <c r="K483" s="39">
        <f>SUM(K476:K482)</f>
        <v>1437</v>
      </c>
      <c r="L483" s="39">
        <f>SUM(L476:L482)</f>
        <v>1793</v>
      </c>
      <c r="M483" s="68">
        <f>SUM(M476:M482)</f>
        <v>1598</v>
      </c>
      <c r="N483" s="39">
        <v>2542</v>
      </c>
      <c r="O483" s="108" t="str">
        <f t="shared" ref="O483:T483" si="368">IF(SUM(O476:O482)&gt;100,"－",SUM(O476:O482))</f>
        <v>－</v>
      </c>
      <c r="P483" s="25" t="str">
        <f t="shared" si="368"/>
        <v>－</v>
      </c>
      <c r="Q483" s="6" t="str">
        <f t="shared" si="368"/>
        <v>－</v>
      </c>
      <c r="R483" s="6" t="str">
        <f t="shared" si="368"/>
        <v>－</v>
      </c>
      <c r="S483" s="6" t="str">
        <f t="shared" si="368"/>
        <v>－</v>
      </c>
      <c r="T483" s="6" t="str">
        <f t="shared" si="368"/>
        <v>－</v>
      </c>
      <c r="V483" s="38" t="s">
        <v>1</v>
      </c>
      <c r="W483" s="28"/>
      <c r="X483" s="28"/>
      <c r="Y483" s="28"/>
      <c r="Z483" s="28"/>
      <c r="AA483" s="28"/>
      <c r="AB483" s="29"/>
      <c r="AC483" s="39">
        <f>SUM(AC476:AC482)</f>
        <v>2542</v>
      </c>
      <c r="AD483" s="39">
        <f>SUM(AD476:AD482)</f>
        <v>1437</v>
      </c>
      <c r="AE483" s="68">
        <f>SUM(AE476:AE482)</f>
        <v>1598</v>
      </c>
      <c r="AF483" s="108" t="str">
        <f>IF(SUM(AF476:AF482)&gt;100,"－",SUM(AF476:AF482))</f>
        <v>－</v>
      </c>
      <c r="AG483" s="6" t="str">
        <f>IF(SUM(AG476:AG482)&gt;100,"－",SUM(AG476:AG482))</f>
        <v>－</v>
      </c>
      <c r="AH483" s="6" t="str">
        <f>IF(SUM(AH476:AH482)&gt;100,"－",SUM(AH476:AH482))</f>
        <v>－</v>
      </c>
    </row>
    <row r="485" spans="1:34" ht="15" customHeight="1" x14ac:dyDescent="0.15">
      <c r="A485" s="1" t="s">
        <v>912</v>
      </c>
      <c r="B485" s="22"/>
      <c r="H485" s="7"/>
      <c r="I485" s="7"/>
      <c r="N485" s="7"/>
      <c r="V485" s="22"/>
      <c r="AB485" s="7"/>
      <c r="AC485" s="7"/>
    </row>
    <row r="486" spans="1:34" ht="13.65" customHeight="1" x14ac:dyDescent="0.15">
      <c r="B486" s="64"/>
      <c r="C486" s="33"/>
      <c r="D486" s="33"/>
      <c r="E486" s="33"/>
      <c r="F486" s="33"/>
      <c r="G486" s="33"/>
      <c r="H486" s="33"/>
      <c r="I486" s="386"/>
      <c r="J486" s="387"/>
      <c r="K486" s="86" t="s">
        <v>2</v>
      </c>
      <c r="L486" s="86"/>
      <c r="M486" s="387"/>
      <c r="N486" s="387"/>
      <c r="O486" s="388"/>
      <c r="P486" s="387"/>
      <c r="Q486" s="86" t="s">
        <v>3</v>
      </c>
      <c r="R486" s="86"/>
      <c r="S486" s="387"/>
      <c r="T486" s="389"/>
      <c r="V486" s="64"/>
      <c r="W486" s="33"/>
      <c r="X486" s="33"/>
      <c r="Y486" s="33"/>
      <c r="Z486" s="33"/>
      <c r="AA486" s="33"/>
      <c r="AB486" s="33"/>
      <c r="AC486" s="79"/>
      <c r="AD486" s="83" t="s">
        <v>2</v>
      </c>
      <c r="AE486" s="86"/>
      <c r="AF486" s="104"/>
      <c r="AG486" s="83" t="s">
        <v>3</v>
      </c>
      <c r="AH486" s="84"/>
    </row>
    <row r="487" spans="1:34" ht="22.65" customHeight="1" x14ac:dyDescent="0.15">
      <c r="B487" s="34"/>
      <c r="H487" s="75"/>
      <c r="I487" s="94" t="s">
        <v>442</v>
      </c>
      <c r="J487" s="94" t="s">
        <v>194</v>
      </c>
      <c r="K487" s="94" t="s">
        <v>195</v>
      </c>
      <c r="L487" s="94" t="s">
        <v>443</v>
      </c>
      <c r="M487" s="100" t="s">
        <v>197</v>
      </c>
      <c r="N487" s="94" t="s">
        <v>1127</v>
      </c>
      <c r="O487" s="103" t="s">
        <v>442</v>
      </c>
      <c r="P487" s="94" t="s">
        <v>194</v>
      </c>
      <c r="Q487" s="94" t="s">
        <v>195</v>
      </c>
      <c r="R487" s="94" t="s">
        <v>443</v>
      </c>
      <c r="S487" s="94" t="s">
        <v>197</v>
      </c>
      <c r="T487" s="94" t="s">
        <v>1127</v>
      </c>
      <c r="V487" s="34"/>
      <c r="AB487" s="75"/>
      <c r="AC487" s="94" t="s">
        <v>975</v>
      </c>
      <c r="AD487" s="94" t="s">
        <v>195</v>
      </c>
      <c r="AE487" s="100" t="s">
        <v>197</v>
      </c>
      <c r="AF487" s="103" t="s">
        <v>975</v>
      </c>
      <c r="AG487" s="94" t="s">
        <v>195</v>
      </c>
      <c r="AH487" s="94" t="s">
        <v>197</v>
      </c>
    </row>
    <row r="488" spans="1:34" ht="12" customHeight="1" x14ac:dyDescent="0.15">
      <c r="B488" s="35"/>
      <c r="C488" s="36"/>
      <c r="D488" s="36"/>
      <c r="E488" s="36"/>
      <c r="F488" s="36"/>
      <c r="G488" s="36"/>
      <c r="H488" s="76"/>
      <c r="I488" s="37"/>
      <c r="J488" s="37"/>
      <c r="K488" s="37"/>
      <c r="L488" s="37"/>
      <c r="M488" s="66"/>
      <c r="N488" s="37"/>
      <c r="O488" s="105">
        <f t="shared" ref="O488:T488" si="369">I$399</f>
        <v>2146</v>
      </c>
      <c r="P488" s="2">
        <f t="shared" si="369"/>
        <v>1105</v>
      </c>
      <c r="Q488" s="2">
        <f t="shared" si="369"/>
        <v>1041</v>
      </c>
      <c r="R488" s="2">
        <f t="shared" si="369"/>
        <v>1184</v>
      </c>
      <c r="S488" s="2">
        <f t="shared" si="369"/>
        <v>1077</v>
      </c>
      <c r="T488" s="2">
        <f t="shared" si="369"/>
        <v>1212</v>
      </c>
      <c r="V488" s="35"/>
      <c r="W488" s="36"/>
      <c r="X488" s="36"/>
      <c r="Y488" s="36"/>
      <c r="Z488" s="36"/>
      <c r="AA488" s="36"/>
      <c r="AB488" s="76"/>
      <c r="AC488" s="37"/>
      <c r="AD488" s="37"/>
      <c r="AE488" s="66"/>
      <c r="AF488" s="105">
        <f>AC$399</f>
        <v>1212</v>
      </c>
      <c r="AG488" s="2">
        <f>AD$399</f>
        <v>1041</v>
      </c>
      <c r="AH488" s="2">
        <f>AE$399</f>
        <v>1077</v>
      </c>
    </row>
    <row r="489" spans="1:34" ht="15" customHeight="1" x14ac:dyDescent="0.15">
      <c r="B489" s="34" t="s">
        <v>906</v>
      </c>
      <c r="H489" s="7"/>
      <c r="I489" s="18">
        <v>239</v>
      </c>
      <c r="J489" s="18">
        <v>111</v>
      </c>
      <c r="K489" s="18">
        <v>128</v>
      </c>
      <c r="L489" s="18">
        <v>99</v>
      </c>
      <c r="M489" s="67">
        <v>82</v>
      </c>
      <c r="N489" s="18">
        <v>128</v>
      </c>
      <c r="O489" s="107">
        <f t="shared" ref="O489:T495" si="370">I489/O$488*100</f>
        <v>11.136999068033552</v>
      </c>
      <c r="P489" s="24">
        <f t="shared" si="370"/>
        <v>10.04524886877828</v>
      </c>
      <c r="Q489" s="4">
        <f t="shared" si="370"/>
        <v>12.295869356388089</v>
      </c>
      <c r="R489" s="4">
        <f t="shared" si="370"/>
        <v>8.3614864864864877</v>
      </c>
      <c r="S489" s="4">
        <f t="shared" si="370"/>
        <v>7.613741875580315</v>
      </c>
      <c r="T489" s="4">
        <f t="shared" si="370"/>
        <v>10.561056105610561</v>
      </c>
      <c r="V489" s="34" t="s">
        <v>906</v>
      </c>
      <c r="AB489" s="7"/>
      <c r="AC489" s="18">
        <f t="shared" ref="AC489:AC495" si="371">SUM(J489,L489-M489)</f>
        <v>128</v>
      </c>
      <c r="AD489" s="18">
        <f t="shared" ref="AD489:AD495" si="372">K489</f>
        <v>128</v>
      </c>
      <c r="AE489" s="67">
        <f t="shared" ref="AE489:AE495" si="373">M489</f>
        <v>82</v>
      </c>
      <c r="AF489" s="107">
        <f t="shared" ref="AF489:AH495" si="374">AC489/AF$488*100</f>
        <v>10.561056105610561</v>
      </c>
      <c r="AG489" s="4">
        <f t="shared" si="374"/>
        <v>12.295869356388089</v>
      </c>
      <c r="AH489" s="4">
        <f t="shared" si="374"/>
        <v>7.613741875580315</v>
      </c>
    </row>
    <row r="490" spans="1:34" ht="15" customHeight="1" x14ac:dyDescent="0.15">
      <c r="B490" s="34" t="s">
        <v>907</v>
      </c>
      <c r="H490" s="7"/>
      <c r="I490" s="18">
        <v>158</v>
      </c>
      <c r="J490" s="18">
        <v>79</v>
      </c>
      <c r="K490" s="18">
        <v>79</v>
      </c>
      <c r="L490" s="18">
        <v>63</v>
      </c>
      <c r="M490" s="67">
        <v>51</v>
      </c>
      <c r="N490" s="18">
        <v>91</v>
      </c>
      <c r="O490" s="107">
        <f t="shared" si="370"/>
        <v>7.3625349487418461</v>
      </c>
      <c r="P490" s="24">
        <f t="shared" si="370"/>
        <v>7.1493212669683253</v>
      </c>
      <c r="Q490" s="4">
        <f t="shared" si="370"/>
        <v>7.5888568683957729</v>
      </c>
      <c r="R490" s="4">
        <f t="shared" si="370"/>
        <v>5.3209459459459456</v>
      </c>
      <c r="S490" s="4">
        <f t="shared" si="370"/>
        <v>4.7353760445682447</v>
      </c>
      <c r="T490" s="4">
        <f t="shared" si="370"/>
        <v>7.5082508250825093</v>
      </c>
      <c r="V490" s="34" t="s">
        <v>907</v>
      </c>
      <c r="AB490" s="7"/>
      <c r="AC490" s="18">
        <f t="shared" si="371"/>
        <v>91</v>
      </c>
      <c r="AD490" s="18">
        <f t="shared" si="372"/>
        <v>79</v>
      </c>
      <c r="AE490" s="67">
        <f t="shared" si="373"/>
        <v>51</v>
      </c>
      <c r="AF490" s="107">
        <f t="shared" si="374"/>
        <v>7.5082508250825093</v>
      </c>
      <c r="AG490" s="4">
        <f t="shared" si="374"/>
        <v>7.5888568683957729</v>
      </c>
      <c r="AH490" s="4">
        <f t="shared" si="374"/>
        <v>4.7353760445682447</v>
      </c>
    </row>
    <row r="491" spans="1:34" ht="15" customHeight="1" x14ac:dyDescent="0.15">
      <c r="B491" s="34" t="s">
        <v>908</v>
      </c>
      <c r="H491" s="7"/>
      <c r="I491" s="18">
        <v>197</v>
      </c>
      <c r="J491" s="18">
        <v>84</v>
      </c>
      <c r="K491" s="18">
        <v>113</v>
      </c>
      <c r="L491" s="18">
        <v>82</v>
      </c>
      <c r="M491" s="67">
        <v>69</v>
      </c>
      <c r="N491" s="18">
        <v>97</v>
      </c>
      <c r="O491" s="107">
        <f t="shared" si="370"/>
        <v>9.1798695246971107</v>
      </c>
      <c r="P491" s="24">
        <f t="shared" si="370"/>
        <v>7.6018099547511309</v>
      </c>
      <c r="Q491" s="4">
        <f t="shared" si="370"/>
        <v>10.854947166186358</v>
      </c>
      <c r="R491" s="4">
        <f t="shared" si="370"/>
        <v>6.9256756756756754</v>
      </c>
      <c r="S491" s="4">
        <f t="shared" si="370"/>
        <v>6.4066852367688023</v>
      </c>
      <c r="T491" s="4">
        <f t="shared" si="370"/>
        <v>8.003300330033003</v>
      </c>
      <c r="V491" s="34" t="s">
        <v>908</v>
      </c>
      <c r="AB491" s="7"/>
      <c r="AC491" s="18">
        <f t="shared" si="371"/>
        <v>97</v>
      </c>
      <c r="AD491" s="18">
        <f t="shared" si="372"/>
        <v>113</v>
      </c>
      <c r="AE491" s="67">
        <f t="shared" si="373"/>
        <v>69</v>
      </c>
      <c r="AF491" s="107">
        <f t="shared" si="374"/>
        <v>8.003300330033003</v>
      </c>
      <c r="AG491" s="4">
        <f t="shared" si="374"/>
        <v>10.854947166186358</v>
      </c>
      <c r="AH491" s="4">
        <f t="shared" si="374"/>
        <v>6.4066852367688023</v>
      </c>
    </row>
    <row r="492" spans="1:34" ht="15" customHeight="1" x14ac:dyDescent="0.15">
      <c r="B492" s="34" t="s">
        <v>909</v>
      </c>
      <c r="H492" s="7"/>
      <c r="I492" s="18">
        <v>199</v>
      </c>
      <c r="J492" s="18">
        <v>86</v>
      </c>
      <c r="K492" s="18">
        <v>113</v>
      </c>
      <c r="L492" s="18">
        <v>94</v>
      </c>
      <c r="M492" s="67">
        <v>79</v>
      </c>
      <c r="N492" s="18">
        <v>101</v>
      </c>
      <c r="O492" s="107">
        <f t="shared" si="370"/>
        <v>9.2730661696178949</v>
      </c>
      <c r="P492" s="24">
        <f t="shared" si="370"/>
        <v>7.7828054298642533</v>
      </c>
      <c r="Q492" s="4">
        <f t="shared" si="370"/>
        <v>10.854947166186358</v>
      </c>
      <c r="R492" s="4">
        <f t="shared" si="370"/>
        <v>7.9391891891891886</v>
      </c>
      <c r="S492" s="4">
        <f t="shared" si="370"/>
        <v>7.3351903435468895</v>
      </c>
      <c r="T492" s="4">
        <f t="shared" si="370"/>
        <v>8.3333333333333321</v>
      </c>
      <c r="V492" s="34" t="s">
        <v>909</v>
      </c>
      <c r="AB492" s="7"/>
      <c r="AC492" s="18">
        <f t="shared" si="371"/>
        <v>101</v>
      </c>
      <c r="AD492" s="18">
        <f t="shared" si="372"/>
        <v>113</v>
      </c>
      <c r="AE492" s="67">
        <f t="shared" si="373"/>
        <v>79</v>
      </c>
      <c r="AF492" s="107">
        <f t="shared" si="374"/>
        <v>8.3333333333333321</v>
      </c>
      <c r="AG492" s="4">
        <f t="shared" si="374"/>
        <v>10.854947166186358</v>
      </c>
      <c r="AH492" s="4">
        <f t="shared" si="374"/>
        <v>7.3351903435468895</v>
      </c>
    </row>
    <row r="493" spans="1:34" ht="15" customHeight="1" x14ac:dyDescent="0.15">
      <c r="B493" s="34" t="s">
        <v>910</v>
      </c>
      <c r="H493" s="7"/>
      <c r="I493" s="18">
        <v>332</v>
      </c>
      <c r="J493" s="18">
        <v>179</v>
      </c>
      <c r="K493" s="18">
        <v>153</v>
      </c>
      <c r="L493" s="18">
        <v>129</v>
      </c>
      <c r="M493" s="67">
        <v>111</v>
      </c>
      <c r="N493" s="18">
        <v>197</v>
      </c>
      <c r="O493" s="107">
        <f t="shared" si="370"/>
        <v>15.470643056849953</v>
      </c>
      <c r="P493" s="24">
        <f t="shared" si="370"/>
        <v>16.199095022624434</v>
      </c>
      <c r="Q493" s="4">
        <f t="shared" si="370"/>
        <v>14.697406340057636</v>
      </c>
      <c r="R493" s="4">
        <f t="shared" si="370"/>
        <v>10.89527027027027</v>
      </c>
      <c r="S493" s="4">
        <f t="shared" si="370"/>
        <v>10.30640668523677</v>
      </c>
      <c r="T493" s="4">
        <f t="shared" si="370"/>
        <v>16.254125412541253</v>
      </c>
      <c r="V493" s="34" t="s">
        <v>910</v>
      </c>
      <c r="AB493" s="7"/>
      <c r="AC493" s="18">
        <f t="shared" si="371"/>
        <v>197</v>
      </c>
      <c r="AD493" s="18">
        <f t="shared" si="372"/>
        <v>153</v>
      </c>
      <c r="AE493" s="67">
        <f t="shared" si="373"/>
        <v>111</v>
      </c>
      <c r="AF493" s="107">
        <f t="shared" si="374"/>
        <v>16.254125412541253</v>
      </c>
      <c r="AG493" s="4">
        <f t="shared" si="374"/>
        <v>14.697406340057636</v>
      </c>
      <c r="AH493" s="4">
        <f t="shared" si="374"/>
        <v>10.30640668523677</v>
      </c>
    </row>
    <row r="494" spans="1:34" ht="15" customHeight="1" x14ac:dyDescent="0.15">
      <c r="B494" s="34" t="s">
        <v>911</v>
      </c>
      <c r="H494" s="7"/>
      <c r="I494" s="18">
        <v>1033</v>
      </c>
      <c r="J494" s="18">
        <v>636</v>
      </c>
      <c r="K494" s="18">
        <v>397</v>
      </c>
      <c r="L494" s="18">
        <v>466</v>
      </c>
      <c r="M494" s="67">
        <v>417</v>
      </c>
      <c r="N494" s="18">
        <v>685</v>
      </c>
      <c r="O494" s="107">
        <f t="shared" si="370"/>
        <v>48.136067101584345</v>
      </c>
      <c r="P494" s="24">
        <f t="shared" si="370"/>
        <v>57.556561085972845</v>
      </c>
      <c r="Q494" s="4">
        <f t="shared" si="370"/>
        <v>38.136407300672431</v>
      </c>
      <c r="R494" s="4">
        <f t="shared" si="370"/>
        <v>39.358108108108105</v>
      </c>
      <c r="S494" s="4">
        <f t="shared" si="370"/>
        <v>38.718662952646241</v>
      </c>
      <c r="T494" s="4">
        <f t="shared" si="370"/>
        <v>56.518151815181518</v>
      </c>
      <c r="V494" s="34" t="s">
        <v>911</v>
      </c>
      <c r="AB494" s="7"/>
      <c r="AC494" s="18">
        <f t="shared" si="371"/>
        <v>685</v>
      </c>
      <c r="AD494" s="18">
        <f t="shared" si="372"/>
        <v>397</v>
      </c>
      <c r="AE494" s="67">
        <f t="shared" si="373"/>
        <v>417</v>
      </c>
      <c r="AF494" s="107">
        <f t="shared" si="374"/>
        <v>56.518151815181518</v>
      </c>
      <c r="AG494" s="4">
        <f t="shared" si="374"/>
        <v>38.136407300672431</v>
      </c>
      <c r="AH494" s="4">
        <f t="shared" si="374"/>
        <v>38.718662952646241</v>
      </c>
    </row>
    <row r="495" spans="1:34" ht="15" customHeight="1" x14ac:dyDescent="0.15">
      <c r="B495" s="34" t="s">
        <v>0</v>
      </c>
      <c r="C495" s="36"/>
      <c r="D495" s="36"/>
      <c r="E495" s="36"/>
      <c r="F495" s="36"/>
      <c r="G495" s="36"/>
      <c r="H495" s="36"/>
      <c r="I495" s="19">
        <v>496</v>
      </c>
      <c r="J495" s="19">
        <v>161</v>
      </c>
      <c r="K495" s="19">
        <v>335</v>
      </c>
      <c r="L495" s="19">
        <v>471</v>
      </c>
      <c r="M495" s="72">
        <v>452</v>
      </c>
      <c r="N495" s="19">
        <v>180</v>
      </c>
      <c r="O495" s="111">
        <f t="shared" si="370"/>
        <v>23.112767940354146</v>
      </c>
      <c r="P495" s="26">
        <f t="shared" si="370"/>
        <v>14.570135746606336</v>
      </c>
      <c r="Q495" s="5">
        <f t="shared" si="370"/>
        <v>32.18059558117195</v>
      </c>
      <c r="R495" s="5">
        <f t="shared" si="370"/>
        <v>39.780405405405403</v>
      </c>
      <c r="S495" s="5">
        <f t="shared" si="370"/>
        <v>41.968430826369548</v>
      </c>
      <c r="T495" s="5">
        <f t="shared" si="370"/>
        <v>14.85148514851485</v>
      </c>
      <c r="V495" s="34" t="s">
        <v>0</v>
      </c>
      <c r="W495" s="36"/>
      <c r="X495" s="36"/>
      <c r="Y495" s="36"/>
      <c r="Z495" s="36"/>
      <c r="AA495" s="36"/>
      <c r="AB495" s="36"/>
      <c r="AC495" s="19">
        <f t="shared" si="371"/>
        <v>180</v>
      </c>
      <c r="AD495" s="19">
        <f t="shared" si="372"/>
        <v>335</v>
      </c>
      <c r="AE495" s="72">
        <f t="shared" si="373"/>
        <v>452</v>
      </c>
      <c r="AF495" s="111">
        <f t="shared" si="374"/>
        <v>14.85148514851485</v>
      </c>
      <c r="AG495" s="5">
        <f t="shared" si="374"/>
        <v>32.18059558117195</v>
      </c>
      <c r="AH495" s="5">
        <f t="shared" si="374"/>
        <v>41.968430826369548</v>
      </c>
    </row>
    <row r="496" spans="1:34" ht="15" customHeight="1" x14ac:dyDescent="0.15">
      <c r="B496" s="38" t="s">
        <v>1</v>
      </c>
      <c r="C496" s="28"/>
      <c r="D496" s="28"/>
      <c r="E496" s="28"/>
      <c r="F496" s="28"/>
      <c r="G496" s="28"/>
      <c r="H496" s="29"/>
      <c r="I496" s="39">
        <f>SUM(I489:I495)</f>
        <v>2654</v>
      </c>
      <c r="J496" s="39">
        <f>SUM(J489:J495)</f>
        <v>1336</v>
      </c>
      <c r="K496" s="39">
        <f>SUM(K489:K495)</f>
        <v>1318</v>
      </c>
      <c r="L496" s="39">
        <f>SUM(L489:L495)</f>
        <v>1404</v>
      </c>
      <c r="M496" s="68">
        <f>SUM(M489:M495)</f>
        <v>1261</v>
      </c>
      <c r="N496" s="39">
        <v>1479</v>
      </c>
      <c r="O496" s="108" t="str">
        <f t="shared" ref="O496:T496" si="375">IF(SUM(O489:O495)&gt;100,"－",SUM(O489:O495))</f>
        <v>－</v>
      </c>
      <c r="P496" s="25" t="str">
        <f t="shared" si="375"/>
        <v>－</v>
      </c>
      <c r="Q496" s="6" t="str">
        <f t="shared" si="375"/>
        <v>－</v>
      </c>
      <c r="R496" s="6" t="str">
        <f t="shared" si="375"/>
        <v>－</v>
      </c>
      <c r="S496" s="6" t="str">
        <f t="shared" si="375"/>
        <v>－</v>
      </c>
      <c r="T496" s="6" t="str">
        <f t="shared" si="375"/>
        <v>－</v>
      </c>
      <c r="V496" s="38" t="s">
        <v>1</v>
      </c>
      <c r="W496" s="28"/>
      <c r="X496" s="28"/>
      <c r="Y496" s="28"/>
      <c r="Z496" s="28"/>
      <c r="AA496" s="28"/>
      <c r="AB496" s="29"/>
      <c r="AC496" s="39">
        <f>SUM(AC489:AC495)</f>
        <v>1479</v>
      </c>
      <c r="AD496" s="39">
        <f>SUM(AD489:AD495)</f>
        <v>1318</v>
      </c>
      <c r="AE496" s="68">
        <f>SUM(AE489:AE495)</f>
        <v>1261</v>
      </c>
      <c r="AF496" s="108" t="str">
        <f>IF(SUM(AF489:AF495)&gt;100,"－",SUM(AF489:AF495))</f>
        <v>－</v>
      </c>
      <c r="AG496" s="6" t="str">
        <f>IF(SUM(AG489:AG495)&gt;100,"－",SUM(AG489:AG495))</f>
        <v>－</v>
      </c>
      <c r="AH496" s="6" t="str">
        <f>IF(SUM(AH489:AH495)&gt;100,"－",SUM(AH489:AH495))</f>
        <v>－</v>
      </c>
    </row>
    <row r="498" spans="1:34" ht="15" customHeight="1" x14ac:dyDescent="0.15">
      <c r="A498" s="1" t="s">
        <v>913</v>
      </c>
      <c r="B498" s="22"/>
      <c r="H498" s="7"/>
      <c r="I498" s="7"/>
      <c r="N498" s="7"/>
      <c r="V498" s="22"/>
      <c r="AB498" s="7"/>
      <c r="AC498" s="7"/>
    </row>
    <row r="499" spans="1:34" ht="13.65" customHeight="1" x14ac:dyDescent="0.15">
      <c r="B499" s="64"/>
      <c r="C499" s="33"/>
      <c r="D499" s="33"/>
      <c r="E499" s="33"/>
      <c r="F499" s="33"/>
      <c r="G499" s="33"/>
      <c r="H499" s="33"/>
      <c r="I499" s="386"/>
      <c r="J499" s="387"/>
      <c r="K499" s="86" t="s">
        <v>2</v>
      </c>
      <c r="L499" s="86"/>
      <c r="M499" s="387"/>
      <c r="N499" s="387"/>
      <c r="O499" s="388"/>
      <c r="P499" s="387"/>
      <c r="Q499" s="86" t="s">
        <v>3</v>
      </c>
      <c r="R499" s="86"/>
      <c r="S499" s="387"/>
      <c r="T499" s="389"/>
      <c r="V499" s="64"/>
      <c r="W499" s="33"/>
      <c r="X499" s="33"/>
      <c r="Y499" s="33"/>
      <c r="Z499" s="33"/>
      <c r="AA499" s="33"/>
      <c r="AB499" s="33"/>
      <c r="AC499" s="79"/>
      <c r="AD499" s="83" t="s">
        <v>2</v>
      </c>
      <c r="AE499" s="86"/>
      <c r="AF499" s="104"/>
      <c r="AG499" s="83" t="s">
        <v>3</v>
      </c>
      <c r="AH499" s="84"/>
    </row>
    <row r="500" spans="1:34" ht="22.65" customHeight="1" x14ac:dyDescent="0.15">
      <c r="B500" s="34"/>
      <c r="H500" s="75"/>
      <c r="I500" s="94" t="s">
        <v>442</v>
      </c>
      <c r="J500" s="94" t="s">
        <v>194</v>
      </c>
      <c r="K500" s="94" t="s">
        <v>195</v>
      </c>
      <c r="L500" s="94" t="s">
        <v>443</v>
      </c>
      <c r="M500" s="100" t="s">
        <v>197</v>
      </c>
      <c r="N500" s="94" t="s">
        <v>1127</v>
      </c>
      <c r="O500" s="103" t="s">
        <v>442</v>
      </c>
      <c r="P500" s="94" t="s">
        <v>194</v>
      </c>
      <c r="Q500" s="94" t="s">
        <v>195</v>
      </c>
      <c r="R500" s="94" t="s">
        <v>443</v>
      </c>
      <c r="S500" s="94" t="s">
        <v>197</v>
      </c>
      <c r="T500" s="94" t="s">
        <v>1127</v>
      </c>
      <c r="V500" s="34"/>
      <c r="AB500" s="75"/>
      <c r="AC500" s="94" t="s">
        <v>975</v>
      </c>
      <c r="AD500" s="94" t="s">
        <v>195</v>
      </c>
      <c r="AE500" s="100" t="s">
        <v>197</v>
      </c>
      <c r="AF500" s="103" t="s">
        <v>975</v>
      </c>
      <c r="AG500" s="94" t="s">
        <v>195</v>
      </c>
      <c r="AH500" s="94" t="s">
        <v>197</v>
      </c>
    </row>
    <row r="501" spans="1:34" ht="12" customHeight="1" x14ac:dyDescent="0.15">
      <c r="B501" s="35"/>
      <c r="C501" s="36"/>
      <c r="D501" s="36"/>
      <c r="E501" s="36"/>
      <c r="F501" s="36"/>
      <c r="G501" s="36"/>
      <c r="H501" s="76"/>
      <c r="I501" s="37"/>
      <c r="J501" s="37"/>
      <c r="K501" s="37"/>
      <c r="L501" s="37"/>
      <c r="M501" s="66"/>
      <c r="N501" s="37"/>
      <c r="O501" s="105">
        <f t="shared" ref="O501:T501" si="376">I$399</f>
        <v>2146</v>
      </c>
      <c r="P501" s="2">
        <f t="shared" si="376"/>
        <v>1105</v>
      </c>
      <c r="Q501" s="2">
        <f t="shared" si="376"/>
        <v>1041</v>
      </c>
      <c r="R501" s="2">
        <f t="shared" si="376"/>
        <v>1184</v>
      </c>
      <c r="S501" s="2">
        <f t="shared" si="376"/>
        <v>1077</v>
      </c>
      <c r="T501" s="2">
        <f t="shared" si="376"/>
        <v>1212</v>
      </c>
      <c r="V501" s="35"/>
      <c r="W501" s="36"/>
      <c r="X501" s="36"/>
      <c r="Y501" s="36"/>
      <c r="Z501" s="36"/>
      <c r="AA501" s="36"/>
      <c r="AB501" s="76"/>
      <c r="AC501" s="37"/>
      <c r="AD501" s="37"/>
      <c r="AE501" s="66"/>
      <c r="AF501" s="105">
        <f>AC$399</f>
        <v>1212</v>
      </c>
      <c r="AG501" s="2">
        <f>AD$399</f>
        <v>1041</v>
      </c>
      <c r="AH501" s="2">
        <f>AE$399</f>
        <v>1077</v>
      </c>
    </row>
    <row r="502" spans="1:34" ht="15" customHeight="1" x14ac:dyDescent="0.15">
      <c r="B502" s="34" t="s">
        <v>914</v>
      </c>
      <c r="H502" s="7"/>
      <c r="I502" s="18">
        <v>1552</v>
      </c>
      <c r="J502" s="18">
        <v>991</v>
      </c>
      <c r="K502" s="18">
        <v>561</v>
      </c>
      <c r="L502" s="18">
        <v>621</v>
      </c>
      <c r="M502" s="67">
        <v>533</v>
      </c>
      <c r="N502" s="18">
        <v>1079</v>
      </c>
      <c r="O502" s="107">
        <f t="shared" ref="O502:O510" si="377">I502/O$501*100</f>
        <v>72.320596458527504</v>
      </c>
      <c r="P502" s="24">
        <f t="shared" ref="P502:P510" si="378">J502/P$501*100</f>
        <v>89.683257918552044</v>
      </c>
      <c r="Q502" s="4">
        <f t="shared" ref="Q502:Q510" si="379">K502/Q$501*100</f>
        <v>53.89048991354467</v>
      </c>
      <c r="R502" s="4">
        <f t="shared" ref="R502:R510" si="380">L502/R$501*100</f>
        <v>52.449324324324323</v>
      </c>
      <c r="S502" s="4">
        <f t="shared" ref="S502:S510" si="381">M502/S$501*100</f>
        <v>49.489322191272052</v>
      </c>
      <c r="T502" s="4">
        <f t="shared" ref="T502:T510" si="382">N502/T$501*100</f>
        <v>89.026402640264024</v>
      </c>
      <c r="V502" s="34" t="s">
        <v>914</v>
      </c>
      <c r="AB502" s="7"/>
      <c r="AC502" s="18">
        <f t="shared" ref="AC502:AC510" si="383">SUM(J502,L502-M502)</f>
        <v>1079</v>
      </c>
      <c r="AD502" s="18">
        <f t="shared" ref="AD502:AD510" si="384">K502</f>
        <v>561</v>
      </c>
      <c r="AE502" s="67">
        <f t="shared" ref="AE502:AE510" si="385">M502</f>
        <v>533</v>
      </c>
      <c r="AF502" s="107">
        <f t="shared" ref="AF502:AF510" si="386">AC502/AF$501*100</f>
        <v>89.026402640264024</v>
      </c>
      <c r="AG502" s="4">
        <f t="shared" ref="AG502:AG510" si="387">AD502/AG$501*100</f>
        <v>53.89048991354467</v>
      </c>
      <c r="AH502" s="4">
        <f t="shared" ref="AH502:AH510" si="388">AE502/AH$501*100</f>
        <v>49.489322191272052</v>
      </c>
    </row>
    <row r="503" spans="1:34" ht="15" customHeight="1" x14ac:dyDescent="0.15">
      <c r="B503" s="34" t="s">
        <v>915</v>
      </c>
      <c r="H503" s="7"/>
      <c r="I503" s="18">
        <v>1251</v>
      </c>
      <c r="J503" s="18">
        <v>841</v>
      </c>
      <c r="K503" s="18">
        <v>410</v>
      </c>
      <c r="L503" s="18">
        <v>417</v>
      </c>
      <c r="M503" s="67">
        <v>356</v>
      </c>
      <c r="N503" s="18">
        <v>902</v>
      </c>
      <c r="O503" s="107">
        <f t="shared" si="377"/>
        <v>58.294501397949674</v>
      </c>
      <c r="P503" s="24">
        <f t="shared" si="378"/>
        <v>76.108597285067873</v>
      </c>
      <c r="Q503" s="4">
        <f t="shared" si="379"/>
        <v>39.385206532180597</v>
      </c>
      <c r="R503" s="4">
        <f t="shared" si="380"/>
        <v>35.219594594594597</v>
      </c>
      <c r="S503" s="4">
        <f t="shared" si="381"/>
        <v>33.05478180129991</v>
      </c>
      <c r="T503" s="4">
        <f t="shared" si="382"/>
        <v>74.422442244224413</v>
      </c>
      <c r="V503" s="34" t="s">
        <v>915</v>
      </c>
      <c r="AB503" s="7"/>
      <c r="AC503" s="18">
        <f t="shared" si="383"/>
        <v>902</v>
      </c>
      <c r="AD503" s="18">
        <f t="shared" si="384"/>
        <v>410</v>
      </c>
      <c r="AE503" s="67">
        <f t="shared" si="385"/>
        <v>356</v>
      </c>
      <c r="AF503" s="107">
        <f t="shared" si="386"/>
        <v>74.422442244224413</v>
      </c>
      <c r="AG503" s="4">
        <f t="shared" si="387"/>
        <v>39.385206532180597</v>
      </c>
      <c r="AH503" s="4">
        <f t="shared" si="388"/>
        <v>33.05478180129991</v>
      </c>
    </row>
    <row r="504" spans="1:34" ht="15" customHeight="1" x14ac:dyDescent="0.15">
      <c r="B504" s="34" t="s">
        <v>916</v>
      </c>
      <c r="H504" s="7"/>
      <c r="I504" s="18">
        <v>1615</v>
      </c>
      <c r="J504" s="18">
        <v>998</v>
      </c>
      <c r="K504" s="18">
        <v>617</v>
      </c>
      <c r="L504" s="18">
        <v>599</v>
      </c>
      <c r="M504" s="67">
        <v>517</v>
      </c>
      <c r="N504" s="18">
        <v>1080</v>
      </c>
      <c r="O504" s="107">
        <f t="shared" si="377"/>
        <v>75.256290773532157</v>
      </c>
      <c r="P504" s="24">
        <f t="shared" si="378"/>
        <v>90.31674208144797</v>
      </c>
      <c r="Q504" s="4">
        <f t="shared" si="379"/>
        <v>59.269932756964458</v>
      </c>
      <c r="R504" s="4">
        <f t="shared" si="380"/>
        <v>50.591216216216218</v>
      </c>
      <c r="S504" s="4">
        <f t="shared" si="381"/>
        <v>48.003714020427111</v>
      </c>
      <c r="T504" s="4">
        <f t="shared" si="382"/>
        <v>89.10891089108911</v>
      </c>
      <c r="V504" s="34" t="s">
        <v>916</v>
      </c>
      <c r="AB504" s="7"/>
      <c r="AC504" s="18">
        <f t="shared" si="383"/>
        <v>1080</v>
      </c>
      <c r="AD504" s="18">
        <f t="shared" si="384"/>
        <v>617</v>
      </c>
      <c r="AE504" s="67">
        <f t="shared" si="385"/>
        <v>517</v>
      </c>
      <c r="AF504" s="107">
        <f t="shared" si="386"/>
        <v>89.10891089108911</v>
      </c>
      <c r="AG504" s="4">
        <f t="shared" si="387"/>
        <v>59.269932756964458</v>
      </c>
      <c r="AH504" s="4">
        <f t="shared" si="388"/>
        <v>48.003714020427111</v>
      </c>
    </row>
    <row r="505" spans="1:34" ht="15" customHeight="1" x14ac:dyDescent="0.15">
      <c r="B505" s="34" t="s">
        <v>917</v>
      </c>
      <c r="H505" s="7"/>
      <c r="I505" s="18">
        <v>1268</v>
      </c>
      <c r="J505" s="18">
        <v>830</v>
      </c>
      <c r="K505" s="18">
        <v>438</v>
      </c>
      <c r="L505" s="18">
        <v>486</v>
      </c>
      <c r="M505" s="67">
        <v>421</v>
      </c>
      <c r="N505" s="18">
        <v>895</v>
      </c>
      <c r="O505" s="107">
        <f t="shared" si="377"/>
        <v>59.086672879776323</v>
      </c>
      <c r="P505" s="24">
        <f t="shared" si="378"/>
        <v>75.113122171945705</v>
      </c>
      <c r="Q505" s="4">
        <f t="shared" si="379"/>
        <v>42.074927953890487</v>
      </c>
      <c r="R505" s="4">
        <f t="shared" si="380"/>
        <v>41.047297297297298</v>
      </c>
      <c r="S505" s="4">
        <f t="shared" si="381"/>
        <v>39.09006499535748</v>
      </c>
      <c r="T505" s="4">
        <f t="shared" si="382"/>
        <v>73.844884488448841</v>
      </c>
      <c r="V505" s="34" t="s">
        <v>917</v>
      </c>
      <c r="AB505" s="7"/>
      <c r="AC505" s="18">
        <f t="shared" si="383"/>
        <v>895</v>
      </c>
      <c r="AD505" s="18">
        <f t="shared" si="384"/>
        <v>438</v>
      </c>
      <c r="AE505" s="67">
        <f t="shared" si="385"/>
        <v>421</v>
      </c>
      <c r="AF505" s="107">
        <f t="shared" si="386"/>
        <v>73.844884488448841</v>
      </c>
      <c r="AG505" s="4">
        <f t="shared" si="387"/>
        <v>42.074927953890487</v>
      </c>
      <c r="AH505" s="4">
        <f t="shared" si="388"/>
        <v>39.09006499535748</v>
      </c>
    </row>
    <row r="506" spans="1:34" ht="15" customHeight="1" x14ac:dyDescent="0.15">
      <c r="B506" s="34" t="s">
        <v>918</v>
      </c>
      <c r="H506" s="7"/>
      <c r="I506" s="18">
        <v>1551</v>
      </c>
      <c r="J506" s="18">
        <v>955</v>
      </c>
      <c r="K506" s="18">
        <v>596</v>
      </c>
      <c r="L506" s="18">
        <v>626</v>
      </c>
      <c r="M506" s="67">
        <v>545</v>
      </c>
      <c r="N506" s="18">
        <v>1036</v>
      </c>
      <c r="O506" s="107">
        <f t="shared" si="377"/>
        <v>72.273998136067092</v>
      </c>
      <c r="P506" s="24">
        <f t="shared" si="378"/>
        <v>86.425339366515843</v>
      </c>
      <c r="Q506" s="4">
        <f t="shared" si="379"/>
        <v>57.25264169068204</v>
      </c>
      <c r="R506" s="4">
        <f t="shared" si="380"/>
        <v>52.871621621621621</v>
      </c>
      <c r="S506" s="4">
        <f t="shared" si="381"/>
        <v>50.603528319405754</v>
      </c>
      <c r="T506" s="4">
        <f t="shared" si="382"/>
        <v>85.478547854785475</v>
      </c>
      <c r="V506" s="34" t="s">
        <v>918</v>
      </c>
      <c r="AB506" s="7"/>
      <c r="AC506" s="18">
        <f t="shared" si="383"/>
        <v>1036</v>
      </c>
      <c r="AD506" s="18">
        <f t="shared" si="384"/>
        <v>596</v>
      </c>
      <c r="AE506" s="67">
        <f t="shared" si="385"/>
        <v>545</v>
      </c>
      <c r="AF506" s="107">
        <f t="shared" si="386"/>
        <v>85.478547854785475</v>
      </c>
      <c r="AG506" s="4">
        <f t="shared" si="387"/>
        <v>57.25264169068204</v>
      </c>
      <c r="AH506" s="4">
        <f t="shared" si="388"/>
        <v>50.603528319405754</v>
      </c>
    </row>
    <row r="507" spans="1:34" ht="15" customHeight="1" x14ac:dyDescent="0.15">
      <c r="B507" s="34" t="s">
        <v>919</v>
      </c>
      <c r="H507" s="7"/>
      <c r="I507" s="18">
        <v>1218</v>
      </c>
      <c r="J507" s="18">
        <v>831</v>
      </c>
      <c r="K507" s="18">
        <v>387</v>
      </c>
      <c r="L507" s="18">
        <v>390</v>
      </c>
      <c r="M507" s="67">
        <v>335</v>
      </c>
      <c r="N507" s="18">
        <v>886</v>
      </c>
      <c r="O507" s="107">
        <f t="shared" si="377"/>
        <v>56.756756756756758</v>
      </c>
      <c r="P507" s="24">
        <f t="shared" si="378"/>
        <v>75.203619909502265</v>
      </c>
      <c r="Q507" s="4">
        <f t="shared" si="379"/>
        <v>37.175792507204612</v>
      </c>
      <c r="R507" s="4">
        <f t="shared" si="380"/>
        <v>32.939189189189186</v>
      </c>
      <c r="S507" s="4">
        <f t="shared" si="381"/>
        <v>31.104921077065921</v>
      </c>
      <c r="T507" s="4">
        <f t="shared" si="382"/>
        <v>73.102310231023111</v>
      </c>
      <c r="V507" s="34" t="s">
        <v>919</v>
      </c>
      <c r="AB507" s="7"/>
      <c r="AC507" s="18">
        <f t="shared" si="383"/>
        <v>886</v>
      </c>
      <c r="AD507" s="18">
        <f t="shared" si="384"/>
        <v>387</v>
      </c>
      <c r="AE507" s="67">
        <f t="shared" si="385"/>
        <v>335</v>
      </c>
      <c r="AF507" s="107">
        <f t="shared" si="386"/>
        <v>73.102310231023111</v>
      </c>
      <c r="AG507" s="4">
        <f t="shared" si="387"/>
        <v>37.175792507204612</v>
      </c>
      <c r="AH507" s="4">
        <f t="shared" si="388"/>
        <v>31.104921077065921</v>
      </c>
    </row>
    <row r="508" spans="1:34" ht="15" customHeight="1" x14ac:dyDescent="0.15">
      <c r="B508" s="34" t="s">
        <v>477</v>
      </c>
      <c r="H508" s="7"/>
      <c r="I508" s="18">
        <v>186</v>
      </c>
      <c r="J508" s="18">
        <v>144</v>
      </c>
      <c r="K508" s="18">
        <v>42</v>
      </c>
      <c r="L508" s="18">
        <v>23</v>
      </c>
      <c r="M508" s="67">
        <v>16</v>
      </c>
      <c r="N508" s="18">
        <v>151</v>
      </c>
      <c r="O508" s="107">
        <f t="shared" si="377"/>
        <v>8.6672879776328049</v>
      </c>
      <c r="P508" s="24">
        <f t="shared" si="378"/>
        <v>13.031674208144798</v>
      </c>
      <c r="Q508" s="4">
        <f t="shared" si="379"/>
        <v>4.0345821325648412</v>
      </c>
      <c r="R508" s="4">
        <f t="shared" si="380"/>
        <v>1.9425675675675675</v>
      </c>
      <c r="S508" s="4">
        <f t="shared" si="381"/>
        <v>1.4856081708449396</v>
      </c>
      <c r="T508" s="4">
        <f t="shared" si="382"/>
        <v>12.458745874587459</v>
      </c>
      <c r="V508" s="34" t="s">
        <v>477</v>
      </c>
      <c r="AB508" s="7"/>
      <c r="AC508" s="18">
        <f t="shared" si="383"/>
        <v>151</v>
      </c>
      <c r="AD508" s="18">
        <f t="shared" si="384"/>
        <v>42</v>
      </c>
      <c r="AE508" s="67">
        <f t="shared" si="385"/>
        <v>16</v>
      </c>
      <c r="AF508" s="107">
        <f t="shared" si="386"/>
        <v>12.458745874587459</v>
      </c>
      <c r="AG508" s="4">
        <f t="shared" si="387"/>
        <v>4.0345821325648412</v>
      </c>
      <c r="AH508" s="4">
        <f t="shared" si="388"/>
        <v>1.4856081708449396</v>
      </c>
    </row>
    <row r="509" spans="1:34" ht="15" customHeight="1" x14ac:dyDescent="0.15">
      <c r="B509" s="34" t="s">
        <v>920</v>
      </c>
      <c r="H509" s="7"/>
      <c r="I509" s="18">
        <v>76</v>
      </c>
      <c r="J509" s="18">
        <v>8</v>
      </c>
      <c r="K509" s="18">
        <v>68</v>
      </c>
      <c r="L509" s="18">
        <v>85</v>
      </c>
      <c r="M509" s="67">
        <v>84</v>
      </c>
      <c r="N509" s="18">
        <v>9</v>
      </c>
      <c r="O509" s="107">
        <f t="shared" si="377"/>
        <v>3.5414725069897486</v>
      </c>
      <c r="P509" s="24">
        <f t="shared" si="378"/>
        <v>0.72398190045248867</v>
      </c>
      <c r="Q509" s="4">
        <f t="shared" si="379"/>
        <v>6.5321805955811723</v>
      </c>
      <c r="R509" s="4">
        <f t="shared" si="380"/>
        <v>7.1790540540540544</v>
      </c>
      <c r="S509" s="4">
        <f t="shared" si="381"/>
        <v>7.7994428969359335</v>
      </c>
      <c r="T509" s="4">
        <f t="shared" si="382"/>
        <v>0.74257425742574257</v>
      </c>
      <c r="V509" s="34" t="s">
        <v>920</v>
      </c>
      <c r="AB509" s="7"/>
      <c r="AC509" s="18">
        <f t="shared" si="383"/>
        <v>9</v>
      </c>
      <c r="AD509" s="18">
        <f t="shared" si="384"/>
        <v>68</v>
      </c>
      <c r="AE509" s="67">
        <f t="shared" si="385"/>
        <v>84</v>
      </c>
      <c r="AF509" s="107">
        <f t="shared" si="386"/>
        <v>0.74257425742574257</v>
      </c>
      <c r="AG509" s="4">
        <f t="shared" si="387"/>
        <v>6.5321805955811723</v>
      </c>
      <c r="AH509" s="4">
        <f t="shared" si="388"/>
        <v>7.7994428969359335</v>
      </c>
    </row>
    <row r="510" spans="1:34" ht="15" customHeight="1" x14ac:dyDescent="0.15">
      <c r="B510" s="34" t="s">
        <v>0</v>
      </c>
      <c r="C510" s="36"/>
      <c r="D510" s="36"/>
      <c r="E510" s="36"/>
      <c r="F510" s="36"/>
      <c r="G510" s="36"/>
      <c r="H510" s="36"/>
      <c r="I510" s="19">
        <v>270</v>
      </c>
      <c r="J510" s="19">
        <v>33</v>
      </c>
      <c r="K510" s="19">
        <v>237</v>
      </c>
      <c r="L510" s="19">
        <v>340</v>
      </c>
      <c r="M510" s="72">
        <v>334</v>
      </c>
      <c r="N510" s="19">
        <v>39</v>
      </c>
      <c r="O510" s="111">
        <f t="shared" si="377"/>
        <v>12.581547064305685</v>
      </c>
      <c r="P510" s="26">
        <f t="shared" si="378"/>
        <v>2.9864253393665159</v>
      </c>
      <c r="Q510" s="5">
        <f t="shared" si="379"/>
        <v>22.766570605187319</v>
      </c>
      <c r="R510" s="5">
        <f t="shared" si="380"/>
        <v>28.716216216216218</v>
      </c>
      <c r="S510" s="5">
        <f t="shared" si="381"/>
        <v>31.012070566388118</v>
      </c>
      <c r="T510" s="5">
        <f t="shared" si="382"/>
        <v>3.217821782178218</v>
      </c>
      <c r="V510" s="34" t="s">
        <v>0</v>
      </c>
      <c r="W510" s="36"/>
      <c r="X510" s="36"/>
      <c r="Y510" s="36"/>
      <c r="Z510" s="36"/>
      <c r="AA510" s="36"/>
      <c r="AB510" s="36"/>
      <c r="AC510" s="19">
        <f t="shared" si="383"/>
        <v>39</v>
      </c>
      <c r="AD510" s="19">
        <f t="shared" si="384"/>
        <v>237</v>
      </c>
      <c r="AE510" s="72">
        <f t="shared" si="385"/>
        <v>334</v>
      </c>
      <c r="AF510" s="111">
        <f t="shared" si="386"/>
        <v>3.217821782178218</v>
      </c>
      <c r="AG510" s="5">
        <f t="shared" si="387"/>
        <v>22.766570605187319</v>
      </c>
      <c r="AH510" s="5">
        <f t="shared" si="388"/>
        <v>31.012070566388118</v>
      </c>
    </row>
    <row r="511" spans="1:34" ht="15" customHeight="1" x14ac:dyDescent="0.15">
      <c r="B511" s="38" t="s">
        <v>1</v>
      </c>
      <c r="C511" s="28"/>
      <c r="D511" s="28"/>
      <c r="E511" s="28"/>
      <c r="F511" s="28"/>
      <c r="G511" s="28"/>
      <c r="H511" s="29"/>
      <c r="I511" s="39">
        <f>SUM(I502:I510)</f>
        <v>8987</v>
      </c>
      <c r="J511" s="39">
        <f>SUM(J502:J510)</f>
        <v>5631</v>
      </c>
      <c r="K511" s="39">
        <f>SUM(K502:K510)</f>
        <v>3356</v>
      </c>
      <c r="L511" s="39">
        <f>SUM(L502:L510)</f>
        <v>3587</v>
      </c>
      <c r="M511" s="68">
        <f>SUM(M502:M510)</f>
        <v>3141</v>
      </c>
      <c r="N511" s="39">
        <v>6077</v>
      </c>
      <c r="O511" s="108" t="str">
        <f t="shared" ref="O511:T511" si="389">IF(SUM(O502:O510)&gt;100,"－",SUM(O502:O510))</f>
        <v>－</v>
      </c>
      <c r="P511" s="25" t="str">
        <f t="shared" si="389"/>
        <v>－</v>
      </c>
      <c r="Q511" s="6" t="str">
        <f t="shared" si="389"/>
        <v>－</v>
      </c>
      <c r="R511" s="6" t="str">
        <f t="shared" si="389"/>
        <v>－</v>
      </c>
      <c r="S511" s="6" t="str">
        <f t="shared" si="389"/>
        <v>－</v>
      </c>
      <c r="T511" s="6" t="str">
        <f t="shared" si="389"/>
        <v>－</v>
      </c>
      <c r="V511" s="38" t="s">
        <v>1</v>
      </c>
      <c r="W511" s="28"/>
      <c r="X511" s="28"/>
      <c r="Y511" s="28"/>
      <c r="Z511" s="28"/>
      <c r="AA511" s="28"/>
      <c r="AB511" s="29"/>
      <c r="AC511" s="39">
        <f>SUM(AC502:AC510)</f>
        <v>6077</v>
      </c>
      <c r="AD511" s="39">
        <f>SUM(AD502:AD510)</f>
        <v>3356</v>
      </c>
      <c r="AE511" s="68">
        <f>SUM(AE502:AE510)</f>
        <v>3141</v>
      </c>
      <c r="AF511" s="108" t="str">
        <f>IF(SUM(AF502:AF510)&gt;100,"－",SUM(AF502:AF510))</f>
        <v>－</v>
      </c>
      <c r="AG511" s="6" t="str">
        <f>IF(SUM(AG502:AG510)&gt;100,"－",SUM(AG502:AG510))</f>
        <v>－</v>
      </c>
      <c r="AH511" s="6" t="str">
        <f>IF(SUM(AH502:AH510)&gt;100,"－",SUM(AH502:AH510))</f>
        <v>－</v>
      </c>
    </row>
    <row r="513" spans="1:34" ht="15" customHeight="1" x14ac:dyDescent="0.15">
      <c r="A513" s="1" t="s">
        <v>921</v>
      </c>
      <c r="B513" s="22"/>
      <c r="H513" s="7"/>
      <c r="I513" s="7"/>
      <c r="N513" s="7"/>
      <c r="V513" s="22"/>
      <c r="AB513" s="7"/>
      <c r="AC513" s="7"/>
    </row>
    <row r="514" spans="1:34" ht="13.65" customHeight="1" x14ac:dyDescent="0.15">
      <c r="B514" s="64"/>
      <c r="C514" s="33"/>
      <c r="D514" s="33"/>
      <c r="E514" s="33"/>
      <c r="F514" s="33"/>
      <c r="G514" s="33"/>
      <c r="H514" s="33"/>
      <c r="I514" s="386"/>
      <c r="J514" s="387"/>
      <c r="K514" s="86" t="s">
        <v>2</v>
      </c>
      <c r="L514" s="86"/>
      <c r="M514" s="387"/>
      <c r="N514" s="387"/>
      <c r="O514" s="388"/>
      <c r="P514" s="387"/>
      <c r="Q514" s="86" t="s">
        <v>3</v>
      </c>
      <c r="R514" s="86"/>
      <c r="S514" s="387"/>
      <c r="T514" s="389"/>
      <c r="V514" s="64"/>
      <c r="W514" s="33"/>
      <c r="X514" s="33"/>
      <c r="Y514" s="33"/>
      <c r="Z514" s="33"/>
      <c r="AA514" s="33"/>
      <c r="AB514" s="33"/>
      <c r="AC514" s="79"/>
      <c r="AD514" s="83" t="s">
        <v>2</v>
      </c>
      <c r="AE514" s="86"/>
      <c r="AF514" s="104"/>
      <c r="AG514" s="83" t="s">
        <v>3</v>
      </c>
      <c r="AH514" s="84"/>
    </row>
    <row r="515" spans="1:34" ht="22.65" customHeight="1" x14ac:dyDescent="0.15">
      <c r="B515" s="34"/>
      <c r="H515" s="75"/>
      <c r="I515" s="94" t="s">
        <v>442</v>
      </c>
      <c r="J515" s="94" t="s">
        <v>194</v>
      </c>
      <c r="K515" s="94" t="s">
        <v>195</v>
      </c>
      <c r="L515" s="94" t="s">
        <v>443</v>
      </c>
      <c r="M515" s="100" t="s">
        <v>197</v>
      </c>
      <c r="N515" s="94" t="s">
        <v>1127</v>
      </c>
      <c r="O515" s="103" t="s">
        <v>442</v>
      </c>
      <c r="P515" s="94" t="s">
        <v>194</v>
      </c>
      <c r="Q515" s="94" t="s">
        <v>195</v>
      </c>
      <c r="R515" s="94" t="s">
        <v>443</v>
      </c>
      <c r="S515" s="94" t="s">
        <v>197</v>
      </c>
      <c r="T515" s="94" t="s">
        <v>1127</v>
      </c>
      <c r="V515" s="34"/>
      <c r="AB515" s="75"/>
      <c r="AC515" s="94" t="s">
        <v>975</v>
      </c>
      <c r="AD515" s="94" t="s">
        <v>195</v>
      </c>
      <c r="AE515" s="100" t="s">
        <v>197</v>
      </c>
      <c r="AF515" s="103" t="s">
        <v>976</v>
      </c>
      <c r="AG515" s="94" t="s">
        <v>195</v>
      </c>
      <c r="AH515" s="94" t="s">
        <v>197</v>
      </c>
    </row>
    <row r="516" spans="1:34" ht="12" customHeight="1" x14ac:dyDescent="0.15">
      <c r="B516" s="35"/>
      <c r="C516" s="36"/>
      <c r="D516" s="36"/>
      <c r="E516" s="36"/>
      <c r="F516" s="36"/>
      <c r="G516" s="36"/>
      <c r="H516" s="76"/>
      <c r="I516" s="37"/>
      <c r="J516" s="37"/>
      <c r="K516" s="37"/>
      <c r="L516" s="37"/>
      <c r="M516" s="66"/>
      <c r="N516" s="37"/>
      <c r="O516" s="105">
        <f t="shared" ref="O516:T516" si="390">I$399</f>
        <v>2146</v>
      </c>
      <c r="P516" s="2">
        <f t="shared" si="390"/>
        <v>1105</v>
      </c>
      <c r="Q516" s="2">
        <f t="shared" si="390"/>
        <v>1041</v>
      </c>
      <c r="R516" s="2">
        <f t="shared" si="390"/>
        <v>1184</v>
      </c>
      <c r="S516" s="2">
        <f t="shared" si="390"/>
        <v>1077</v>
      </c>
      <c r="T516" s="2">
        <f t="shared" si="390"/>
        <v>1212</v>
      </c>
      <c r="V516" s="35"/>
      <c r="W516" s="36"/>
      <c r="X516" s="36"/>
      <c r="Y516" s="36"/>
      <c r="Z516" s="36"/>
      <c r="AA516" s="36"/>
      <c r="AB516" s="76"/>
      <c r="AC516" s="37"/>
      <c r="AD516" s="37"/>
      <c r="AE516" s="66"/>
      <c r="AF516" s="105">
        <f>AC$399</f>
        <v>1212</v>
      </c>
      <c r="AG516" s="2">
        <f>AD$399</f>
        <v>1041</v>
      </c>
      <c r="AH516" s="2">
        <f>AE$399</f>
        <v>1077</v>
      </c>
    </row>
    <row r="517" spans="1:34" ht="15" customHeight="1" x14ac:dyDescent="0.15">
      <c r="B517" s="34" t="s">
        <v>922</v>
      </c>
      <c r="H517" s="7"/>
      <c r="I517" s="18">
        <v>782</v>
      </c>
      <c r="J517" s="18">
        <v>425</v>
      </c>
      <c r="K517" s="18">
        <v>357</v>
      </c>
      <c r="L517" s="18">
        <v>301</v>
      </c>
      <c r="M517" s="67">
        <v>253</v>
      </c>
      <c r="N517" s="18">
        <v>473</v>
      </c>
      <c r="O517" s="107">
        <f t="shared" ref="O517:T523" si="391">I517/O$516*100</f>
        <v>36.439888164026094</v>
      </c>
      <c r="P517" s="24">
        <f t="shared" si="391"/>
        <v>38.461538461538467</v>
      </c>
      <c r="Q517" s="4">
        <f t="shared" si="391"/>
        <v>34.293948126801155</v>
      </c>
      <c r="R517" s="4">
        <f t="shared" si="391"/>
        <v>25.422297297297298</v>
      </c>
      <c r="S517" s="4">
        <f t="shared" si="391"/>
        <v>23.491179201485608</v>
      </c>
      <c r="T517" s="4">
        <f t="shared" si="391"/>
        <v>39.026402640264024</v>
      </c>
      <c r="V517" s="34" t="s">
        <v>922</v>
      </c>
      <c r="AB517" s="7"/>
      <c r="AC517" s="18">
        <f t="shared" ref="AC517:AC523" si="392">SUM(J517,L517-M517)</f>
        <v>473</v>
      </c>
      <c r="AD517" s="18">
        <f t="shared" ref="AD517:AD523" si="393">K517</f>
        <v>357</v>
      </c>
      <c r="AE517" s="67">
        <f t="shared" ref="AE517:AE523" si="394">M517</f>
        <v>253</v>
      </c>
      <c r="AF517" s="107">
        <f t="shared" ref="AF517:AH523" si="395">AC517/AF$516*100</f>
        <v>39.026402640264024</v>
      </c>
      <c r="AG517" s="4">
        <f t="shared" si="395"/>
        <v>34.293948126801155</v>
      </c>
      <c r="AH517" s="4">
        <f t="shared" si="395"/>
        <v>23.491179201485608</v>
      </c>
    </row>
    <row r="518" spans="1:34" ht="15" customHeight="1" x14ac:dyDescent="0.15">
      <c r="B518" s="34" t="s">
        <v>923</v>
      </c>
      <c r="H518" s="7"/>
      <c r="I518" s="18">
        <v>91</v>
      </c>
      <c r="J518" s="18">
        <v>46</v>
      </c>
      <c r="K518" s="18">
        <v>45</v>
      </c>
      <c r="L518" s="18">
        <v>56</v>
      </c>
      <c r="M518" s="67">
        <v>51</v>
      </c>
      <c r="N518" s="18">
        <v>51</v>
      </c>
      <c r="O518" s="107">
        <f t="shared" si="391"/>
        <v>4.2404473438956192</v>
      </c>
      <c r="P518" s="24">
        <f t="shared" si="391"/>
        <v>4.1628959276018094</v>
      </c>
      <c r="Q518" s="4">
        <f t="shared" si="391"/>
        <v>4.3227665706051877</v>
      </c>
      <c r="R518" s="4">
        <f t="shared" si="391"/>
        <v>4.7297297297297298</v>
      </c>
      <c r="S518" s="4">
        <f t="shared" si="391"/>
        <v>4.7353760445682447</v>
      </c>
      <c r="T518" s="4">
        <f t="shared" si="391"/>
        <v>4.2079207920792081</v>
      </c>
      <c r="V518" s="34" t="s">
        <v>923</v>
      </c>
      <c r="AB518" s="7"/>
      <c r="AC518" s="18">
        <f t="shared" si="392"/>
        <v>51</v>
      </c>
      <c r="AD518" s="18">
        <f t="shared" si="393"/>
        <v>45</v>
      </c>
      <c r="AE518" s="67">
        <f t="shared" si="394"/>
        <v>51</v>
      </c>
      <c r="AF518" s="107">
        <f t="shared" si="395"/>
        <v>4.2079207920792081</v>
      </c>
      <c r="AG518" s="4">
        <f t="shared" si="395"/>
        <v>4.3227665706051877</v>
      </c>
      <c r="AH518" s="4">
        <f t="shared" si="395"/>
        <v>4.7353760445682447</v>
      </c>
    </row>
    <row r="519" spans="1:34" ht="15" customHeight="1" x14ac:dyDescent="0.15">
      <c r="B519" s="34" t="s">
        <v>924</v>
      </c>
      <c r="H519" s="7"/>
      <c r="I519" s="18">
        <v>330</v>
      </c>
      <c r="J519" s="18">
        <v>86</v>
      </c>
      <c r="K519" s="18">
        <v>244</v>
      </c>
      <c r="L519" s="18">
        <v>242</v>
      </c>
      <c r="M519" s="67">
        <v>231</v>
      </c>
      <c r="N519" s="18">
        <v>97</v>
      </c>
      <c r="O519" s="107">
        <f t="shared" si="391"/>
        <v>15.377446411929171</v>
      </c>
      <c r="P519" s="24">
        <f t="shared" si="391"/>
        <v>7.7828054298642533</v>
      </c>
      <c r="Q519" s="4">
        <f t="shared" si="391"/>
        <v>23.439000960614795</v>
      </c>
      <c r="R519" s="4">
        <f t="shared" si="391"/>
        <v>20.439189189189189</v>
      </c>
      <c r="S519" s="4">
        <f t="shared" si="391"/>
        <v>21.448467966573816</v>
      </c>
      <c r="T519" s="4">
        <f t="shared" si="391"/>
        <v>8.003300330033003</v>
      </c>
      <c r="V519" s="34" t="s">
        <v>924</v>
      </c>
      <c r="AB519" s="7"/>
      <c r="AC519" s="18">
        <f t="shared" si="392"/>
        <v>97</v>
      </c>
      <c r="AD519" s="18">
        <f t="shared" si="393"/>
        <v>244</v>
      </c>
      <c r="AE519" s="67">
        <f t="shared" si="394"/>
        <v>231</v>
      </c>
      <c r="AF519" s="107">
        <f t="shared" si="395"/>
        <v>8.003300330033003</v>
      </c>
      <c r="AG519" s="4">
        <f t="shared" si="395"/>
        <v>23.439000960614795</v>
      </c>
      <c r="AH519" s="4">
        <f t="shared" si="395"/>
        <v>21.448467966573816</v>
      </c>
    </row>
    <row r="520" spans="1:34" ht="15" customHeight="1" x14ac:dyDescent="0.15">
      <c r="B520" s="34" t="s">
        <v>925</v>
      </c>
      <c r="H520" s="7"/>
      <c r="I520" s="18">
        <v>289</v>
      </c>
      <c r="J520" s="18">
        <v>22</v>
      </c>
      <c r="K520" s="18">
        <v>267</v>
      </c>
      <c r="L520" s="18">
        <v>315</v>
      </c>
      <c r="M520" s="67">
        <v>303</v>
      </c>
      <c r="N520" s="18">
        <v>34</v>
      </c>
      <c r="O520" s="107">
        <f t="shared" si="391"/>
        <v>13.466915191053122</v>
      </c>
      <c r="P520" s="24">
        <f t="shared" si="391"/>
        <v>1.9909502262443437</v>
      </c>
      <c r="Q520" s="4">
        <f t="shared" si="391"/>
        <v>25.648414985590779</v>
      </c>
      <c r="R520" s="4">
        <f t="shared" si="391"/>
        <v>26.60472972972973</v>
      </c>
      <c r="S520" s="4">
        <f t="shared" si="391"/>
        <v>28.133704735376046</v>
      </c>
      <c r="T520" s="4">
        <f t="shared" si="391"/>
        <v>2.8052805280528053</v>
      </c>
      <c r="V520" s="34" t="s">
        <v>925</v>
      </c>
      <c r="AB520" s="7"/>
      <c r="AC520" s="18">
        <f t="shared" si="392"/>
        <v>34</v>
      </c>
      <c r="AD520" s="18">
        <f t="shared" si="393"/>
        <v>267</v>
      </c>
      <c r="AE520" s="67">
        <f t="shared" si="394"/>
        <v>303</v>
      </c>
      <c r="AF520" s="107">
        <f t="shared" si="395"/>
        <v>2.8052805280528053</v>
      </c>
      <c r="AG520" s="4">
        <f t="shared" si="395"/>
        <v>25.648414985590779</v>
      </c>
      <c r="AH520" s="4">
        <f t="shared" si="395"/>
        <v>28.133704735376046</v>
      </c>
    </row>
    <row r="521" spans="1:34" ht="15" customHeight="1" x14ac:dyDescent="0.15">
      <c r="B521" s="34" t="s">
        <v>926</v>
      </c>
      <c r="H521" s="7"/>
      <c r="I521" s="18">
        <v>13</v>
      </c>
      <c r="J521" s="18">
        <v>5</v>
      </c>
      <c r="K521" s="18">
        <v>8</v>
      </c>
      <c r="L521" s="18">
        <v>26</v>
      </c>
      <c r="M521" s="67">
        <v>22</v>
      </c>
      <c r="N521" s="18">
        <v>9</v>
      </c>
      <c r="O521" s="107">
        <f t="shared" si="391"/>
        <v>0.60577819198508853</v>
      </c>
      <c r="P521" s="24">
        <f t="shared" si="391"/>
        <v>0.45248868778280549</v>
      </c>
      <c r="Q521" s="4">
        <f t="shared" si="391"/>
        <v>0.76849183477425553</v>
      </c>
      <c r="R521" s="4">
        <f t="shared" si="391"/>
        <v>2.1959459459459461</v>
      </c>
      <c r="S521" s="4">
        <f t="shared" si="391"/>
        <v>2.042711234911792</v>
      </c>
      <c r="T521" s="4">
        <f t="shared" si="391"/>
        <v>0.74257425742574257</v>
      </c>
      <c r="V521" s="34" t="s">
        <v>926</v>
      </c>
      <c r="AB521" s="7"/>
      <c r="AC521" s="18">
        <f t="shared" si="392"/>
        <v>9</v>
      </c>
      <c r="AD521" s="18">
        <f t="shared" si="393"/>
        <v>8</v>
      </c>
      <c r="AE521" s="67">
        <f t="shared" si="394"/>
        <v>22</v>
      </c>
      <c r="AF521" s="107">
        <f t="shared" si="395"/>
        <v>0.74257425742574257</v>
      </c>
      <c r="AG521" s="4">
        <f t="shared" si="395"/>
        <v>0.76849183477425553</v>
      </c>
      <c r="AH521" s="4">
        <f t="shared" si="395"/>
        <v>2.042711234911792</v>
      </c>
    </row>
    <row r="522" spans="1:34" ht="15" customHeight="1" x14ac:dyDescent="0.15">
      <c r="B522" s="34" t="s">
        <v>927</v>
      </c>
      <c r="H522" s="7"/>
      <c r="I522" s="18">
        <v>788</v>
      </c>
      <c r="J522" s="18">
        <v>557</v>
      </c>
      <c r="K522" s="18">
        <v>231</v>
      </c>
      <c r="L522" s="18">
        <v>303</v>
      </c>
      <c r="M522" s="67">
        <v>264</v>
      </c>
      <c r="N522" s="18">
        <v>596</v>
      </c>
      <c r="O522" s="107">
        <f t="shared" si="391"/>
        <v>36.719478098788443</v>
      </c>
      <c r="P522" s="24">
        <f t="shared" si="391"/>
        <v>50.407239819004523</v>
      </c>
      <c r="Q522" s="4">
        <f t="shared" si="391"/>
        <v>22.190201729106629</v>
      </c>
      <c r="R522" s="4">
        <f t="shared" si="391"/>
        <v>25.591216216216218</v>
      </c>
      <c r="S522" s="4">
        <f t="shared" si="391"/>
        <v>24.512534818941504</v>
      </c>
      <c r="T522" s="4">
        <f t="shared" si="391"/>
        <v>49.174917491749177</v>
      </c>
      <c r="V522" s="34" t="s">
        <v>927</v>
      </c>
      <c r="AB522" s="7"/>
      <c r="AC522" s="18">
        <f t="shared" si="392"/>
        <v>596</v>
      </c>
      <c r="AD522" s="18">
        <f t="shared" si="393"/>
        <v>231</v>
      </c>
      <c r="AE522" s="67">
        <f t="shared" si="394"/>
        <v>264</v>
      </c>
      <c r="AF522" s="107">
        <f t="shared" si="395"/>
        <v>49.174917491749177</v>
      </c>
      <c r="AG522" s="4">
        <f t="shared" si="395"/>
        <v>22.190201729106629</v>
      </c>
      <c r="AH522" s="4">
        <f t="shared" si="395"/>
        <v>24.512534818941504</v>
      </c>
    </row>
    <row r="523" spans="1:34" ht="15" customHeight="1" x14ac:dyDescent="0.15">
      <c r="B523" s="34" t="s">
        <v>0</v>
      </c>
      <c r="C523" s="36"/>
      <c r="D523" s="36"/>
      <c r="E523" s="36"/>
      <c r="F523" s="36"/>
      <c r="G523" s="36"/>
      <c r="H523" s="36"/>
      <c r="I523" s="19">
        <v>316</v>
      </c>
      <c r="J523" s="19">
        <v>66</v>
      </c>
      <c r="K523" s="19">
        <v>250</v>
      </c>
      <c r="L523" s="19">
        <v>347</v>
      </c>
      <c r="M523" s="72">
        <v>337</v>
      </c>
      <c r="N523" s="19">
        <v>76</v>
      </c>
      <c r="O523" s="111">
        <f t="shared" si="391"/>
        <v>14.725069897483692</v>
      </c>
      <c r="P523" s="26">
        <f t="shared" si="391"/>
        <v>5.9728506787330318</v>
      </c>
      <c r="Q523" s="5">
        <f t="shared" si="391"/>
        <v>24.015369836695484</v>
      </c>
      <c r="R523" s="5">
        <f t="shared" si="391"/>
        <v>29.307432432432435</v>
      </c>
      <c r="S523" s="5">
        <f t="shared" si="391"/>
        <v>31.29062209842154</v>
      </c>
      <c r="T523" s="5">
        <f t="shared" si="391"/>
        <v>6.2706270627062706</v>
      </c>
      <c r="V523" s="34" t="s">
        <v>0</v>
      </c>
      <c r="W523" s="36"/>
      <c r="X523" s="36"/>
      <c r="Y523" s="36"/>
      <c r="Z523" s="36"/>
      <c r="AA523" s="36"/>
      <c r="AB523" s="36"/>
      <c r="AC523" s="19">
        <f t="shared" si="392"/>
        <v>76</v>
      </c>
      <c r="AD523" s="19">
        <f t="shared" si="393"/>
        <v>250</v>
      </c>
      <c r="AE523" s="72">
        <f t="shared" si="394"/>
        <v>337</v>
      </c>
      <c r="AF523" s="111">
        <f t="shared" si="395"/>
        <v>6.2706270627062706</v>
      </c>
      <c r="AG523" s="5">
        <f t="shared" si="395"/>
        <v>24.015369836695484</v>
      </c>
      <c r="AH523" s="5">
        <f t="shared" si="395"/>
        <v>31.29062209842154</v>
      </c>
    </row>
    <row r="524" spans="1:34" ht="15" customHeight="1" x14ac:dyDescent="0.15">
      <c r="B524" s="38" t="s">
        <v>1</v>
      </c>
      <c r="C524" s="28"/>
      <c r="D524" s="28"/>
      <c r="E524" s="28"/>
      <c r="F524" s="28"/>
      <c r="G524" s="28"/>
      <c r="H524" s="29"/>
      <c r="I524" s="39">
        <f>SUM(I517:I523)</f>
        <v>2609</v>
      </c>
      <c r="J524" s="39">
        <f>SUM(J517:J523)</f>
        <v>1207</v>
      </c>
      <c r="K524" s="39">
        <f>SUM(K517:K523)</f>
        <v>1402</v>
      </c>
      <c r="L524" s="39">
        <f>SUM(L517:L523)</f>
        <v>1590</v>
      </c>
      <c r="M524" s="68">
        <f>SUM(M517:M523)</f>
        <v>1461</v>
      </c>
      <c r="N524" s="39">
        <v>1336</v>
      </c>
      <c r="O524" s="108" t="str">
        <f t="shared" ref="O524:T524" si="396">IF(SUM(O517:O523)&gt;100,"－",SUM(O517:O523))</f>
        <v>－</v>
      </c>
      <c r="P524" s="25" t="str">
        <f t="shared" si="396"/>
        <v>－</v>
      </c>
      <c r="Q524" s="6" t="str">
        <f t="shared" si="396"/>
        <v>－</v>
      </c>
      <c r="R524" s="6" t="str">
        <f t="shared" si="396"/>
        <v>－</v>
      </c>
      <c r="S524" s="6" t="str">
        <f t="shared" si="396"/>
        <v>－</v>
      </c>
      <c r="T524" s="6" t="str">
        <f t="shared" si="396"/>
        <v>－</v>
      </c>
      <c r="V524" s="38" t="s">
        <v>1</v>
      </c>
      <c r="W524" s="28"/>
      <c r="X524" s="28"/>
      <c r="Y524" s="28"/>
      <c r="Z524" s="28"/>
      <c r="AA524" s="28"/>
      <c r="AB524" s="29"/>
      <c r="AC524" s="39">
        <f>SUM(AC517:AC523)</f>
        <v>1336</v>
      </c>
      <c r="AD524" s="39">
        <f>SUM(AD517:AD523)</f>
        <v>1402</v>
      </c>
      <c r="AE524" s="68">
        <f>SUM(AE517:AE523)</f>
        <v>1461</v>
      </c>
      <c r="AF524" s="108" t="str">
        <f>IF(SUM(AF517:AF523)&gt;100,"－",SUM(AF517:AF523))</f>
        <v>－</v>
      </c>
      <c r="AG524" s="6" t="str">
        <f>IF(SUM(AG517:AG523)&gt;100,"－",SUM(AG517:AG523))</f>
        <v>－</v>
      </c>
      <c r="AH524" s="6" t="str">
        <f>IF(SUM(AH517:AH523)&gt;100,"－",SUM(AH517:AH523))</f>
        <v>－</v>
      </c>
    </row>
    <row r="526" spans="1:34" ht="15" customHeight="1" x14ac:dyDescent="0.15">
      <c r="A526" s="1" t="s">
        <v>928</v>
      </c>
      <c r="B526" s="22"/>
      <c r="H526" s="7"/>
      <c r="I526" s="7"/>
      <c r="N526" s="7"/>
      <c r="V526" s="22"/>
      <c r="AB526" s="7"/>
      <c r="AC526" s="7"/>
    </row>
    <row r="527" spans="1:34" ht="13.65" customHeight="1" x14ac:dyDescent="0.15">
      <c r="B527" s="64"/>
      <c r="C527" s="33"/>
      <c r="D527" s="33"/>
      <c r="E527" s="33"/>
      <c r="F527" s="33"/>
      <c r="G527" s="33"/>
      <c r="H527" s="33"/>
      <c r="I527" s="386"/>
      <c r="J527" s="387"/>
      <c r="K527" s="86" t="s">
        <v>2</v>
      </c>
      <c r="L527" s="86"/>
      <c r="M527" s="387"/>
      <c r="N527" s="387"/>
      <c r="O527" s="388"/>
      <c r="P527" s="387"/>
      <c r="Q527" s="86" t="s">
        <v>3</v>
      </c>
      <c r="R527" s="86"/>
      <c r="S527" s="387"/>
      <c r="T527" s="389"/>
      <c r="V527" s="64"/>
      <c r="W527" s="33"/>
      <c r="X527" s="33"/>
      <c r="Y527" s="33"/>
      <c r="Z527" s="33"/>
      <c r="AA527" s="33"/>
      <c r="AB527" s="33"/>
      <c r="AC527" s="79"/>
      <c r="AD527" s="83" t="s">
        <v>2</v>
      </c>
      <c r="AE527" s="86"/>
      <c r="AF527" s="104"/>
      <c r="AG527" s="83" t="s">
        <v>3</v>
      </c>
      <c r="AH527" s="84"/>
    </row>
    <row r="528" spans="1:34" ht="22.65" customHeight="1" x14ac:dyDescent="0.15">
      <c r="B528" s="34"/>
      <c r="H528" s="75"/>
      <c r="I528" s="94" t="s">
        <v>442</v>
      </c>
      <c r="J528" s="94" t="s">
        <v>194</v>
      </c>
      <c r="K528" s="94" t="s">
        <v>195</v>
      </c>
      <c r="L528" s="94" t="s">
        <v>443</v>
      </c>
      <c r="M528" s="100" t="s">
        <v>197</v>
      </c>
      <c r="N528" s="94" t="s">
        <v>1127</v>
      </c>
      <c r="O528" s="103" t="s">
        <v>442</v>
      </c>
      <c r="P528" s="94" t="s">
        <v>194</v>
      </c>
      <c r="Q528" s="94" t="s">
        <v>195</v>
      </c>
      <c r="R528" s="94" t="s">
        <v>443</v>
      </c>
      <c r="S528" s="94" t="s">
        <v>197</v>
      </c>
      <c r="T528" s="94" t="s">
        <v>1127</v>
      </c>
      <c r="V528" s="34"/>
      <c r="AB528" s="75"/>
      <c r="AC528" s="94" t="s">
        <v>976</v>
      </c>
      <c r="AD528" s="94" t="s">
        <v>195</v>
      </c>
      <c r="AE528" s="100" t="s">
        <v>197</v>
      </c>
      <c r="AF528" s="103" t="s">
        <v>976</v>
      </c>
      <c r="AG528" s="94" t="s">
        <v>195</v>
      </c>
      <c r="AH528" s="94" t="s">
        <v>197</v>
      </c>
    </row>
    <row r="529" spans="2:34" ht="12" customHeight="1" x14ac:dyDescent="0.15">
      <c r="B529" s="35"/>
      <c r="C529" s="36"/>
      <c r="D529" s="36"/>
      <c r="E529" s="36"/>
      <c r="F529" s="36"/>
      <c r="G529" s="36"/>
      <c r="H529" s="76"/>
      <c r="I529" s="37"/>
      <c r="J529" s="37"/>
      <c r="K529" s="37"/>
      <c r="L529" s="37"/>
      <c r="M529" s="66"/>
      <c r="N529" s="37"/>
      <c r="O529" s="105">
        <f t="shared" ref="O529:T529" si="397">I$399</f>
        <v>2146</v>
      </c>
      <c r="P529" s="2">
        <f t="shared" si="397"/>
        <v>1105</v>
      </c>
      <c r="Q529" s="2">
        <f t="shared" si="397"/>
        <v>1041</v>
      </c>
      <c r="R529" s="2">
        <f t="shared" si="397"/>
        <v>1184</v>
      </c>
      <c r="S529" s="2">
        <f t="shared" si="397"/>
        <v>1077</v>
      </c>
      <c r="T529" s="2">
        <f t="shared" si="397"/>
        <v>1212</v>
      </c>
      <c r="V529" s="35"/>
      <c r="W529" s="36"/>
      <c r="X529" s="36"/>
      <c r="Y529" s="36"/>
      <c r="Z529" s="36"/>
      <c r="AA529" s="36"/>
      <c r="AB529" s="76"/>
      <c r="AC529" s="37"/>
      <c r="AD529" s="37"/>
      <c r="AE529" s="66"/>
      <c r="AF529" s="105">
        <f>AC$399</f>
        <v>1212</v>
      </c>
      <c r="AG529" s="2">
        <f>AD$399</f>
        <v>1041</v>
      </c>
      <c r="AH529" s="2">
        <f>AE$399</f>
        <v>1077</v>
      </c>
    </row>
    <row r="530" spans="2:34" ht="15" customHeight="1" x14ac:dyDescent="0.15">
      <c r="B530" s="34" t="s">
        <v>929</v>
      </c>
      <c r="H530" s="7"/>
      <c r="I530" s="18">
        <v>1105</v>
      </c>
      <c r="J530" s="18">
        <v>768</v>
      </c>
      <c r="K530" s="18">
        <v>337</v>
      </c>
      <c r="L530" s="18">
        <v>370</v>
      </c>
      <c r="M530" s="67">
        <v>307</v>
      </c>
      <c r="N530" s="18">
        <v>831</v>
      </c>
      <c r="O530" s="107">
        <f t="shared" ref="O530:O538" si="398">I530/O$529*100</f>
        <v>51.491146318732525</v>
      </c>
      <c r="P530" s="24">
        <f t="shared" ref="P530:P538" si="399">J530/P$529*100</f>
        <v>69.502262443438909</v>
      </c>
      <c r="Q530" s="4">
        <f t="shared" ref="Q530:Q538" si="400">K530/Q$529*100</f>
        <v>32.372718539865517</v>
      </c>
      <c r="R530" s="4">
        <f t="shared" ref="R530:R538" si="401">L530/R$529*100</f>
        <v>31.25</v>
      </c>
      <c r="S530" s="4">
        <f t="shared" ref="S530:S538" si="402">M530/S$529*100</f>
        <v>28.505106778087281</v>
      </c>
      <c r="T530" s="4">
        <f t="shared" ref="T530:T538" si="403">N530/T$529*100</f>
        <v>68.564356435643575</v>
      </c>
      <c r="V530" s="34" t="s">
        <v>929</v>
      </c>
      <c r="AB530" s="7"/>
      <c r="AC530" s="18">
        <f t="shared" ref="AC530:AC538" si="404">SUM(J530,L530-M530)</f>
        <v>831</v>
      </c>
      <c r="AD530" s="18">
        <f t="shared" ref="AD530:AD538" si="405">K530</f>
        <v>337</v>
      </c>
      <c r="AE530" s="67">
        <f t="shared" ref="AE530:AE538" si="406">M530</f>
        <v>307</v>
      </c>
      <c r="AF530" s="107">
        <f t="shared" ref="AF530:AF538" si="407">AC530/AF$529*100</f>
        <v>68.564356435643575</v>
      </c>
      <c r="AG530" s="4">
        <f t="shared" ref="AG530:AG538" si="408">AD530/AG$529*100</f>
        <v>32.372718539865517</v>
      </c>
      <c r="AH530" s="4">
        <f t="shared" ref="AH530:AH538" si="409">AE530/AH$529*100</f>
        <v>28.505106778087281</v>
      </c>
    </row>
    <row r="531" spans="2:34" ht="15" customHeight="1" x14ac:dyDescent="0.15">
      <c r="B531" s="34" t="s">
        <v>930</v>
      </c>
      <c r="H531" s="7"/>
      <c r="I531" s="18">
        <v>1250</v>
      </c>
      <c r="J531" s="18">
        <v>739</v>
      </c>
      <c r="K531" s="18">
        <v>511</v>
      </c>
      <c r="L531" s="18">
        <v>497</v>
      </c>
      <c r="M531" s="67">
        <v>436</v>
      </c>
      <c r="N531" s="18">
        <v>800</v>
      </c>
      <c r="O531" s="107">
        <f t="shared" si="398"/>
        <v>58.247903075489283</v>
      </c>
      <c r="P531" s="24">
        <f t="shared" si="399"/>
        <v>66.877828054298632</v>
      </c>
      <c r="Q531" s="4">
        <f t="shared" si="400"/>
        <v>49.087415946205567</v>
      </c>
      <c r="R531" s="4">
        <f t="shared" si="401"/>
        <v>41.976351351351347</v>
      </c>
      <c r="S531" s="4">
        <f t="shared" si="402"/>
        <v>40.4828226555246</v>
      </c>
      <c r="T531" s="4">
        <f t="shared" si="403"/>
        <v>66.006600660065999</v>
      </c>
      <c r="V531" s="34" t="s">
        <v>930</v>
      </c>
      <c r="AB531" s="7"/>
      <c r="AC531" s="18">
        <f t="shared" si="404"/>
        <v>800</v>
      </c>
      <c r="AD531" s="18">
        <f t="shared" si="405"/>
        <v>511</v>
      </c>
      <c r="AE531" s="67">
        <f t="shared" si="406"/>
        <v>436</v>
      </c>
      <c r="AF531" s="107">
        <f t="shared" si="407"/>
        <v>66.006600660065999</v>
      </c>
      <c r="AG531" s="4">
        <f t="shared" si="408"/>
        <v>49.087415946205567</v>
      </c>
      <c r="AH531" s="4">
        <f t="shared" si="409"/>
        <v>40.4828226555246</v>
      </c>
    </row>
    <row r="532" spans="2:34" ht="15" customHeight="1" x14ac:dyDescent="0.15">
      <c r="B532" s="34" t="s">
        <v>931</v>
      </c>
      <c r="H532" s="7"/>
      <c r="I532" s="18">
        <v>805</v>
      </c>
      <c r="J532" s="18">
        <v>456</v>
      </c>
      <c r="K532" s="18">
        <v>349</v>
      </c>
      <c r="L532" s="18">
        <v>321</v>
      </c>
      <c r="M532" s="67">
        <v>271</v>
      </c>
      <c r="N532" s="18">
        <v>506</v>
      </c>
      <c r="O532" s="107">
        <f t="shared" si="398"/>
        <v>37.511649580615099</v>
      </c>
      <c r="P532" s="24">
        <f t="shared" si="399"/>
        <v>41.266968325791851</v>
      </c>
      <c r="Q532" s="4">
        <f t="shared" si="400"/>
        <v>33.525456292026895</v>
      </c>
      <c r="R532" s="4">
        <f t="shared" si="401"/>
        <v>27.111486486486484</v>
      </c>
      <c r="S532" s="4">
        <f t="shared" si="402"/>
        <v>25.162488393686168</v>
      </c>
      <c r="T532" s="4">
        <f t="shared" si="403"/>
        <v>41.74917491749175</v>
      </c>
      <c r="V532" s="34" t="s">
        <v>931</v>
      </c>
      <c r="AB532" s="7"/>
      <c r="AC532" s="18">
        <f t="shared" si="404"/>
        <v>506</v>
      </c>
      <c r="AD532" s="18">
        <f t="shared" si="405"/>
        <v>349</v>
      </c>
      <c r="AE532" s="67">
        <f t="shared" si="406"/>
        <v>271</v>
      </c>
      <c r="AF532" s="107">
        <f t="shared" si="407"/>
        <v>41.74917491749175</v>
      </c>
      <c r="AG532" s="4">
        <f t="shared" si="408"/>
        <v>33.525456292026895</v>
      </c>
      <c r="AH532" s="4">
        <f t="shared" si="409"/>
        <v>25.162488393686168</v>
      </c>
    </row>
    <row r="533" spans="2:34" ht="15" customHeight="1" x14ac:dyDescent="0.15">
      <c r="B533" s="34" t="s">
        <v>932</v>
      </c>
      <c r="H533" s="7"/>
      <c r="I533" s="18">
        <v>311</v>
      </c>
      <c r="J533" s="18">
        <v>216</v>
      </c>
      <c r="K533" s="18">
        <v>95</v>
      </c>
      <c r="L533" s="18">
        <v>84</v>
      </c>
      <c r="M533" s="67">
        <v>70</v>
      </c>
      <c r="N533" s="18">
        <v>230</v>
      </c>
      <c r="O533" s="107">
        <f t="shared" si="398"/>
        <v>14.492078285181734</v>
      </c>
      <c r="P533" s="24">
        <f t="shared" si="399"/>
        <v>19.547511312217196</v>
      </c>
      <c r="Q533" s="4">
        <f t="shared" si="400"/>
        <v>9.1258405379442831</v>
      </c>
      <c r="R533" s="4">
        <f t="shared" si="401"/>
        <v>7.0945945945945947</v>
      </c>
      <c r="S533" s="4">
        <f t="shared" si="402"/>
        <v>6.4995357474466111</v>
      </c>
      <c r="T533" s="4">
        <f t="shared" si="403"/>
        <v>18.976897689768975</v>
      </c>
      <c r="V533" s="34" t="s">
        <v>932</v>
      </c>
      <c r="AB533" s="7"/>
      <c r="AC533" s="18">
        <f t="shared" si="404"/>
        <v>230</v>
      </c>
      <c r="AD533" s="18">
        <f t="shared" si="405"/>
        <v>95</v>
      </c>
      <c r="AE533" s="67">
        <f t="shared" si="406"/>
        <v>70</v>
      </c>
      <c r="AF533" s="107">
        <f t="shared" si="407"/>
        <v>18.976897689768975</v>
      </c>
      <c r="AG533" s="4">
        <f t="shared" si="408"/>
        <v>9.1258405379442831</v>
      </c>
      <c r="AH533" s="4">
        <f t="shared" si="409"/>
        <v>6.4995357474466111</v>
      </c>
    </row>
    <row r="534" spans="2:34" ht="15" customHeight="1" x14ac:dyDescent="0.15">
      <c r="B534" s="34" t="s">
        <v>933</v>
      </c>
      <c r="H534" s="7"/>
      <c r="I534" s="18">
        <v>818</v>
      </c>
      <c r="J534" s="18">
        <v>493</v>
      </c>
      <c r="K534" s="18">
        <v>325</v>
      </c>
      <c r="L534" s="18">
        <v>415</v>
      </c>
      <c r="M534" s="67">
        <v>366</v>
      </c>
      <c r="N534" s="18">
        <v>542</v>
      </c>
      <c r="O534" s="107">
        <f t="shared" si="398"/>
        <v>38.117427772600188</v>
      </c>
      <c r="P534" s="24">
        <f t="shared" si="399"/>
        <v>44.61538461538462</v>
      </c>
      <c r="Q534" s="4">
        <f t="shared" si="400"/>
        <v>31.219980787704131</v>
      </c>
      <c r="R534" s="4">
        <f t="shared" si="401"/>
        <v>35.050675675675677</v>
      </c>
      <c r="S534" s="4">
        <f t="shared" si="402"/>
        <v>33.983286908077993</v>
      </c>
      <c r="T534" s="4">
        <f t="shared" si="403"/>
        <v>44.71947194719472</v>
      </c>
      <c r="V534" s="34" t="s">
        <v>933</v>
      </c>
      <c r="AB534" s="7"/>
      <c r="AC534" s="18">
        <f t="shared" si="404"/>
        <v>542</v>
      </c>
      <c r="AD534" s="18">
        <f t="shared" si="405"/>
        <v>325</v>
      </c>
      <c r="AE534" s="67">
        <f t="shared" si="406"/>
        <v>366</v>
      </c>
      <c r="AF534" s="107">
        <f t="shared" si="407"/>
        <v>44.71947194719472</v>
      </c>
      <c r="AG534" s="4">
        <f t="shared" si="408"/>
        <v>31.219980787704131</v>
      </c>
      <c r="AH534" s="4">
        <f t="shared" si="409"/>
        <v>33.983286908077993</v>
      </c>
    </row>
    <row r="535" spans="2:34" ht="15" customHeight="1" x14ac:dyDescent="0.15">
      <c r="B535" s="34" t="s">
        <v>934</v>
      </c>
      <c r="H535" s="7"/>
      <c r="I535" s="18">
        <v>434</v>
      </c>
      <c r="J535" s="18">
        <v>268</v>
      </c>
      <c r="K535" s="18">
        <v>166</v>
      </c>
      <c r="L535" s="18">
        <v>154</v>
      </c>
      <c r="M535" s="67">
        <v>135</v>
      </c>
      <c r="N535" s="18">
        <v>287</v>
      </c>
      <c r="O535" s="107">
        <f t="shared" si="398"/>
        <v>20.22367194780988</v>
      </c>
      <c r="P535" s="24">
        <f t="shared" si="399"/>
        <v>24.25339366515837</v>
      </c>
      <c r="Q535" s="4">
        <f t="shared" si="400"/>
        <v>15.946205571565802</v>
      </c>
      <c r="R535" s="4">
        <f t="shared" si="401"/>
        <v>13.006756756756758</v>
      </c>
      <c r="S535" s="4">
        <f t="shared" si="402"/>
        <v>12.534818941504177</v>
      </c>
      <c r="T535" s="4">
        <f t="shared" si="403"/>
        <v>23.67986798679868</v>
      </c>
      <c r="V535" s="34" t="s">
        <v>934</v>
      </c>
      <c r="AB535" s="7"/>
      <c r="AC535" s="18">
        <f t="shared" si="404"/>
        <v>287</v>
      </c>
      <c r="AD535" s="18">
        <f t="shared" si="405"/>
        <v>166</v>
      </c>
      <c r="AE535" s="67">
        <f t="shared" si="406"/>
        <v>135</v>
      </c>
      <c r="AF535" s="107">
        <f t="shared" si="407"/>
        <v>23.67986798679868</v>
      </c>
      <c r="AG535" s="4">
        <f t="shared" si="408"/>
        <v>15.946205571565802</v>
      </c>
      <c r="AH535" s="4">
        <f t="shared" si="409"/>
        <v>12.534818941504177</v>
      </c>
    </row>
    <row r="536" spans="2:34" ht="15" customHeight="1" x14ac:dyDescent="0.15">
      <c r="B536" s="34" t="s">
        <v>477</v>
      </c>
      <c r="H536" s="7"/>
      <c r="I536" s="18">
        <v>16</v>
      </c>
      <c r="J536" s="18">
        <v>8</v>
      </c>
      <c r="K536" s="18">
        <v>8</v>
      </c>
      <c r="L536" s="18">
        <v>21</v>
      </c>
      <c r="M536" s="67">
        <v>19</v>
      </c>
      <c r="N536" s="18">
        <v>10</v>
      </c>
      <c r="O536" s="107">
        <f t="shared" si="398"/>
        <v>0.74557315936626278</v>
      </c>
      <c r="P536" s="24">
        <f t="shared" si="399"/>
        <v>0.72398190045248867</v>
      </c>
      <c r="Q536" s="4">
        <f t="shared" si="400"/>
        <v>0.76849183477425553</v>
      </c>
      <c r="R536" s="4">
        <f t="shared" si="401"/>
        <v>1.7736486486486487</v>
      </c>
      <c r="S536" s="4">
        <f t="shared" si="402"/>
        <v>1.7641597028783658</v>
      </c>
      <c r="T536" s="4">
        <f t="shared" si="403"/>
        <v>0.82508250825082496</v>
      </c>
      <c r="V536" s="34" t="s">
        <v>477</v>
      </c>
      <c r="AB536" s="7"/>
      <c r="AC536" s="18">
        <f t="shared" si="404"/>
        <v>10</v>
      </c>
      <c r="AD536" s="18">
        <f t="shared" si="405"/>
        <v>8</v>
      </c>
      <c r="AE536" s="67">
        <f t="shared" si="406"/>
        <v>19</v>
      </c>
      <c r="AF536" s="107">
        <f t="shared" si="407"/>
        <v>0.82508250825082496</v>
      </c>
      <c r="AG536" s="4">
        <f t="shared" si="408"/>
        <v>0.76849183477425553</v>
      </c>
      <c r="AH536" s="4">
        <f t="shared" si="409"/>
        <v>1.7641597028783658</v>
      </c>
    </row>
    <row r="537" spans="2:34" ht="15" customHeight="1" x14ac:dyDescent="0.15">
      <c r="B537" s="34" t="s">
        <v>911</v>
      </c>
      <c r="H537" s="7"/>
      <c r="I537" s="18">
        <v>160</v>
      </c>
      <c r="J537" s="18">
        <v>37</v>
      </c>
      <c r="K537" s="18">
        <v>123</v>
      </c>
      <c r="L537" s="18">
        <v>145</v>
      </c>
      <c r="M537" s="67">
        <v>141</v>
      </c>
      <c r="N537" s="18">
        <v>41</v>
      </c>
      <c r="O537" s="107">
        <f t="shared" si="398"/>
        <v>7.4557315936626276</v>
      </c>
      <c r="P537" s="24">
        <f t="shared" si="399"/>
        <v>3.3484162895927603</v>
      </c>
      <c r="Q537" s="4">
        <f t="shared" si="400"/>
        <v>11.815561959654179</v>
      </c>
      <c r="R537" s="4">
        <f t="shared" si="401"/>
        <v>12.246621621621621</v>
      </c>
      <c r="S537" s="4">
        <f t="shared" si="402"/>
        <v>13.09192200557103</v>
      </c>
      <c r="T537" s="4">
        <f t="shared" si="403"/>
        <v>3.382838283828383</v>
      </c>
      <c r="V537" s="34" t="s">
        <v>911</v>
      </c>
      <c r="AB537" s="7"/>
      <c r="AC537" s="18">
        <f t="shared" si="404"/>
        <v>41</v>
      </c>
      <c r="AD537" s="18">
        <f t="shared" si="405"/>
        <v>123</v>
      </c>
      <c r="AE537" s="67">
        <f t="shared" si="406"/>
        <v>141</v>
      </c>
      <c r="AF537" s="107">
        <f t="shared" si="407"/>
        <v>3.382838283828383</v>
      </c>
      <c r="AG537" s="4">
        <f t="shared" si="408"/>
        <v>11.815561959654179</v>
      </c>
      <c r="AH537" s="4">
        <f t="shared" si="409"/>
        <v>13.09192200557103</v>
      </c>
    </row>
    <row r="538" spans="2:34" ht="15" customHeight="1" x14ac:dyDescent="0.15">
      <c r="B538" s="34" t="s">
        <v>0</v>
      </c>
      <c r="C538" s="36"/>
      <c r="D538" s="36"/>
      <c r="E538" s="36"/>
      <c r="F538" s="36"/>
      <c r="G538" s="36"/>
      <c r="H538" s="36"/>
      <c r="I538" s="19">
        <v>179</v>
      </c>
      <c r="J538" s="19">
        <v>38</v>
      </c>
      <c r="K538" s="19">
        <v>141</v>
      </c>
      <c r="L538" s="19">
        <v>187</v>
      </c>
      <c r="M538" s="72">
        <v>181</v>
      </c>
      <c r="N538" s="19">
        <v>44</v>
      </c>
      <c r="O538" s="111">
        <f t="shared" si="398"/>
        <v>8.3410997204100656</v>
      </c>
      <c r="P538" s="26">
        <f t="shared" si="399"/>
        <v>3.4389140271493215</v>
      </c>
      <c r="Q538" s="5">
        <f t="shared" si="400"/>
        <v>13.544668587896252</v>
      </c>
      <c r="R538" s="5">
        <f t="shared" si="401"/>
        <v>15.793918918918919</v>
      </c>
      <c r="S538" s="5">
        <f t="shared" si="402"/>
        <v>16.805942432683381</v>
      </c>
      <c r="T538" s="5">
        <f t="shared" si="403"/>
        <v>3.6303630363036308</v>
      </c>
      <c r="V538" s="34" t="s">
        <v>0</v>
      </c>
      <c r="W538" s="36"/>
      <c r="X538" s="36"/>
      <c r="Y538" s="36"/>
      <c r="Z538" s="36"/>
      <c r="AA538" s="36"/>
      <c r="AB538" s="36"/>
      <c r="AC538" s="19">
        <f t="shared" si="404"/>
        <v>44</v>
      </c>
      <c r="AD538" s="19">
        <f t="shared" si="405"/>
        <v>141</v>
      </c>
      <c r="AE538" s="72">
        <f t="shared" si="406"/>
        <v>181</v>
      </c>
      <c r="AF538" s="111">
        <f t="shared" si="407"/>
        <v>3.6303630363036308</v>
      </c>
      <c r="AG538" s="5">
        <f t="shared" si="408"/>
        <v>13.544668587896252</v>
      </c>
      <c r="AH538" s="5">
        <f t="shared" si="409"/>
        <v>16.805942432683381</v>
      </c>
    </row>
    <row r="539" spans="2:34" ht="15" customHeight="1" x14ac:dyDescent="0.15">
      <c r="B539" s="38" t="s">
        <v>1</v>
      </c>
      <c r="C539" s="28"/>
      <c r="D539" s="28"/>
      <c r="E539" s="28"/>
      <c r="F539" s="28"/>
      <c r="G539" s="28"/>
      <c r="H539" s="29"/>
      <c r="I539" s="39">
        <f>SUM(I530:I538)</f>
        <v>5078</v>
      </c>
      <c r="J539" s="39">
        <f>SUM(J530:J538)</f>
        <v>3023</v>
      </c>
      <c r="K539" s="39">
        <f>SUM(K530:K538)</f>
        <v>2055</v>
      </c>
      <c r="L539" s="39">
        <f>SUM(L530:L538)</f>
        <v>2194</v>
      </c>
      <c r="M539" s="68">
        <f>SUM(M530:M538)</f>
        <v>1926</v>
      </c>
      <c r="N539" s="39">
        <v>3291</v>
      </c>
      <c r="O539" s="108" t="str">
        <f t="shared" ref="O539:T539" si="410">IF(SUM(O530:O538)&gt;100,"－",SUM(O530:O538))</f>
        <v>－</v>
      </c>
      <c r="P539" s="25" t="str">
        <f t="shared" si="410"/>
        <v>－</v>
      </c>
      <c r="Q539" s="6" t="str">
        <f t="shared" si="410"/>
        <v>－</v>
      </c>
      <c r="R539" s="6" t="str">
        <f t="shared" si="410"/>
        <v>－</v>
      </c>
      <c r="S539" s="6" t="str">
        <f t="shared" si="410"/>
        <v>－</v>
      </c>
      <c r="T539" s="6" t="str">
        <f t="shared" si="410"/>
        <v>－</v>
      </c>
      <c r="V539" s="38" t="s">
        <v>1</v>
      </c>
      <c r="W539" s="28"/>
      <c r="X539" s="28"/>
      <c r="Y539" s="28"/>
      <c r="Z539" s="28"/>
      <c r="AA539" s="28"/>
      <c r="AB539" s="29"/>
      <c r="AC539" s="39">
        <f>SUM(AC530:AC538)</f>
        <v>3291</v>
      </c>
      <c r="AD539" s="39">
        <f>SUM(AD530:AD538)</f>
        <v>2055</v>
      </c>
      <c r="AE539" s="68">
        <f>SUM(AE530:AE538)</f>
        <v>1926</v>
      </c>
      <c r="AF539" s="108" t="str">
        <f>IF(SUM(AF530:AF538)&gt;100,"－",SUM(AF530:AF538))</f>
        <v>－</v>
      </c>
      <c r="AG539" s="6" t="str">
        <f>IF(SUM(AG530:AG538)&gt;100,"－",SUM(AG530:AG538))</f>
        <v>－</v>
      </c>
      <c r="AH539" s="6" t="str">
        <f>IF(SUM(AH530:AH538)&gt;100,"－",SUM(AH530:AH538))</f>
        <v>－</v>
      </c>
    </row>
  </sheetData>
  <mergeCells count="13">
    <mergeCell ref="C143:C144"/>
    <mergeCell ref="W103:W105"/>
    <mergeCell ref="C103:C105"/>
    <mergeCell ref="C107:C109"/>
    <mergeCell ref="C111:C112"/>
    <mergeCell ref="C119:C120"/>
    <mergeCell ref="C127:C129"/>
    <mergeCell ref="W107:W108"/>
    <mergeCell ref="C131:C133"/>
    <mergeCell ref="C135:C136"/>
    <mergeCell ref="C139:C140"/>
    <mergeCell ref="W115:W117"/>
    <mergeCell ref="W119:W120"/>
  </mergeCells>
  <phoneticPr fontId="1"/>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&amp;C&amp;"+,標準"&amp;8【2021年度　厚生労働省　老人保健事業推進費等補助金事業】
高齢者向け住まいに関するアンケート調査&amp;R&amp;"+,標準"&amp;A</oddHeader>
    <oddFooter>&amp;L&amp;"ＭＳ Ｐゴシック,標準"&amp;8&amp;F&amp;R&amp;"+,標準"&amp;P/&amp;N</oddFooter>
  </headerFooter>
  <rowBreaks count="7" manualBreakCount="7">
    <brk id="69" max="16383" man="1"/>
    <brk id="147" max="16383" man="1"/>
    <brk id="220" max="16383" man="1"/>
    <brk id="297" max="16383" man="1"/>
    <brk id="374" max="16383" man="1"/>
    <brk id="454" max="16383" man="1"/>
    <brk id="5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回収状況</vt:lpstr>
      <vt:lpstr>問1～4</vt:lpstr>
      <vt:lpstr>問5～6</vt:lpstr>
      <vt:lpstr>問7～9(3)</vt:lpstr>
      <vt:lpstr>問9(4)</vt:lpstr>
      <vt:lpstr>問10～12</vt:lpstr>
      <vt:lpstr>問13～15</vt:lpstr>
      <vt:lpstr>問16</vt:lpstr>
      <vt:lpstr>問17～22</vt:lpstr>
      <vt:lpstr>マッチング集計</vt:lpstr>
      <vt:lpstr>回収状況!Print_Area</vt:lpstr>
      <vt:lpstr>'問1～4'!Print_Area</vt:lpstr>
      <vt:lpstr>'問10～12'!Print_Area</vt:lpstr>
      <vt:lpstr>'問13～15'!Print_Area</vt:lpstr>
      <vt:lpstr>問16!Print_Area</vt:lpstr>
      <vt:lpstr>'問17～22'!Print_Area</vt:lpstr>
      <vt:lpstr>'問5～6'!Print_Area</vt:lpstr>
      <vt:lpstr>'問7～9(3)'!Print_Area</vt:lpstr>
      <vt:lpstr>'問9(4)'!Print_Area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Hayate Hirakuri</cp:lastModifiedBy>
  <cp:lastPrinted>2021-12-09T01:27:18Z</cp:lastPrinted>
  <dcterms:created xsi:type="dcterms:W3CDTF">2004-09-03T05:42:09Z</dcterms:created>
  <dcterms:modified xsi:type="dcterms:W3CDTF">2022-03-30T04:02:35Z</dcterms:modified>
</cp:coreProperties>
</file>